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harts/chartEx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ianna\Desktop\Data Analytics projects\Project1_retail_sales\"/>
    </mc:Choice>
  </mc:AlternateContent>
  <xr:revisionPtr revIDLastSave="0" documentId="13_ncr:1_{093FED85-6903-415F-9252-AD8CB85FC3E6}" xr6:coauthVersionLast="47" xr6:coauthVersionMax="47" xr10:uidLastSave="{00000000-0000-0000-0000-000000000000}"/>
  <bookViews>
    <workbookView xWindow="-108" yWindow="-108" windowWidth="23256" windowHeight="12456" tabRatio="908" firstSheet="3" activeTab="11" xr2:uid="{B6B5E00F-9284-49C4-A080-510C634BF436}"/>
  </bookViews>
  <sheets>
    <sheet name="retail_sales_dataset" sheetId="1" r:id="rId1"/>
    <sheet name="sales by age,gender,pc" sheetId="25" r:id="rId2"/>
    <sheet name="sales by weekdays" sheetId="14" r:id="rId3"/>
    <sheet name="seasonality" sheetId="15" r:id="rId4"/>
    <sheet name="Sales by Products" sheetId="16" r:id="rId5"/>
    <sheet name="Sales by Age and Products" sheetId="17" r:id="rId6"/>
    <sheet name="prices by product" sheetId="19" r:id="rId7"/>
    <sheet name="prices by product2" sheetId="6" r:id="rId8"/>
    <sheet name="Price by products" sheetId="7" r:id="rId9"/>
    <sheet name="T tests" sheetId="8" r:id="rId10"/>
    <sheet name="prediction trials1" sheetId="22" r:id="rId11"/>
    <sheet name="prediction trials2" sheetId="23" r:id="rId12"/>
  </sheets>
  <definedNames>
    <definedName name="_xlnm._FilterDatabase" localSheetId="8" hidden="1">'Price by products'!$A$1:$W$1</definedName>
    <definedName name="_xlnm._FilterDatabase" localSheetId="0" hidden="1">retail_sales_dataset!$A$1:$P$1001</definedName>
    <definedName name="_xlchart.v1.0" hidden="1">'Price by products'!$F$2:$F$1001</definedName>
    <definedName name="_xlchart.v1.1" hidden="1">'Price by products'!$H$1</definedName>
    <definedName name="_xlchart.v1.2" hidden="1">'Price by products'!$H$2:$H$1001</definedName>
  </definedNames>
  <calcPr calcId="191029"/>
  <pivotCaches>
    <pivotCache cacheId="56" r:id="rId13"/>
    <pivotCache cacheId="21" r:id="rId14"/>
    <pivotCache cacheId="3" r:id="rId15"/>
    <pivotCache cacheId="55" r:id="rId16"/>
  </pivotCaches>
</workbook>
</file>

<file path=xl/calcChain.xml><?xml version="1.0" encoding="utf-8"?>
<calcChain xmlns="http://schemas.openxmlformats.org/spreadsheetml/2006/main">
  <c r="D38" i="6" l="1"/>
  <c r="D39" i="6"/>
  <c r="D40" i="6"/>
  <c r="D37" i="6"/>
  <c r="C8" i="16"/>
  <c r="B8" i="16"/>
  <c r="E5" i="16"/>
  <c r="E6" i="19"/>
  <c r="E4" i="19"/>
  <c r="F5" i="19"/>
  <c r="F6" i="19"/>
  <c r="E5" i="19"/>
  <c r="F4" i="19"/>
  <c r="E6" i="16"/>
  <c r="F6" i="16"/>
  <c r="E7" i="16"/>
  <c r="F7" i="16"/>
  <c r="F5" i="16"/>
  <c r="C29" i="16"/>
  <c r="C30" i="16"/>
  <c r="C28" i="16"/>
  <c r="B29" i="16"/>
  <c r="B30" i="16"/>
  <c r="B28" i="16"/>
  <c r="E18" i="16"/>
  <c r="E19" i="16"/>
  <c r="E17" i="16"/>
  <c r="F55" i="15"/>
  <c r="G55" i="15"/>
  <c r="H55" i="15"/>
  <c r="X7" i="1" l="1"/>
  <c r="W7" i="1"/>
  <c r="V7" i="1"/>
  <c r="X6" i="1"/>
  <c r="W6" i="1"/>
  <c r="V6" i="1"/>
  <c r="X5" i="1"/>
  <c r="W5" i="1"/>
  <c r="V5" i="1"/>
  <c r="E2" i="8"/>
  <c r="I2" i="8"/>
  <c r="J2" i="8"/>
  <c r="K2" i="8"/>
  <c r="N2" i="8"/>
  <c r="I3" i="8"/>
  <c r="K3" i="8" s="1"/>
  <c r="J3" i="8"/>
  <c r="I4" i="8"/>
  <c r="K4" i="8" s="1"/>
  <c r="J4" i="8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941" i="7"/>
  <c r="N942" i="7"/>
  <c r="N943" i="7"/>
  <c r="N944" i="7"/>
  <c r="N945" i="7"/>
  <c r="N946" i="7"/>
  <c r="N947" i="7"/>
  <c r="N948" i="7"/>
  <c r="N949" i="7"/>
  <c r="N950" i="7"/>
  <c r="N951" i="7"/>
  <c r="N952" i="7"/>
  <c r="N953" i="7"/>
  <c r="N954" i="7"/>
  <c r="N955" i="7"/>
  <c r="N956" i="7"/>
  <c r="N957" i="7"/>
  <c r="N958" i="7"/>
  <c r="N959" i="7"/>
  <c r="N960" i="7"/>
  <c r="N961" i="7"/>
  <c r="N962" i="7"/>
  <c r="N963" i="7"/>
  <c r="N964" i="7"/>
  <c r="N965" i="7"/>
  <c r="N966" i="7"/>
  <c r="N967" i="7"/>
  <c r="N968" i="7"/>
  <c r="N969" i="7"/>
  <c r="N970" i="7"/>
  <c r="N971" i="7"/>
  <c r="N972" i="7"/>
  <c r="N973" i="7"/>
  <c r="N974" i="7"/>
  <c r="N975" i="7"/>
  <c r="N976" i="7"/>
  <c r="N977" i="7"/>
  <c r="N978" i="7"/>
  <c r="N979" i="7"/>
  <c r="N980" i="7"/>
  <c r="N981" i="7"/>
  <c r="N982" i="7"/>
  <c r="N983" i="7"/>
  <c r="N984" i="7"/>
  <c r="N985" i="7"/>
  <c r="N986" i="7"/>
  <c r="N987" i="7"/>
  <c r="N988" i="7"/>
  <c r="N989" i="7"/>
  <c r="N990" i="7"/>
  <c r="N991" i="7"/>
  <c r="N992" i="7"/>
  <c r="N993" i="7"/>
  <c r="N994" i="7"/>
  <c r="N995" i="7"/>
  <c r="N996" i="7"/>
  <c r="N997" i="7"/>
  <c r="N998" i="7"/>
  <c r="N999" i="7"/>
  <c r="N1000" i="7"/>
  <c r="N1001" i="7"/>
  <c r="N2" i="7"/>
  <c r="M2" i="7"/>
  <c r="L1001" i="7"/>
  <c r="K1001" i="7"/>
  <c r="L1000" i="7"/>
  <c r="K1000" i="7"/>
  <c r="L999" i="7"/>
  <c r="K999" i="7"/>
  <c r="L998" i="7"/>
  <c r="K998" i="7"/>
  <c r="L997" i="7"/>
  <c r="K997" i="7"/>
  <c r="L996" i="7"/>
  <c r="K996" i="7"/>
  <c r="L995" i="7"/>
  <c r="K995" i="7"/>
  <c r="L994" i="7"/>
  <c r="K994" i="7"/>
  <c r="L993" i="7"/>
  <c r="K993" i="7"/>
  <c r="L992" i="7"/>
  <c r="K992" i="7"/>
  <c r="L991" i="7"/>
  <c r="K991" i="7"/>
  <c r="L990" i="7"/>
  <c r="K990" i="7"/>
  <c r="L989" i="7"/>
  <c r="K989" i="7"/>
  <c r="L988" i="7"/>
  <c r="K988" i="7"/>
  <c r="L987" i="7"/>
  <c r="K987" i="7"/>
  <c r="L986" i="7"/>
  <c r="K986" i="7"/>
  <c r="L985" i="7"/>
  <c r="K985" i="7"/>
  <c r="L984" i="7"/>
  <c r="K984" i="7"/>
  <c r="L983" i="7"/>
  <c r="K983" i="7"/>
  <c r="L982" i="7"/>
  <c r="K982" i="7"/>
  <c r="L981" i="7"/>
  <c r="K981" i="7"/>
  <c r="L980" i="7"/>
  <c r="K980" i="7"/>
  <c r="L979" i="7"/>
  <c r="K979" i="7"/>
  <c r="L978" i="7"/>
  <c r="K978" i="7"/>
  <c r="L977" i="7"/>
  <c r="K977" i="7"/>
  <c r="L976" i="7"/>
  <c r="K976" i="7"/>
  <c r="L975" i="7"/>
  <c r="K975" i="7"/>
  <c r="L974" i="7"/>
  <c r="K974" i="7"/>
  <c r="L973" i="7"/>
  <c r="K973" i="7"/>
  <c r="L972" i="7"/>
  <c r="K972" i="7"/>
  <c r="L971" i="7"/>
  <c r="K971" i="7"/>
  <c r="L970" i="7"/>
  <c r="K970" i="7"/>
  <c r="L969" i="7"/>
  <c r="K969" i="7"/>
  <c r="L968" i="7"/>
  <c r="K968" i="7"/>
  <c r="L967" i="7"/>
  <c r="K967" i="7"/>
  <c r="L966" i="7"/>
  <c r="K966" i="7"/>
  <c r="L965" i="7"/>
  <c r="K965" i="7"/>
  <c r="L964" i="7"/>
  <c r="K964" i="7"/>
  <c r="L963" i="7"/>
  <c r="K963" i="7"/>
  <c r="L962" i="7"/>
  <c r="K962" i="7"/>
  <c r="L961" i="7"/>
  <c r="K961" i="7"/>
  <c r="L960" i="7"/>
  <c r="K960" i="7"/>
  <c r="L959" i="7"/>
  <c r="K959" i="7"/>
  <c r="L958" i="7"/>
  <c r="K958" i="7"/>
  <c r="L957" i="7"/>
  <c r="K957" i="7"/>
  <c r="L956" i="7"/>
  <c r="K956" i="7"/>
  <c r="L955" i="7"/>
  <c r="K955" i="7"/>
  <c r="L954" i="7"/>
  <c r="K954" i="7"/>
  <c r="L953" i="7"/>
  <c r="K953" i="7"/>
  <c r="L952" i="7"/>
  <c r="K952" i="7"/>
  <c r="L951" i="7"/>
  <c r="K951" i="7"/>
  <c r="L950" i="7"/>
  <c r="K950" i="7"/>
  <c r="L949" i="7"/>
  <c r="K949" i="7"/>
  <c r="L948" i="7"/>
  <c r="K948" i="7"/>
  <c r="L947" i="7"/>
  <c r="K947" i="7"/>
  <c r="L946" i="7"/>
  <c r="K946" i="7"/>
  <c r="L945" i="7"/>
  <c r="K945" i="7"/>
  <c r="L944" i="7"/>
  <c r="K944" i="7"/>
  <c r="L943" i="7"/>
  <c r="K943" i="7"/>
  <c r="L942" i="7"/>
  <c r="K942" i="7"/>
  <c r="L941" i="7"/>
  <c r="K941" i="7"/>
  <c r="L940" i="7"/>
  <c r="K940" i="7"/>
  <c r="L939" i="7"/>
  <c r="K939" i="7"/>
  <c r="L938" i="7"/>
  <c r="K938" i="7"/>
  <c r="L937" i="7"/>
  <c r="K937" i="7"/>
  <c r="L936" i="7"/>
  <c r="K936" i="7"/>
  <c r="L935" i="7"/>
  <c r="K935" i="7"/>
  <c r="L934" i="7"/>
  <c r="K934" i="7"/>
  <c r="L933" i="7"/>
  <c r="K933" i="7"/>
  <c r="L932" i="7"/>
  <c r="K932" i="7"/>
  <c r="L931" i="7"/>
  <c r="K931" i="7"/>
  <c r="L930" i="7"/>
  <c r="K930" i="7"/>
  <c r="L929" i="7"/>
  <c r="K929" i="7"/>
  <c r="L928" i="7"/>
  <c r="K928" i="7"/>
  <c r="L927" i="7"/>
  <c r="K927" i="7"/>
  <c r="L926" i="7"/>
  <c r="K926" i="7"/>
  <c r="L925" i="7"/>
  <c r="K925" i="7"/>
  <c r="L924" i="7"/>
  <c r="K924" i="7"/>
  <c r="L923" i="7"/>
  <c r="K923" i="7"/>
  <c r="L922" i="7"/>
  <c r="K922" i="7"/>
  <c r="L921" i="7"/>
  <c r="K921" i="7"/>
  <c r="L920" i="7"/>
  <c r="K920" i="7"/>
  <c r="L919" i="7"/>
  <c r="K919" i="7"/>
  <c r="L918" i="7"/>
  <c r="K918" i="7"/>
  <c r="L917" i="7"/>
  <c r="K917" i="7"/>
  <c r="L916" i="7"/>
  <c r="K916" i="7"/>
  <c r="L915" i="7"/>
  <c r="K915" i="7"/>
  <c r="L914" i="7"/>
  <c r="K914" i="7"/>
  <c r="L913" i="7"/>
  <c r="K913" i="7"/>
  <c r="L912" i="7"/>
  <c r="K912" i="7"/>
  <c r="L911" i="7"/>
  <c r="K911" i="7"/>
  <c r="L910" i="7"/>
  <c r="K910" i="7"/>
  <c r="L909" i="7"/>
  <c r="K909" i="7"/>
  <c r="L908" i="7"/>
  <c r="K908" i="7"/>
  <c r="L907" i="7"/>
  <c r="K907" i="7"/>
  <c r="L906" i="7"/>
  <c r="K906" i="7"/>
  <c r="L905" i="7"/>
  <c r="K905" i="7"/>
  <c r="L904" i="7"/>
  <c r="K904" i="7"/>
  <c r="L903" i="7"/>
  <c r="K903" i="7"/>
  <c r="L902" i="7"/>
  <c r="K902" i="7"/>
  <c r="L901" i="7"/>
  <c r="K901" i="7"/>
  <c r="L900" i="7"/>
  <c r="K900" i="7"/>
  <c r="L899" i="7"/>
  <c r="K899" i="7"/>
  <c r="L898" i="7"/>
  <c r="K898" i="7"/>
  <c r="L897" i="7"/>
  <c r="K897" i="7"/>
  <c r="L896" i="7"/>
  <c r="K896" i="7"/>
  <c r="L895" i="7"/>
  <c r="K895" i="7"/>
  <c r="L894" i="7"/>
  <c r="K894" i="7"/>
  <c r="L893" i="7"/>
  <c r="K893" i="7"/>
  <c r="L892" i="7"/>
  <c r="K892" i="7"/>
  <c r="L891" i="7"/>
  <c r="K891" i="7"/>
  <c r="L890" i="7"/>
  <c r="K890" i="7"/>
  <c r="L889" i="7"/>
  <c r="K889" i="7"/>
  <c r="L888" i="7"/>
  <c r="K888" i="7"/>
  <c r="L887" i="7"/>
  <c r="K887" i="7"/>
  <c r="L886" i="7"/>
  <c r="K886" i="7"/>
  <c r="L885" i="7"/>
  <c r="K885" i="7"/>
  <c r="L884" i="7"/>
  <c r="K884" i="7"/>
  <c r="L883" i="7"/>
  <c r="K883" i="7"/>
  <c r="L882" i="7"/>
  <c r="K882" i="7"/>
  <c r="L881" i="7"/>
  <c r="K881" i="7"/>
  <c r="L880" i="7"/>
  <c r="K880" i="7"/>
  <c r="L879" i="7"/>
  <c r="K879" i="7"/>
  <c r="L878" i="7"/>
  <c r="K878" i="7"/>
  <c r="L877" i="7"/>
  <c r="K877" i="7"/>
  <c r="L876" i="7"/>
  <c r="K876" i="7"/>
  <c r="L875" i="7"/>
  <c r="K875" i="7"/>
  <c r="L874" i="7"/>
  <c r="K874" i="7"/>
  <c r="L873" i="7"/>
  <c r="K873" i="7"/>
  <c r="L872" i="7"/>
  <c r="K872" i="7"/>
  <c r="L871" i="7"/>
  <c r="K871" i="7"/>
  <c r="L870" i="7"/>
  <c r="K870" i="7"/>
  <c r="L869" i="7"/>
  <c r="K869" i="7"/>
  <c r="L868" i="7"/>
  <c r="K868" i="7"/>
  <c r="L867" i="7"/>
  <c r="K867" i="7"/>
  <c r="L866" i="7"/>
  <c r="K866" i="7"/>
  <c r="L865" i="7"/>
  <c r="K865" i="7"/>
  <c r="L864" i="7"/>
  <c r="K864" i="7"/>
  <c r="L863" i="7"/>
  <c r="K863" i="7"/>
  <c r="L862" i="7"/>
  <c r="K862" i="7"/>
  <c r="L861" i="7"/>
  <c r="K861" i="7"/>
  <c r="L860" i="7"/>
  <c r="K860" i="7"/>
  <c r="L859" i="7"/>
  <c r="K859" i="7"/>
  <c r="L858" i="7"/>
  <c r="K858" i="7"/>
  <c r="L857" i="7"/>
  <c r="K857" i="7"/>
  <c r="L856" i="7"/>
  <c r="K856" i="7"/>
  <c r="L855" i="7"/>
  <c r="K855" i="7"/>
  <c r="L854" i="7"/>
  <c r="K854" i="7"/>
  <c r="L853" i="7"/>
  <c r="K853" i="7"/>
  <c r="L852" i="7"/>
  <c r="K852" i="7"/>
  <c r="L851" i="7"/>
  <c r="K851" i="7"/>
  <c r="L850" i="7"/>
  <c r="K850" i="7"/>
  <c r="L849" i="7"/>
  <c r="K849" i="7"/>
  <c r="L848" i="7"/>
  <c r="K848" i="7"/>
  <c r="L847" i="7"/>
  <c r="K847" i="7"/>
  <c r="L846" i="7"/>
  <c r="K846" i="7"/>
  <c r="L845" i="7"/>
  <c r="K845" i="7"/>
  <c r="L844" i="7"/>
  <c r="K844" i="7"/>
  <c r="L843" i="7"/>
  <c r="K843" i="7"/>
  <c r="L842" i="7"/>
  <c r="K842" i="7"/>
  <c r="L841" i="7"/>
  <c r="K841" i="7"/>
  <c r="L840" i="7"/>
  <c r="K840" i="7"/>
  <c r="L839" i="7"/>
  <c r="K839" i="7"/>
  <c r="L838" i="7"/>
  <c r="K838" i="7"/>
  <c r="L837" i="7"/>
  <c r="K837" i="7"/>
  <c r="L836" i="7"/>
  <c r="K836" i="7"/>
  <c r="L835" i="7"/>
  <c r="K835" i="7"/>
  <c r="L834" i="7"/>
  <c r="K834" i="7"/>
  <c r="L833" i="7"/>
  <c r="K833" i="7"/>
  <c r="L832" i="7"/>
  <c r="K832" i="7"/>
  <c r="L831" i="7"/>
  <c r="K831" i="7"/>
  <c r="L830" i="7"/>
  <c r="K830" i="7"/>
  <c r="L829" i="7"/>
  <c r="K829" i="7"/>
  <c r="L828" i="7"/>
  <c r="K828" i="7"/>
  <c r="L827" i="7"/>
  <c r="K827" i="7"/>
  <c r="L826" i="7"/>
  <c r="K826" i="7"/>
  <c r="L825" i="7"/>
  <c r="K825" i="7"/>
  <c r="L824" i="7"/>
  <c r="K824" i="7"/>
  <c r="L823" i="7"/>
  <c r="K823" i="7"/>
  <c r="L822" i="7"/>
  <c r="K822" i="7"/>
  <c r="L821" i="7"/>
  <c r="K821" i="7"/>
  <c r="L820" i="7"/>
  <c r="K820" i="7"/>
  <c r="L819" i="7"/>
  <c r="K819" i="7"/>
  <c r="L818" i="7"/>
  <c r="K818" i="7"/>
  <c r="L817" i="7"/>
  <c r="K817" i="7"/>
  <c r="L816" i="7"/>
  <c r="K816" i="7"/>
  <c r="L815" i="7"/>
  <c r="K815" i="7"/>
  <c r="L814" i="7"/>
  <c r="K814" i="7"/>
  <c r="L813" i="7"/>
  <c r="K813" i="7"/>
  <c r="L812" i="7"/>
  <c r="K812" i="7"/>
  <c r="L811" i="7"/>
  <c r="K811" i="7"/>
  <c r="L810" i="7"/>
  <c r="K810" i="7"/>
  <c r="L809" i="7"/>
  <c r="K809" i="7"/>
  <c r="L808" i="7"/>
  <c r="K808" i="7"/>
  <c r="L807" i="7"/>
  <c r="K807" i="7"/>
  <c r="L806" i="7"/>
  <c r="K806" i="7"/>
  <c r="L805" i="7"/>
  <c r="K805" i="7"/>
  <c r="L804" i="7"/>
  <c r="K804" i="7"/>
  <c r="L803" i="7"/>
  <c r="K803" i="7"/>
  <c r="L802" i="7"/>
  <c r="K802" i="7"/>
  <c r="L801" i="7"/>
  <c r="K801" i="7"/>
  <c r="L800" i="7"/>
  <c r="K800" i="7"/>
  <c r="L799" i="7"/>
  <c r="K799" i="7"/>
  <c r="L798" i="7"/>
  <c r="K798" i="7"/>
  <c r="L797" i="7"/>
  <c r="K797" i="7"/>
  <c r="L796" i="7"/>
  <c r="K796" i="7"/>
  <c r="L795" i="7"/>
  <c r="K795" i="7"/>
  <c r="L794" i="7"/>
  <c r="K794" i="7"/>
  <c r="L793" i="7"/>
  <c r="K793" i="7"/>
  <c r="L792" i="7"/>
  <c r="K792" i="7"/>
  <c r="L791" i="7"/>
  <c r="K791" i="7"/>
  <c r="L790" i="7"/>
  <c r="K790" i="7"/>
  <c r="L789" i="7"/>
  <c r="K789" i="7"/>
  <c r="L788" i="7"/>
  <c r="K788" i="7"/>
  <c r="L787" i="7"/>
  <c r="K787" i="7"/>
  <c r="L786" i="7"/>
  <c r="K786" i="7"/>
  <c r="L785" i="7"/>
  <c r="K785" i="7"/>
  <c r="L784" i="7"/>
  <c r="K784" i="7"/>
  <c r="L783" i="7"/>
  <c r="K783" i="7"/>
  <c r="L782" i="7"/>
  <c r="K782" i="7"/>
  <c r="L781" i="7"/>
  <c r="K781" i="7"/>
  <c r="L780" i="7"/>
  <c r="K780" i="7"/>
  <c r="L779" i="7"/>
  <c r="K779" i="7"/>
  <c r="L778" i="7"/>
  <c r="K778" i="7"/>
  <c r="L777" i="7"/>
  <c r="K777" i="7"/>
  <c r="L776" i="7"/>
  <c r="K776" i="7"/>
  <c r="L775" i="7"/>
  <c r="K775" i="7"/>
  <c r="L774" i="7"/>
  <c r="K774" i="7"/>
  <c r="L773" i="7"/>
  <c r="K773" i="7"/>
  <c r="L772" i="7"/>
  <c r="K772" i="7"/>
  <c r="L771" i="7"/>
  <c r="K771" i="7"/>
  <c r="L770" i="7"/>
  <c r="K770" i="7"/>
  <c r="L769" i="7"/>
  <c r="K769" i="7"/>
  <c r="L768" i="7"/>
  <c r="K768" i="7"/>
  <c r="L767" i="7"/>
  <c r="K767" i="7"/>
  <c r="L766" i="7"/>
  <c r="K766" i="7"/>
  <c r="L765" i="7"/>
  <c r="K765" i="7"/>
  <c r="L764" i="7"/>
  <c r="K764" i="7"/>
  <c r="L763" i="7"/>
  <c r="K763" i="7"/>
  <c r="L762" i="7"/>
  <c r="K762" i="7"/>
  <c r="L761" i="7"/>
  <c r="K761" i="7"/>
  <c r="L760" i="7"/>
  <c r="K760" i="7"/>
  <c r="L759" i="7"/>
  <c r="K759" i="7"/>
  <c r="L758" i="7"/>
  <c r="K758" i="7"/>
  <c r="L757" i="7"/>
  <c r="K757" i="7"/>
  <c r="L756" i="7"/>
  <c r="K756" i="7"/>
  <c r="L755" i="7"/>
  <c r="K755" i="7"/>
  <c r="L754" i="7"/>
  <c r="K754" i="7"/>
  <c r="L753" i="7"/>
  <c r="K753" i="7"/>
  <c r="L752" i="7"/>
  <c r="K752" i="7"/>
  <c r="L751" i="7"/>
  <c r="K751" i="7"/>
  <c r="L750" i="7"/>
  <c r="K750" i="7"/>
  <c r="L749" i="7"/>
  <c r="K749" i="7"/>
  <c r="L748" i="7"/>
  <c r="K748" i="7"/>
  <c r="L747" i="7"/>
  <c r="K747" i="7"/>
  <c r="L746" i="7"/>
  <c r="K746" i="7"/>
  <c r="L745" i="7"/>
  <c r="K745" i="7"/>
  <c r="L744" i="7"/>
  <c r="K744" i="7"/>
  <c r="L743" i="7"/>
  <c r="K743" i="7"/>
  <c r="L742" i="7"/>
  <c r="K742" i="7"/>
  <c r="L741" i="7"/>
  <c r="K741" i="7"/>
  <c r="L740" i="7"/>
  <c r="K740" i="7"/>
  <c r="L739" i="7"/>
  <c r="K739" i="7"/>
  <c r="L738" i="7"/>
  <c r="K738" i="7"/>
  <c r="L737" i="7"/>
  <c r="K737" i="7"/>
  <c r="L736" i="7"/>
  <c r="K736" i="7"/>
  <c r="L735" i="7"/>
  <c r="K735" i="7"/>
  <c r="L734" i="7"/>
  <c r="K734" i="7"/>
  <c r="L733" i="7"/>
  <c r="K733" i="7"/>
  <c r="L732" i="7"/>
  <c r="K732" i="7"/>
  <c r="L731" i="7"/>
  <c r="K731" i="7"/>
  <c r="L730" i="7"/>
  <c r="K730" i="7"/>
  <c r="L729" i="7"/>
  <c r="K729" i="7"/>
  <c r="L728" i="7"/>
  <c r="K728" i="7"/>
  <c r="L727" i="7"/>
  <c r="K727" i="7"/>
  <c r="L726" i="7"/>
  <c r="K726" i="7"/>
  <c r="L725" i="7"/>
  <c r="K725" i="7"/>
  <c r="L724" i="7"/>
  <c r="K724" i="7"/>
  <c r="L723" i="7"/>
  <c r="K723" i="7"/>
  <c r="L722" i="7"/>
  <c r="K722" i="7"/>
  <c r="L721" i="7"/>
  <c r="K721" i="7"/>
  <c r="L720" i="7"/>
  <c r="K720" i="7"/>
  <c r="L719" i="7"/>
  <c r="K719" i="7"/>
  <c r="L718" i="7"/>
  <c r="K718" i="7"/>
  <c r="L717" i="7"/>
  <c r="K717" i="7"/>
  <c r="L716" i="7"/>
  <c r="K716" i="7"/>
  <c r="L715" i="7"/>
  <c r="K715" i="7"/>
  <c r="L714" i="7"/>
  <c r="K714" i="7"/>
  <c r="L713" i="7"/>
  <c r="K713" i="7"/>
  <c r="L712" i="7"/>
  <c r="K712" i="7"/>
  <c r="L711" i="7"/>
  <c r="K711" i="7"/>
  <c r="L710" i="7"/>
  <c r="K710" i="7"/>
  <c r="L709" i="7"/>
  <c r="K709" i="7"/>
  <c r="L708" i="7"/>
  <c r="K708" i="7"/>
  <c r="L707" i="7"/>
  <c r="K707" i="7"/>
  <c r="L706" i="7"/>
  <c r="K706" i="7"/>
  <c r="L705" i="7"/>
  <c r="K705" i="7"/>
  <c r="L704" i="7"/>
  <c r="K704" i="7"/>
  <c r="L703" i="7"/>
  <c r="K703" i="7"/>
  <c r="L702" i="7"/>
  <c r="K702" i="7"/>
  <c r="L701" i="7"/>
  <c r="K701" i="7"/>
  <c r="L700" i="7"/>
  <c r="K700" i="7"/>
  <c r="L699" i="7"/>
  <c r="K699" i="7"/>
  <c r="L698" i="7"/>
  <c r="K698" i="7"/>
  <c r="L697" i="7"/>
  <c r="K697" i="7"/>
  <c r="L696" i="7"/>
  <c r="K696" i="7"/>
  <c r="L695" i="7"/>
  <c r="K695" i="7"/>
  <c r="L694" i="7"/>
  <c r="K694" i="7"/>
  <c r="L693" i="7"/>
  <c r="K693" i="7"/>
  <c r="L692" i="7"/>
  <c r="K692" i="7"/>
  <c r="L691" i="7"/>
  <c r="K691" i="7"/>
  <c r="L690" i="7"/>
  <c r="K690" i="7"/>
  <c r="L689" i="7"/>
  <c r="K689" i="7"/>
  <c r="L688" i="7"/>
  <c r="K688" i="7"/>
  <c r="L687" i="7"/>
  <c r="K687" i="7"/>
  <c r="L686" i="7"/>
  <c r="K686" i="7"/>
  <c r="L685" i="7"/>
  <c r="K685" i="7"/>
  <c r="L684" i="7"/>
  <c r="K684" i="7"/>
  <c r="L683" i="7"/>
  <c r="K683" i="7"/>
  <c r="L682" i="7"/>
  <c r="K682" i="7"/>
  <c r="L681" i="7"/>
  <c r="K681" i="7"/>
  <c r="L680" i="7"/>
  <c r="K680" i="7"/>
  <c r="L679" i="7"/>
  <c r="K679" i="7"/>
  <c r="L678" i="7"/>
  <c r="K678" i="7"/>
  <c r="L677" i="7"/>
  <c r="K677" i="7"/>
  <c r="L676" i="7"/>
  <c r="K676" i="7"/>
  <c r="L675" i="7"/>
  <c r="K675" i="7"/>
  <c r="L674" i="7"/>
  <c r="K674" i="7"/>
  <c r="L673" i="7"/>
  <c r="K673" i="7"/>
  <c r="L672" i="7"/>
  <c r="K672" i="7"/>
  <c r="L671" i="7"/>
  <c r="K671" i="7"/>
  <c r="L670" i="7"/>
  <c r="K670" i="7"/>
  <c r="L669" i="7"/>
  <c r="K669" i="7"/>
  <c r="L668" i="7"/>
  <c r="K668" i="7"/>
  <c r="L667" i="7"/>
  <c r="K667" i="7"/>
  <c r="L666" i="7"/>
  <c r="K666" i="7"/>
  <c r="L665" i="7"/>
  <c r="K665" i="7"/>
  <c r="L664" i="7"/>
  <c r="K664" i="7"/>
  <c r="L663" i="7"/>
  <c r="K663" i="7"/>
  <c r="L662" i="7"/>
  <c r="K662" i="7"/>
  <c r="L661" i="7"/>
  <c r="K661" i="7"/>
  <c r="L660" i="7"/>
  <c r="K660" i="7"/>
  <c r="L659" i="7"/>
  <c r="K659" i="7"/>
  <c r="L658" i="7"/>
  <c r="K658" i="7"/>
  <c r="L657" i="7"/>
  <c r="K657" i="7"/>
  <c r="L656" i="7"/>
  <c r="K656" i="7"/>
  <c r="L655" i="7"/>
  <c r="K655" i="7"/>
  <c r="L654" i="7"/>
  <c r="K654" i="7"/>
  <c r="L653" i="7"/>
  <c r="K653" i="7"/>
  <c r="L652" i="7"/>
  <c r="K652" i="7"/>
  <c r="L651" i="7"/>
  <c r="K651" i="7"/>
  <c r="L650" i="7"/>
  <c r="K650" i="7"/>
  <c r="L649" i="7"/>
  <c r="K649" i="7"/>
  <c r="L648" i="7"/>
  <c r="K648" i="7"/>
  <c r="L647" i="7"/>
  <c r="K647" i="7"/>
  <c r="L646" i="7"/>
  <c r="K646" i="7"/>
  <c r="L645" i="7"/>
  <c r="K645" i="7"/>
  <c r="L644" i="7"/>
  <c r="K644" i="7"/>
  <c r="L643" i="7"/>
  <c r="K643" i="7"/>
  <c r="L642" i="7"/>
  <c r="K642" i="7"/>
  <c r="L641" i="7"/>
  <c r="K641" i="7"/>
  <c r="L640" i="7"/>
  <c r="K640" i="7"/>
  <c r="L639" i="7"/>
  <c r="K639" i="7"/>
  <c r="L638" i="7"/>
  <c r="K638" i="7"/>
  <c r="L637" i="7"/>
  <c r="K637" i="7"/>
  <c r="L636" i="7"/>
  <c r="K636" i="7"/>
  <c r="L635" i="7"/>
  <c r="K635" i="7"/>
  <c r="L634" i="7"/>
  <c r="K634" i="7"/>
  <c r="L633" i="7"/>
  <c r="K633" i="7"/>
  <c r="L632" i="7"/>
  <c r="K632" i="7"/>
  <c r="L631" i="7"/>
  <c r="K631" i="7"/>
  <c r="L630" i="7"/>
  <c r="K630" i="7"/>
  <c r="L629" i="7"/>
  <c r="K629" i="7"/>
  <c r="L628" i="7"/>
  <c r="K628" i="7"/>
  <c r="L627" i="7"/>
  <c r="K627" i="7"/>
  <c r="L626" i="7"/>
  <c r="K626" i="7"/>
  <c r="L625" i="7"/>
  <c r="K625" i="7"/>
  <c r="L624" i="7"/>
  <c r="K624" i="7"/>
  <c r="L623" i="7"/>
  <c r="K623" i="7"/>
  <c r="L622" i="7"/>
  <c r="K622" i="7"/>
  <c r="L621" i="7"/>
  <c r="K621" i="7"/>
  <c r="L620" i="7"/>
  <c r="K620" i="7"/>
  <c r="L619" i="7"/>
  <c r="K619" i="7"/>
  <c r="L618" i="7"/>
  <c r="K618" i="7"/>
  <c r="L617" i="7"/>
  <c r="K617" i="7"/>
  <c r="L616" i="7"/>
  <c r="K616" i="7"/>
  <c r="L615" i="7"/>
  <c r="K615" i="7"/>
  <c r="L614" i="7"/>
  <c r="K614" i="7"/>
  <c r="L613" i="7"/>
  <c r="K613" i="7"/>
  <c r="L612" i="7"/>
  <c r="K612" i="7"/>
  <c r="L611" i="7"/>
  <c r="K611" i="7"/>
  <c r="L610" i="7"/>
  <c r="K610" i="7"/>
  <c r="L609" i="7"/>
  <c r="K609" i="7"/>
  <c r="L608" i="7"/>
  <c r="K608" i="7"/>
  <c r="L607" i="7"/>
  <c r="K607" i="7"/>
  <c r="L606" i="7"/>
  <c r="K606" i="7"/>
  <c r="L605" i="7"/>
  <c r="K605" i="7"/>
  <c r="L604" i="7"/>
  <c r="K604" i="7"/>
  <c r="L603" i="7"/>
  <c r="K603" i="7"/>
  <c r="L602" i="7"/>
  <c r="K602" i="7"/>
  <c r="L601" i="7"/>
  <c r="K601" i="7"/>
  <c r="L600" i="7"/>
  <c r="K600" i="7"/>
  <c r="L599" i="7"/>
  <c r="K599" i="7"/>
  <c r="L598" i="7"/>
  <c r="K598" i="7"/>
  <c r="L597" i="7"/>
  <c r="K597" i="7"/>
  <c r="L596" i="7"/>
  <c r="K596" i="7"/>
  <c r="L595" i="7"/>
  <c r="K595" i="7"/>
  <c r="L594" i="7"/>
  <c r="K594" i="7"/>
  <c r="L593" i="7"/>
  <c r="K593" i="7"/>
  <c r="L592" i="7"/>
  <c r="K592" i="7"/>
  <c r="L591" i="7"/>
  <c r="K591" i="7"/>
  <c r="L590" i="7"/>
  <c r="K590" i="7"/>
  <c r="L589" i="7"/>
  <c r="K589" i="7"/>
  <c r="L588" i="7"/>
  <c r="K588" i="7"/>
  <c r="L587" i="7"/>
  <c r="K587" i="7"/>
  <c r="L586" i="7"/>
  <c r="K586" i="7"/>
  <c r="L585" i="7"/>
  <c r="K585" i="7"/>
  <c r="L584" i="7"/>
  <c r="K584" i="7"/>
  <c r="L583" i="7"/>
  <c r="K583" i="7"/>
  <c r="L582" i="7"/>
  <c r="K582" i="7"/>
  <c r="L581" i="7"/>
  <c r="K581" i="7"/>
  <c r="L580" i="7"/>
  <c r="K580" i="7"/>
  <c r="L579" i="7"/>
  <c r="K579" i="7"/>
  <c r="L578" i="7"/>
  <c r="K578" i="7"/>
  <c r="L577" i="7"/>
  <c r="K577" i="7"/>
  <c r="L576" i="7"/>
  <c r="K576" i="7"/>
  <c r="L575" i="7"/>
  <c r="K575" i="7"/>
  <c r="L574" i="7"/>
  <c r="K574" i="7"/>
  <c r="L573" i="7"/>
  <c r="K573" i="7"/>
  <c r="L572" i="7"/>
  <c r="K572" i="7"/>
  <c r="L571" i="7"/>
  <c r="K571" i="7"/>
  <c r="L570" i="7"/>
  <c r="K570" i="7"/>
  <c r="L569" i="7"/>
  <c r="K569" i="7"/>
  <c r="L568" i="7"/>
  <c r="K568" i="7"/>
  <c r="L567" i="7"/>
  <c r="K567" i="7"/>
  <c r="L566" i="7"/>
  <c r="K566" i="7"/>
  <c r="L565" i="7"/>
  <c r="K565" i="7"/>
  <c r="L564" i="7"/>
  <c r="K564" i="7"/>
  <c r="L563" i="7"/>
  <c r="K563" i="7"/>
  <c r="L562" i="7"/>
  <c r="K562" i="7"/>
  <c r="L561" i="7"/>
  <c r="K561" i="7"/>
  <c r="L560" i="7"/>
  <c r="K560" i="7"/>
  <c r="L559" i="7"/>
  <c r="K559" i="7"/>
  <c r="L558" i="7"/>
  <c r="K558" i="7"/>
  <c r="L557" i="7"/>
  <c r="K557" i="7"/>
  <c r="L556" i="7"/>
  <c r="K556" i="7"/>
  <c r="L555" i="7"/>
  <c r="K555" i="7"/>
  <c r="L554" i="7"/>
  <c r="K554" i="7"/>
  <c r="L553" i="7"/>
  <c r="K553" i="7"/>
  <c r="L552" i="7"/>
  <c r="K552" i="7"/>
  <c r="L551" i="7"/>
  <c r="K551" i="7"/>
  <c r="L550" i="7"/>
  <c r="K550" i="7"/>
  <c r="L549" i="7"/>
  <c r="K549" i="7"/>
  <c r="L548" i="7"/>
  <c r="K548" i="7"/>
  <c r="L547" i="7"/>
  <c r="K547" i="7"/>
  <c r="L546" i="7"/>
  <c r="K546" i="7"/>
  <c r="L545" i="7"/>
  <c r="K545" i="7"/>
  <c r="L544" i="7"/>
  <c r="K544" i="7"/>
  <c r="L543" i="7"/>
  <c r="K543" i="7"/>
  <c r="L542" i="7"/>
  <c r="K542" i="7"/>
  <c r="L541" i="7"/>
  <c r="K541" i="7"/>
  <c r="L540" i="7"/>
  <c r="K540" i="7"/>
  <c r="L539" i="7"/>
  <c r="K539" i="7"/>
  <c r="L538" i="7"/>
  <c r="K538" i="7"/>
  <c r="L537" i="7"/>
  <c r="K537" i="7"/>
  <c r="L536" i="7"/>
  <c r="K536" i="7"/>
  <c r="L535" i="7"/>
  <c r="K535" i="7"/>
  <c r="L534" i="7"/>
  <c r="K534" i="7"/>
  <c r="L533" i="7"/>
  <c r="K533" i="7"/>
  <c r="L532" i="7"/>
  <c r="K532" i="7"/>
  <c r="L531" i="7"/>
  <c r="K531" i="7"/>
  <c r="L530" i="7"/>
  <c r="K530" i="7"/>
  <c r="L529" i="7"/>
  <c r="K529" i="7"/>
  <c r="L528" i="7"/>
  <c r="K528" i="7"/>
  <c r="L527" i="7"/>
  <c r="K527" i="7"/>
  <c r="L526" i="7"/>
  <c r="K526" i="7"/>
  <c r="L525" i="7"/>
  <c r="K525" i="7"/>
  <c r="L524" i="7"/>
  <c r="K524" i="7"/>
  <c r="L523" i="7"/>
  <c r="K523" i="7"/>
  <c r="L522" i="7"/>
  <c r="K522" i="7"/>
  <c r="L521" i="7"/>
  <c r="K521" i="7"/>
  <c r="L520" i="7"/>
  <c r="K520" i="7"/>
  <c r="L519" i="7"/>
  <c r="K519" i="7"/>
  <c r="L518" i="7"/>
  <c r="K518" i="7"/>
  <c r="L517" i="7"/>
  <c r="K517" i="7"/>
  <c r="L516" i="7"/>
  <c r="K516" i="7"/>
  <c r="L515" i="7"/>
  <c r="K515" i="7"/>
  <c r="L514" i="7"/>
  <c r="K514" i="7"/>
  <c r="L513" i="7"/>
  <c r="K513" i="7"/>
  <c r="L512" i="7"/>
  <c r="K512" i="7"/>
  <c r="L511" i="7"/>
  <c r="K511" i="7"/>
  <c r="L510" i="7"/>
  <c r="K510" i="7"/>
  <c r="L509" i="7"/>
  <c r="K509" i="7"/>
  <c r="L508" i="7"/>
  <c r="K508" i="7"/>
  <c r="L507" i="7"/>
  <c r="K507" i="7"/>
  <c r="L506" i="7"/>
  <c r="K506" i="7"/>
  <c r="L505" i="7"/>
  <c r="K505" i="7"/>
  <c r="L504" i="7"/>
  <c r="K504" i="7"/>
  <c r="L503" i="7"/>
  <c r="K503" i="7"/>
  <c r="L502" i="7"/>
  <c r="K502" i="7"/>
  <c r="L501" i="7"/>
  <c r="K501" i="7"/>
  <c r="L500" i="7"/>
  <c r="K500" i="7"/>
  <c r="L499" i="7"/>
  <c r="K499" i="7"/>
  <c r="L498" i="7"/>
  <c r="K498" i="7"/>
  <c r="L497" i="7"/>
  <c r="K497" i="7"/>
  <c r="L496" i="7"/>
  <c r="K496" i="7"/>
  <c r="L495" i="7"/>
  <c r="K495" i="7"/>
  <c r="L494" i="7"/>
  <c r="K494" i="7"/>
  <c r="L493" i="7"/>
  <c r="K493" i="7"/>
  <c r="L492" i="7"/>
  <c r="K492" i="7"/>
  <c r="L491" i="7"/>
  <c r="K491" i="7"/>
  <c r="L490" i="7"/>
  <c r="K490" i="7"/>
  <c r="L489" i="7"/>
  <c r="K489" i="7"/>
  <c r="L488" i="7"/>
  <c r="K488" i="7"/>
  <c r="L487" i="7"/>
  <c r="K487" i="7"/>
  <c r="L486" i="7"/>
  <c r="K486" i="7"/>
  <c r="L485" i="7"/>
  <c r="K485" i="7"/>
  <c r="L484" i="7"/>
  <c r="K484" i="7"/>
  <c r="L483" i="7"/>
  <c r="K483" i="7"/>
  <c r="L482" i="7"/>
  <c r="K482" i="7"/>
  <c r="L481" i="7"/>
  <c r="K481" i="7"/>
  <c r="L480" i="7"/>
  <c r="K480" i="7"/>
  <c r="L479" i="7"/>
  <c r="K479" i="7"/>
  <c r="L478" i="7"/>
  <c r="K478" i="7"/>
  <c r="L477" i="7"/>
  <c r="K477" i="7"/>
  <c r="L476" i="7"/>
  <c r="K476" i="7"/>
  <c r="L475" i="7"/>
  <c r="K475" i="7"/>
  <c r="L474" i="7"/>
  <c r="K474" i="7"/>
  <c r="L473" i="7"/>
  <c r="K473" i="7"/>
  <c r="L472" i="7"/>
  <c r="K472" i="7"/>
  <c r="L471" i="7"/>
  <c r="K471" i="7"/>
  <c r="L470" i="7"/>
  <c r="K470" i="7"/>
  <c r="L469" i="7"/>
  <c r="K469" i="7"/>
  <c r="L468" i="7"/>
  <c r="K468" i="7"/>
  <c r="L467" i="7"/>
  <c r="K467" i="7"/>
  <c r="L466" i="7"/>
  <c r="K466" i="7"/>
  <c r="L465" i="7"/>
  <c r="K465" i="7"/>
  <c r="L464" i="7"/>
  <c r="K464" i="7"/>
  <c r="L463" i="7"/>
  <c r="K463" i="7"/>
  <c r="L462" i="7"/>
  <c r="K462" i="7"/>
  <c r="L461" i="7"/>
  <c r="K461" i="7"/>
  <c r="L460" i="7"/>
  <c r="K460" i="7"/>
  <c r="L459" i="7"/>
  <c r="K459" i="7"/>
  <c r="L458" i="7"/>
  <c r="K458" i="7"/>
  <c r="L457" i="7"/>
  <c r="K457" i="7"/>
  <c r="L456" i="7"/>
  <c r="K456" i="7"/>
  <c r="L455" i="7"/>
  <c r="K455" i="7"/>
  <c r="L454" i="7"/>
  <c r="K454" i="7"/>
  <c r="L453" i="7"/>
  <c r="K453" i="7"/>
  <c r="L452" i="7"/>
  <c r="K452" i="7"/>
  <c r="L451" i="7"/>
  <c r="K451" i="7"/>
  <c r="L450" i="7"/>
  <c r="K450" i="7"/>
  <c r="L449" i="7"/>
  <c r="K449" i="7"/>
  <c r="L448" i="7"/>
  <c r="K448" i="7"/>
  <c r="L447" i="7"/>
  <c r="K447" i="7"/>
  <c r="L446" i="7"/>
  <c r="K446" i="7"/>
  <c r="L445" i="7"/>
  <c r="K445" i="7"/>
  <c r="L444" i="7"/>
  <c r="K444" i="7"/>
  <c r="L443" i="7"/>
  <c r="K443" i="7"/>
  <c r="L442" i="7"/>
  <c r="K442" i="7"/>
  <c r="L441" i="7"/>
  <c r="K441" i="7"/>
  <c r="L440" i="7"/>
  <c r="K440" i="7"/>
  <c r="L439" i="7"/>
  <c r="K439" i="7"/>
  <c r="L438" i="7"/>
  <c r="K438" i="7"/>
  <c r="L437" i="7"/>
  <c r="K437" i="7"/>
  <c r="L436" i="7"/>
  <c r="K436" i="7"/>
  <c r="L435" i="7"/>
  <c r="K435" i="7"/>
  <c r="L434" i="7"/>
  <c r="K434" i="7"/>
  <c r="L433" i="7"/>
  <c r="K433" i="7"/>
  <c r="L432" i="7"/>
  <c r="K432" i="7"/>
  <c r="L431" i="7"/>
  <c r="K431" i="7"/>
  <c r="L430" i="7"/>
  <c r="K430" i="7"/>
  <c r="L429" i="7"/>
  <c r="K429" i="7"/>
  <c r="L428" i="7"/>
  <c r="K428" i="7"/>
  <c r="L427" i="7"/>
  <c r="K427" i="7"/>
  <c r="L426" i="7"/>
  <c r="K426" i="7"/>
  <c r="L425" i="7"/>
  <c r="K425" i="7"/>
  <c r="L424" i="7"/>
  <c r="K424" i="7"/>
  <c r="L423" i="7"/>
  <c r="K423" i="7"/>
  <c r="L422" i="7"/>
  <c r="K422" i="7"/>
  <c r="L421" i="7"/>
  <c r="K421" i="7"/>
  <c r="L420" i="7"/>
  <c r="K420" i="7"/>
  <c r="L419" i="7"/>
  <c r="K419" i="7"/>
  <c r="L418" i="7"/>
  <c r="K418" i="7"/>
  <c r="L417" i="7"/>
  <c r="K417" i="7"/>
  <c r="L416" i="7"/>
  <c r="K416" i="7"/>
  <c r="L415" i="7"/>
  <c r="K415" i="7"/>
  <c r="L414" i="7"/>
  <c r="K414" i="7"/>
  <c r="L413" i="7"/>
  <c r="K413" i="7"/>
  <c r="L412" i="7"/>
  <c r="K412" i="7"/>
  <c r="L411" i="7"/>
  <c r="K411" i="7"/>
  <c r="L410" i="7"/>
  <c r="K410" i="7"/>
  <c r="L409" i="7"/>
  <c r="K409" i="7"/>
  <c r="L408" i="7"/>
  <c r="K408" i="7"/>
  <c r="L407" i="7"/>
  <c r="K407" i="7"/>
  <c r="L406" i="7"/>
  <c r="K406" i="7"/>
  <c r="L405" i="7"/>
  <c r="K405" i="7"/>
  <c r="L404" i="7"/>
  <c r="K404" i="7"/>
  <c r="L403" i="7"/>
  <c r="K403" i="7"/>
  <c r="L402" i="7"/>
  <c r="K402" i="7"/>
  <c r="L401" i="7"/>
  <c r="K401" i="7"/>
  <c r="L400" i="7"/>
  <c r="K400" i="7"/>
  <c r="L399" i="7"/>
  <c r="K399" i="7"/>
  <c r="L398" i="7"/>
  <c r="K398" i="7"/>
  <c r="L397" i="7"/>
  <c r="K397" i="7"/>
  <c r="L396" i="7"/>
  <c r="K396" i="7"/>
  <c r="L395" i="7"/>
  <c r="K395" i="7"/>
  <c r="L394" i="7"/>
  <c r="K394" i="7"/>
  <c r="L393" i="7"/>
  <c r="K393" i="7"/>
  <c r="L392" i="7"/>
  <c r="K392" i="7"/>
  <c r="L391" i="7"/>
  <c r="K391" i="7"/>
  <c r="L390" i="7"/>
  <c r="K390" i="7"/>
  <c r="L389" i="7"/>
  <c r="K389" i="7"/>
  <c r="L388" i="7"/>
  <c r="K388" i="7"/>
  <c r="L387" i="7"/>
  <c r="K387" i="7"/>
  <c r="L386" i="7"/>
  <c r="K386" i="7"/>
  <c r="L385" i="7"/>
  <c r="K385" i="7"/>
  <c r="L384" i="7"/>
  <c r="K384" i="7"/>
  <c r="L383" i="7"/>
  <c r="K383" i="7"/>
  <c r="L382" i="7"/>
  <c r="K382" i="7"/>
  <c r="L381" i="7"/>
  <c r="K381" i="7"/>
  <c r="L380" i="7"/>
  <c r="K380" i="7"/>
  <c r="L379" i="7"/>
  <c r="K379" i="7"/>
  <c r="L378" i="7"/>
  <c r="K378" i="7"/>
  <c r="L377" i="7"/>
  <c r="K377" i="7"/>
  <c r="L376" i="7"/>
  <c r="K376" i="7"/>
  <c r="L375" i="7"/>
  <c r="K375" i="7"/>
  <c r="L374" i="7"/>
  <c r="K374" i="7"/>
  <c r="L373" i="7"/>
  <c r="K373" i="7"/>
  <c r="L372" i="7"/>
  <c r="K372" i="7"/>
  <c r="L371" i="7"/>
  <c r="K371" i="7"/>
  <c r="L370" i="7"/>
  <c r="K370" i="7"/>
  <c r="L369" i="7"/>
  <c r="K369" i="7"/>
  <c r="L368" i="7"/>
  <c r="K368" i="7"/>
  <c r="L367" i="7"/>
  <c r="K367" i="7"/>
  <c r="L366" i="7"/>
  <c r="K366" i="7"/>
  <c r="L365" i="7"/>
  <c r="K365" i="7"/>
  <c r="L364" i="7"/>
  <c r="K364" i="7"/>
  <c r="L363" i="7"/>
  <c r="K363" i="7"/>
  <c r="L362" i="7"/>
  <c r="K362" i="7"/>
  <c r="L361" i="7"/>
  <c r="K361" i="7"/>
  <c r="L360" i="7"/>
  <c r="K360" i="7"/>
  <c r="L359" i="7"/>
  <c r="K359" i="7"/>
  <c r="L358" i="7"/>
  <c r="K358" i="7"/>
  <c r="L357" i="7"/>
  <c r="K357" i="7"/>
  <c r="L356" i="7"/>
  <c r="K356" i="7"/>
  <c r="L355" i="7"/>
  <c r="K355" i="7"/>
  <c r="L354" i="7"/>
  <c r="K354" i="7"/>
  <c r="L353" i="7"/>
  <c r="K353" i="7"/>
  <c r="L352" i="7"/>
  <c r="K352" i="7"/>
  <c r="L351" i="7"/>
  <c r="K351" i="7"/>
  <c r="L350" i="7"/>
  <c r="K350" i="7"/>
  <c r="L349" i="7"/>
  <c r="K349" i="7"/>
  <c r="L348" i="7"/>
  <c r="K348" i="7"/>
  <c r="L347" i="7"/>
  <c r="K347" i="7"/>
  <c r="L346" i="7"/>
  <c r="K346" i="7"/>
  <c r="L345" i="7"/>
  <c r="K345" i="7"/>
  <c r="L344" i="7"/>
  <c r="K344" i="7"/>
  <c r="L343" i="7"/>
  <c r="K343" i="7"/>
  <c r="L342" i="7"/>
  <c r="K342" i="7"/>
  <c r="L341" i="7"/>
  <c r="K341" i="7"/>
  <c r="L340" i="7"/>
  <c r="K340" i="7"/>
  <c r="L339" i="7"/>
  <c r="K339" i="7"/>
  <c r="L338" i="7"/>
  <c r="K338" i="7"/>
  <c r="L337" i="7"/>
  <c r="K337" i="7"/>
  <c r="L336" i="7"/>
  <c r="K336" i="7"/>
  <c r="L335" i="7"/>
  <c r="K335" i="7"/>
  <c r="L334" i="7"/>
  <c r="K334" i="7"/>
  <c r="L333" i="7"/>
  <c r="K333" i="7"/>
  <c r="L332" i="7"/>
  <c r="K332" i="7"/>
  <c r="L331" i="7"/>
  <c r="K331" i="7"/>
  <c r="L330" i="7"/>
  <c r="K330" i="7"/>
  <c r="L329" i="7"/>
  <c r="K329" i="7"/>
  <c r="L328" i="7"/>
  <c r="K328" i="7"/>
  <c r="L327" i="7"/>
  <c r="K327" i="7"/>
  <c r="L326" i="7"/>
  <c r="K326" i="7"/>
  <c r="L325" i="7"/>
  <c r="K325" i="7"/>
  <c r="L324" i="7"/>
  <c r="K324" i="7"/>
  <c r="L323" i="7"/>
  <c r="K323" i="7"/>
  <c r="L322" i="7"/>
  <c r="K322" i="7"/>
  <c r="L321" i="7"/>
  <c r="K321" i="7"/>
  <c r="L320" i="7"/>
  <c r="K320" i="7"/>
  <c r="L319" i="7"/>
  <c r="K319" i="7"/>
  <c r="L318" i="7"/>
  <c r="K318" i="7"/>
  <c r="L317" i="7"/>
  <c r="K317" i="7"/>
  <c r="L316" i="7"/>
  <c r="K316" i="7"/>
  <c r="L315" i="7"/>
  <c r="K315" i="7"/>
  <c r="L314" i="7"/>
  <c r="K314" i="7"/>
  <c r="L313" i="7"/>
  <c r="K313" i="7"/>
  <c r="L312" i="7"/>
  <c r="K312" i="7"/>
  <c r="L311" i="7"/>
  <c r="K311" i="7"/>
  <c r="L310" i="7"/>
  <c r="K310" i="7"/>
  <c r="L309" i="7"/>
  <c r="K309" i="7"/>
  <c r="L308" i="7"/>
  <c r="K308" i="7"/>
  <c r="L307" i="7"/>
  <c r="K307" i="7"/>
  <c r="L306" i="7"/>
  <c r="K306" i="7"/>
  <c r="L305" i="7"/>
  <c r="K305" i="7"/>
  <c r="L304" i="7"/>
  <c r="K304" i="7"/>
  <c r="L303" i="7"/>
  <c r="K303" i="7"/>
  <c r="L302" i="7"/>
  <c r="K302" i="7"/>
  <c r="L301" i="7"/>
  <c r="K301" i="7"/>
  <c r="L300" i="7"/>
  <c r="K300" i="7"/>
  <c r="L299" i="7"/>
  <c r="K299" i="7"/>
  <c r="L298" i="7"/>
  <c r="K298" i="7"/>
  <c r="L297" i="7"/>
  <c r="K297" i="7"/>
  <c r="L296" i="7"/>
  <c r="K296" i="7"/>
  <c r="L295" i="7"/>
  <c r="K295" i="7"/>
  <c r="L294" i="7"/>
  <c r="K294" i="7"/>
  <c r="L293" i="7"/>
  <c r="K293" i="7"/>
  <c r="L292" i="7"/>
  <c r="K292" i="7"/>
  <c r="L291" i="7"/>
  <c r="K291" i="7"/>
  <c r="L290" i="7"/>
  <c r="K290" i="7"/>
  <c r="L289" i="7"/>
  <c r="K289" i="7"/>
  <c r="L288" i="7"/>
  <c r="K288" i="7"/>
  <c r="L287" i="7"/>
  <c r="K287" i="7"/>
  <c r="L286" i="7"/>
  <c r="K286" i="7"/>
  <c r="L285" i="7"/>
  <c r="K285" i="7"/>
  <c r="L284" i="7"/>
  <c r="K284" i="7"/>
  <c r="L283" i="7"/>
  <c r="K283" i="7"/>
  <c r="L282" i="7"/>
  <c r="K282" i="7"/>
  <c r="L281" i="7"/>
  <c r="K281" i="7"/>
  <c r="L280" i="7"/>
  <c r="K280" i="7"/>
  <c r="L279" i="7"/>
  <c r="K279" i="7"/>
  <c r="L278" i="7"/>
  <c r="K278" i="7"/>
  <c r="L277" i="7"/>
  <c r="K277" i="7"/>
  <c r="L276" i="7"/>
  <c r="K276" i="7"/>
  <c r="L275" i="7"/>
  <c r="K275" i="7"/>
  <c r="L274" i="7"/>
  <c r="K274" i="7"/>
  <c r="L273" i="7"/>
  <c r="K273" i="7"/>
  <c r="L272" i="7"/>
  <c r="K272" i="7"/>
  <c r="L271" i="7"/>
  <c r="K271" i="7"/>
  <c r="L270" i="7"/>
  <c r="K270" i="7"/>
  <c r="L269" i="7"/>
  <c r="K269" i="7"/>
  <c r="L268" i="7"/>
  <c r="K268" i="7"/>
  <c r="L267" i="7"/>
  <c r="K267" i="7"/>
  <c r="L266" i="7"/>
  <c r="K266" i="7"/>
  <c r="L265" i="7"/>
  <c r="K265" i="7"/>
  <c r="L264" i="7"/>
  <c r="K264" i="7"/>
  <c r="L263" i="7"/>
  <c r="K263" i="7"/>
  <c r="L262" i="7"/>
  <c r="K262" i="7"/>
  <c r="L261" i="7"/>
  <c r="K261" i="7"/>
  <c r="L260" i="7"/>
  <c r="K260" i="7"/>
  <c r="L259" i="7"/>
  <c r="K259" i="7"/>
  <c r="L258" i="7"/>
  <c r="K258" i="7"/>
  <c r="L257" i="7"/>
  <c r="K257" i="7"/>
  <c r="L256" i="7"/>
  <c r="K256" i="7"/>
  <c r="L255" i="7"/>
  <c r="K255" i="7"/>
  <c r="L254" i="7"/>
  <c r="K254" i="7"/>
  <c r="L253" i="7"/>
  <c r="K253" i="7"/>
  <c r="L252" i="7"/>
  <c r="K252" i="7"/>
  <c r="L251" i="7"/>
  <c r="K251" i="7"/>
  <c r="L250" i="7"/>
  <c r="K250" i="7"/>
  <c r="L249" i="7"/>
  <c r="K249" i="7"/>
  <c r="L248" i="7"/>
  <c r="K248" i="7"/>
  <c r="L247" i="7"/>
  <c r="K247" i="7"/>
  <c r="L246" i="7"/>
  <c r="K246" i="7"/>
  <c r="L245" i="7"/>
  <c r="K245" i="7"/>
  <c r="L244" i="7"/>
  <c r="K244" i="7"/>
  <c r="L243" i="7"/>
  <c r="K243" i="7"/>
  <c r="L242" i="7"/>
  <c r="K242" i="7"/>
  <c r="L241" i="7"/>
  <c r="K241" i="7"/>
  <c r="L240" i="7"/>
  <c r="K240" i="7"/>
  <c r="L239" i="7"/>
  <c r="K239" i="7"/>
  <c r="L238" i="7"/>
  <c r="K238" i="7"/>
  <c r="L237" i="7"/>
  <c r="K237" i="7"/>
  <c r="L236" i="7"/>
  <c r="K236" i="7"/>
  <c r="L235" i="7"/>
  <c r="K235" i="7"/>
  <c r="L234" i="7"/>
  <c r="K234" i="7"/>
  <c r="L233" i="7"/>
  <c r="K233" i="7"/>
  <c r="L232" i="7"/>
  <c r="K232" i="7"/>
  <c r="L231" i="7"/>
  <c r="K231" i="7"/>
  <c r="L230" i="7"/>
  <c r="K230" i="7"/>
  <c r="L229" i="7"/>
  <c r="K229" i="7"/>
  <c r="L228" i="7"/>
  <c r="K228" i="7"/>
  <c r="L227" i="7"/>
  <c r="K227" i="7"/>
  <c r="L226" i="7"/>
  <c r="K226" i="7"/>
  <c r="L225" i="7"/>
  <c r="K225" i="7"/>
  <c r="L224" i="7"/>
  <c r="K224" i="7"/>
  <c r="L223" i="7"/>
  <c r="K223" i="7"/>
  <c r="L222" i="7"/>
  <c r="K222" i="7"/>
  <c r="L221" i="7"/>
  <c r="K221" i="7"/>
  <c r="L220" i="7"/>
  <c r="K220" i="7"/>
  <c r="L219" i="7"/>
  <c r="K219" i="7"/>
  <c r="L218" i="7"/>
  <c r="K218" i="7"/>
  <c r="L217" i="7"/>
  <c r="K217" i="7"/>
  <c r="L216" i="7"/>
  <c r="K216" i="7"/>
  <c r="L215" i="7"/>
  <c r="K215" i="7"/>
  <c r="L214" i="7"/>
  <c r="K214" i="7"/>
  <c r="L213" i="7"/>
  <c r="K213" i="7"/>
  <c r="L212" i="7"/>
  <c r="K212" i="7"/>
  <c r="L211" i="7"/>
  <c r="K211" i="7"/>
  <c r="L210" i="7"/>
  <c r="K210" i="7"/>
  <c r="L209" i="7"/>
  <c r="K209" i="7"/>
  <c r="L208" i="7"/>
  <c r="K208" i="7"/>
  <c r="L207" i="7"/>
  <c r="K207" i="7"/>
  <c r="L206" i="7"/>
  <c r="K206" i="7"/>
  <c r="L205" i="7"/>
  <c r="K205" i="7"/>
  <c r="L204" i="7"/>
  <c r="K204" i="7"/>
  <c r="L203" i="7"/>
  <c r="K203" i="7"/>
  <c r="L202" i="7"/>
  <c r="K202" i="7"/>
  <c r="L201" i="7"/>
  <c r="K201" i="7"/>
  <c r="L200" i="7"/>
  <c r="K200" i="7"/>
  <c r="L199" i="7"/>
  <c r="K199" i="7"/>
  <c r="L198" i="7"/>
  <c r="K198" i="7"/>
  <c r="L197" i="7"/>
  <c r="K197" i="7"/>
  <c r="L196" i="7"/>
  <c r="K196" i="7"/>
  <c r="L195" i="7"/>
  <c r="K195" i="7"/>
  <c r="L194" i="7"/>
  <c r="K194" i="7"/>
  <c r="L193" i="7"/>
  <c r="K193" i="7"/>
  <c r="L192" i="7"/>
  <c r="K192" i="7"/>
  <c r="L191" i="7"/>
  <c r="K191" i="7"/>
  <c r="L190" i="7"/>
  <c r="K190" i="7"/>
  <c r="L189" i="7"/>
  <c r="K189" i="7"/>
  <c r="L188" i="7"/>
  <c r="K188" i="7"/>
  <c r="L187" i="7"/>
  <c r="K187" i="7"/>
  <c r="L186" i="7"/>
  <c r="K186" i="7"/>
  <c r="L185" i="7"/>
  <c r="K185" i="7"/>
  <c r="L184" i="7"/>
  <c r="K184" i="7"/>
  <c r="L183" i="7"/>
  <c r="K183" i="7"/>
  <c r="L182" i="7"/>
  <c r="K182" i="7"/>
  <c r="L181" i="7"/>
  <c r="K181" i="7"/>
  <c r="L180" i="7"/>
  <c r="K180" i="7"/>
  <c r="L179" i="7"/>
  <c r="K179" i="7"/>
  <c r="L178" i="7"/>
  <c r="K178" i="7"/>
  <c r="L177" i="7"/>
  <c r="K177" i="7"/>
  <c r="L176" i="7"/>
  <c r="K176" i="7"/>
  <c r="L175" i="7"/>
  <c r="K175" i="7"/>
  <c r="L174" i="7"/>
  <c r="K174" i="7"/>
  <c r="L173" i="7"/>
  <c r="K173" i="7"/>
  <c r="L172" i="7"/>
  <c r="K172" i="7"/>
  <c r="L171" i="7"/>
  <c r="K171" i="7"/>
  <c r="L170" i="7"/>
  <c r="K170" i="7"/>
  <c r="L169" i="7"/>
  <c r="K169" i="7"/>
  <c r="L168" i="7"/>
  <c r="K168" i="7"/>
  <c r="L167" i="7"/>
  <c r="K167" i="7"/>
  <c r="L166" i="7"/>
  <c r="K166" i="7"/>
  <c r="L165" i="7"/>
  <c r="K165" i="7"/>
  <c r="L164" i="7"/>
  <c r="K164" i="7"/>
  <c r="L163" i="7"/>
  <c r="K163" i="7"/>
  <c r="L162" i="7"/>
  <c r="K162" i="7"/>
  <c r="L161" i="7"/>
  <c r="K161" i="7"/>
  <c r="L160" i="7"/>
  <c r="K160" i="7"/>
  <c r="L159" i="7"/>
  <c r="K159" i="7"/>
  <c r="L158" i="7"/>
  <c r="K158" i="7"/>
  <c r="L157" i="7"/>
  <c r="K157" i="7"/>
  <c r="L156" i="7"/>
  <c r="K156" i="7"/>
  <c r="L155" i="7"/>
  <c r="K155" i="7"/>
  <c r="L154" i="7"/>
  <c r="K154" i="7"/>
  <c r="L153" i="7"/>
  <c r="K153" i="7"/>
  <c r="L152" i="7"/>
  <c r="K152" i="7"/>
  <c r="L151" i="7"/>
  <c r="K151" i="7"/>
  <c r="L150" i="7"/>
  <c r="K150" i="7"/>
  <c r="L149" i="7"/>
  <c r="K149" i="7"/>
  <c r="L148" i="7"/>
  <c r="K148" i="7"/>
  <c r="L147" i="7"/>
  <c r="K147" i="7"/>
  <c r="L146" i="7"/>
  <c r="K146" i="7"/>
  <c r="L145" i="7"/>
  <c r="K145" i="7"/>
  <c r="L144" i="7"/>
  <c r="K144" i="7"/>
  <c r="L143" i="7"/>
  <c r="K143" i="7"/>
  <c r="L142" i="7"/>
  <c r="K142" i="7"/>
  <c r="L141" i="7"/>
  <c r="K141" i="7"/>
  <c r="L140" i="7"/>
  <c r="K140" i="7"/>
  <c r="L139" i="7"/>
  <c r="K139" i="7"/>
  <c r="L138" i="7"/>
  <c r="K138" i="7"/>
  <c r="L137" i="7"/>
  <c r="K137" i="7"/>
  <c r="L136" i="7"/>
  <c r="K136" i="7"/>
  <c r="L135" i="7"/>
  <c r="K135" i="7"/>
  <c r="L134" i="7"/>
  <c r="K134" i="7"/>
  <c r="L133" i="7"/>
  <c r="K133" i="7"/>
  <c r="L132" i="7"/>
  <c r="K132" i="7"/>
  <c r="L131" i="7"/>
  <c r="K131" i="7"/>
  <c r="L130" i="7"/>
  <c r="K130" i="7"/>
  <c r="L129" i="7"/>
  <c r="K129" i="7"/>
  <c r="L128" i="7"/>
  <c r="K128" i="7"/>
  <c r="L127" i="7"/>
  <c r="K127" i="7"/>
  <c r="L126" i="7"/>
  <c r="K126" i="7"/>
  <c r="L125" i="7"/>
  <c r="K125" i="7"/>
  <c r="L124" i="7"/>
  <c r="K124" i="7"/>
  <c r="L123" i="7"/>
  <c r="K123" i="7"/>
  <c r="L122" i="7"/>
  <c r="K122" i="7"/>
  <c r="L121" i="7"/>
  <c r="K121" i="7"/>
  <c r="L120" i="7"/>
  <c r="K120" i="7"/>
  <c r="L119" i="7"/>
  <c r="K119" i="7"/>
  <c r="L118" i="7"/>
  <c r="K118" i="7"/>
  <c r="L117" i="7"/>
  <c r="K117" i="7"/>
  <c r="L116" i="7"/>
  <c r="K116" i="7"/>
  <c r="L115" i="7"/>
  <c r="K115" i="7"/>
  <c r="L114" i="7"/>
  <c r="K114" i="7"/>
  <c r="L113" i="7"/>
  <c r="K113" i="7"/>
  <c r="L112" i="7"/>
  <c r="K112" i="7"/>
  <c r="L111" i="7"/>
  <c r="K111" i="7"/>
  <c r="L110" i="7"/>
  <c r="K110" i="7"/>
  <c r="L109" i="7"/>
  <c r="K109" i="7"/>
  <c r="L108" i="7"/>
  <c r="K108" i="7"/>
  <c r="L107" i="7"/>
  <c r="K107" i="7"/>
  <c r="L106" i="7"/>
  <c r="K106" i="7"/>
  <c r="L105" i="7"/>
  <c r="K105" i="7"/>
  <c r="L104" i="7"/>
  <c r="K104" i="7"/>
  <c r="L103" i="7"/>
  <c r="K103" i="7"/>
  <c r="L102" i="7"/>
  <c r="K102" i="7"/>
  <c r="L101" i="7"/>
  <c r="K101" i="7"/>
  <c r="L100" i="7"/>
  <c r="K100" i="7"/>
  <c r="L99" i="7"/>
  <c r="K99" i="7"/>
  <c r="L98" i="7"/>
  <c r="K98" i="7"/>
  <c r="L97" i="7"/>
  <c r="K97" i="7"/>
  <c r="L96" i="7"/>
  <c r="K96" i="7"/>
  <c r="L95" i="7"/>
  <c r="K95" i="7"/>
  <c r="L94" i="7"/>
  <c r="K94" i="7"/>
  <c r="L93" i="7"/>
  <c r="K93" i="7"/>
  <c r="L92" i="7"/>
  <c r="K92" i="7"/>
  <c r="L91" i="7"/>
  <c r="K91" i="7"/>
  <c r="L90" i="7"/>
  <c r="K90" i="7"/>
  <c r="L89" i="7"/>
  <c r="K89" i="7"/>
  <c r="L88" i="7"/>
  <c r="K88" i="7"/>
  <c r="L87" i="7"/>
  <c r="K87" i="7"/>
  <c r="L86" i="7"/>
  <c r="K86" i="7"/>
  <c r="L85" i="7"/>
  <c r="K85" i="7"/>
  <c r="L84" i="7"/>
  <c r="K84" i="7"/>
  <c r="L83" i="7"/>
  <c r="K83" i="7"/>
  <c r="L82" i="7"/>
  <c r="K82" i="7"/>
  <c r="L81" i="7"/>
  <c r="K81" i="7"/>
  <c r="L80" i="7"/>
  <c r="K80" i="7"/>
  <c r="L79" i="7"/>
  <c r="K79" i="7"/>
  <c r="L78" i="7"/>
  <c r="K78" i="7"/>
  <c r="L77" i="7"/>
  <c r="K77" i="7"/>
  <c r="L76" i="7"/>
  <c r="K76" i="7"/>
  <c r="L75" i="7"/>
  <c r="K75" i="7"/>
  <c r="L74" i="7"/>
  <c r="K74" i="7"/>
  <c r="L73" i="7"/>
  <c r="K73" i="7"/>
  <c r="L72" i="7"/>
  <c r="K72" i="7"/>
  <c r="L71" i="7"/>
  <c r="K71" i="7"/>
  <c r="L70" i="7"/>
  <c r="K70" i="7"/>
  <c r="L69" i="7"/>
  <c r="K69" i="7"/>
  <c r="L68" i="7"/>
  <c r="K68" i="7"/>
  <c r="L67" i="7"/>
  <c r="K67" i="7"/>
  <c r="L66" i="7"/>
  <c r="K66" i="7"/>
  <c r="L65" i="7"/>
  <c r="K65" i="7"/>
  <c r="L64" i="7"/>
  <c r="K64" i="7"/>
  <c r="L63" i="7"/>
  <c r="K63" i="7"/>
  <c r="L62" i="7"/>
  <c r="K62" i="7"/>
  <c r="L61" i="7"/>
  <c r="K61" i="7"/>
  <c r="L60" i="7"/>
  <c r="K60" i="7"/>
  <c r="L59" i="7"/>
  <c r="K59" i="7"/>
  <c r="L58" i="7"/>
  <c r="K58" i="7"/>
  <c r="L57" i="7"/>
  <c r="K57" i="7"/>
  <c r="L56" i="7"/>
  <c r="K56" i="7"/>
  <c r="L55" i="7"/>
  <c r="K55" i="7"/>
  <c r="L54" i="7"/>
  <c r="K54" i="7"/>
  <c r="L53" i="7"/>
  <c r="K53" i="7"/>
  <c r="L52" i="7"/>
  <c r="K52" i="7"/>
  <c r="L51" i="7"/>
  <c r="K51" i="7"/>
  <c r="L50" i="7"/>
  <c r="K50" i="7"/>
  <c r="L49" i="7"/>
  <c r="K49" i="7"/>
  <c r="L48" i="7"/>
  <c r="K48" i="7"/>
  <c r="L47" i="7"/>
  <c r="K47" i="7"/>
  <c r="L46" i="7"/>
  <c r="K46" i="7"/>
  <c r="L45" i="7"/>
  <c r="K45" i="7"/>
  <c r="L44" i="7"/>
  <c r="K44" i="7"/>
  <c r="L43" i="7"/>
  <c r="K43" i="7"/>
  <c r="L42" i="7"/>
  <c r="K42" i="7"/>
  <c r="L41" i="7"/>
  <c r="K41" i="7"/>
  <c r="L40" i="7"/>
  <c r="K40" i="7"/>
  <c r="L39" i="7"/>
  <c r="K39" i="7"/>
  <c r="L38" i="7"/>
  <c r="K38" i="7"/>
  <c r="L37" i="7"/>
  <c r="K37" i="7"/>
  <c r="L36" i="7"/>
  <c r="K36" i="7"/>
  <c r="L35" i="7"/>
  <c r="K35" i="7"/>
  <c r="L34" i="7"/>
  <c r="K34" i="7"/>
  <c r="L33" i="7"/>
  <c r="K33" i="7"/>
  <c r="L32" i="7"/>
  <c r="K32" i="7"/>
  <c r="L31" i="7"/>
  <c r="K31" i="7"/>
  <c r="L30" i="7"/>
  <c r="K30" i="7"/>
  <c r="L29" i="7"/>
  <c r="K29" i="7"/>
  <c r="L28" i="7"/>
  <c r="K28" i="7"/>
  <c r="L27" i="7"/>
  <c r="K27" i="7"/>
  <c r="L26" i="7"/>
  <c r="K26" i="7"/>
  <c r="L25" i="7"/>
  <c r="K25" i="7"/>
  <c r="L24" i="7"/>
  <c r="K24" i="7"/>
  <c r="L23" i="7"/>
  <c r="K23" i="7"/>
  <c r="L22" i="7"/>
  <c r="K22" i="7"/>
  <c r="L21" i="7"/>
  <c r="K21" i="7"/>
  <c r="L20" i="7"/>
  <c r="K20" i="7"/>
  <c r="L19" i="7"/>
  <c r="K19" i="7"/>
  <c r="L18" i="7"/>
  <c r="K18" i="7"/>
  <c r="L17" i="7"/>
  <c r="K17" i="7"/>
  <c r="L16" i="7"/>
  <c r="K16" i="7"/>
  <c r="L15" i="7"/>
  <c r="K15" i="7"/>
  <c r="L14" i="7"/>
  <c r="K14" i="7"/>
  <c r="L13" i="7"/>
  <c r="K13" i="7"/>
  <c r="L12" i="7"/>
  <c r="K12" i="7"/>
  <c r="L11" i="7"/>
  <c r="K11" i="7"/>
  <c r="L10" i="7"/>
  <c r="K10" i="7"/>
  <c r="L9" i="7"/>
  <c r="K9" i="7"/>
  <c r="L8" i="7"/>
  <c r="K8" i="7"/>
  <c r="L7" i="7"/>
  <c r="K7" i="7"/>
  <c r="L6" i="7"/>
  <c r="K6" i="7"/>
  <c r="L5" i="7"/>
  <c r="K5" i="7"/>
  <c r="L4" i="7"/>
  <c r="K4" i="7"/>
  <c r="L3" i="7"/>
  <c r="K3" i="7"/>
  <c r="L2" i="7"/>
  <c r="K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P72" i="1" s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P136" i="1" s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P264" i="1" s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P337" i="1" s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P405" i="1" s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P449" i="1" s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P554" i="1" s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P577" i="1" s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P596" i="1" s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P890" i="1" s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P661" i="1" l="1"/>
  <c r="P448" i="1"/>
  <c r="P305" i="1"/>
  <c r="P533" i="1"/>
  <c r="P660" i="1"/>
  <c r="P384" i="1"/>
  <c r="P200" i="1"/>
  <c r="P2" i="1"/>
  <c r="P640" i="1"/>
  <c r="P576" i="1"/>
  <c r="P512" i="1"/>
  <c r="P306" i="1"/>
  <c r="P532" i="1"/>
  <c r="P468" i="1"/>
  <c r="P404" i="1"/>
  <c r="P983" i="1"/>
  <c r="P951" i="1"/>
  <c r="P919" i="1"/>
  <c r="P871" i="1"/>
  <c r="P839" i="1"/>
  <c r="P799" i="1"/>
  <c r="P775" i="1"/>
  <c r="P719" i="1"/>
  <c r="P687" i="1"/>
  <c r="P655" i="1"/>
  <c r="P631" i="1"/>
  <c r="P591" i="1"/>
  <c r="P551" i="1"/>
  <c r="P519" i="1"/>
  <c r="P479" i="1"/>
  <c r="P439" i="1"/>
  <c r="P407" i="1"/>
  <c r="P375" i="1"/>
  <c r="P327" i="1"/>
  <c r="P295" i="1"/>
  <c r="P287" i="1"/>
  <c r="P255" i="1"/>
  <c r="P247" i="1"/>
  <c r="P239" i="1"/>
  <c r="P231" i="1"/>
  <c r="P223" i="1"/>
  <c r="P215" i="1"/>
  <c r="P207" i="1"/>
  <c r="P199" i="1"/>
  <c r="P191" i="1"/>
  <c r="P183" i="1"/>
  <c r="P175" i="1"/>
  <c r="P167" i="1"/>
  <c r="P159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15" i="1"/>
  <c r="P7" i="1"/>
  <c r="P975" i="1"/>
  <c r="P943" i="1"/>
  <c r="P895" i="1"/>
  <c r="P863" i="1"/>
  <c r="P831" i="1"/>
  <c r="P807" i="1"/>
  <c r="P767" i="1"/>
  <c r="P727" i="1"/>
  <c r="P695" i="1"/>
  <c r="P663" i="1"/>
  <c r="P623" i="1"/>
  <c r="P575" i="1"/>
  <c r="P543" i="1"/>
  <c r="P511" i="1"/>
  <c r="P471" i="1"/>
  <c r="P431" i="1"/>
  <c r="P399" i="1"/>
  <c r="P351" i="1"/>
  <c r="P319" i="1"/>
  <c r="P279" i="1"/>
  <c r="P39" i="1"/>
  <c r="P999" i="1"/>
  <c r="P967" i="1"/>
  <c r="P927" i="1"/>
  <c r="P911" i="1"/>
  <c r="P887" i="1"/>
  <c r="P855" i="1"/>
  <c r="P815" i="1"/>
  <c r="P783" i="1"/>
  <c r="P751" i="1"/>
  <c r="P735" i="1"/>
  <c r="P703" i="1"/>
  <c r="P671" i="1"/>
  <c r="P639" i="1"/>
  <c r="P615" i="1"/>
  <c r="P599" i="1"/>
  <c r="P567" i="1"/>
  <c r="P535" i="1"/>
  <c r="P503" i="1"/>
  <c r="P487" i="1"/>
  <c r="P455" i="1"/>
  <c r="P415" i="1"/>
  <c r="P391" i="1"/>
  <c r="P367" i="1"/>
  <c r="P335" i="1"/>
  <c r="P311" i="1"/>
  <c r="P263" i="1"/>
  <c r="P23" i="1"/>
  <c r="P991" i="1"/>
  <c r="P959" i="1"/>
  <c r="P935" i="1"/>
  <c r="P903" i="1"/>
  <c r="P879" i="1"/>
  <c r="P847" i="1"/>
  <c r="P823" i="1"/>
  <c r="P791" i="1"/>
  <c r="P759" i="1"/>
  <c r="P743" i="1"/>
  <c r="P711" i="1"/>
  <c r="P679" i="1"/>
  <c r="P647" i="1"/>
  <c r="P607" i="1"/>
  <c r="P583" i="1"/>
  <c r="P559" i="1"/>
  <c r="P527" i="1"/>
  <c r="P495" i="1"/>
  <c r="P463" i="1"/>
  <c r="P447" i="1"/>
  <c r="P423" i="1"/>
  <c r="P383" i="1"/>
  <c r="P359" i="1"/>
  <c r="P343" i="1"/>
  <c r="P303" i="1"/>
  <c r="P271" i="1"/>
  <c r="P31" i="1"/>
  <c r="P995" i="1"/>
  <c r="P987" i="1"/>
  <c r="P979" i="1"/>
  <c r="P971" i="1"/>
  <c r="P963" i="1"/>
  <c r="P955" i="1"/>
  <c r="P947" i="1"/>
  <c r="P939" i="1"/>
  <c r="P931" i="1"/>
  <c r="P923" i="1"/>
  <c r="P915" i="1"/>
  <c r="P907" i="1"/>
  <c r="P899" i="1"/>
  <c r="P891" i="1"/>
  <c r="P883" i="1"/>
  <c r="P875" i="1"/>
  <c r="P867" i="1"/>
  <c r="P859" i="1"/>
  <c r="P851" i="1"/>
  <c r="P843" i="1"/>
  <c r="P835" i="1"/>
  <c r="P827" i="1"/>
  <c r="P819" i="1"/>
  <c r="P811" i="1"/>
  <c r="P803" i="1"/>
  <c r="P795" i="1"/>
  <c r="P787" i="1"/>
  <c r="P779" i="1"/>
  <c r="P771" i="1"/>
  <c r="P763" i="1"/>
  <c r="P755" i="1"/>
  <c r="P747" i="1"/>
  <c r="P739" i="1"/>
  <c r="P731" i="1"/>
  <c r="P723" i="1"/>
  <c r="P715" i="1"/>
  <c r="P707" i="1"/>
  <c r="P699" i="1"/>
  <c r="P691" i="1"/>
  <c r="P683" i="1"/>
  <c r="P491" i="1"/>
  <c r="P970" i="1"/>
  <c r="P842" i="1"/>
  <c r="P762" i="1"/>
  <c r="P714" i="1"/>
  <c r="P618" i="1"/>
  <c r="P990" i="1"/>
  <c r="P974" i="1"/>
  <c r="P958" i="1"/>
  <c r="P942" i="1"/>
  <c r="P926" i="1"/>
  <c r="P910" i="1"/>
  <c r="P886" i="1"/>
  <c r="P870" i="1"/>
  <c r="P854" i="1"/>
  <c r="P838" i="1"/>
  <c r="P822" i="1"/>
  <c r="P806" i="1"/>
  <c r="P790" i="1"/>
  <c r="P774" i="1"/>
  <c r="P758" i="1"/>
  <c r="P742" i="1"/>
  <c r="P726" i="1"/>
  <c r="P710" i="1"/>
  <c r="P702" i="1"/>
  <c r="P686" i="1"/>
  <c r="P678" i="1"/>
  <c r="P670" i="1"/>
  <c r="P662" i="1"/>
  <c r="P654" i="1"/>
  <c r="P646" i="1"/>
  <c r="P638" i="1"/>
  <c r="P630" i="1"/>
  <c r="P622" i="1"/>
  <c r="P614" i="1"/>
  <c r="P606" i="1"/>
  <c r="P598" i="1"/>
  <c r="P590" i="1"/>
  <c r="P582" i="1"/>
  <c r="P574" i="1"/>
  <c r="P566" i="1"/>
  <c r="P558" i="1"/>
  <c r="P550" i="1"/>
  <c r="P542" i="1"/>
  <c r="P534" i="1"/>
  <c r="P526" i="1"/>
  <c r="P518" i="1"/>
  <c r="P510" i="1"/>
  <c r="P502" i="1"/>
  <c r="P494" i="1"/>
  <c r="P486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374" i="1"/>
  <c r="P366" i="1"/>
  <c r="P358" i="1"/>
  <c r="P350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998" i="1"/>
  <c r="P982" i="1"/>
  <c r="P966" i="1"/>
  <c r="P950" i="1"/>
  <c r="P934" i="1"/>
  <c r="P918" i="1"/>
  <c r="P902" i="1"/>
  <c r="P894" i="1"/>
  <c r="P878" i="1"/>
  <c r="P862" i="1"/>
  <c r="P846" i="1"/>
  <c r="P830" i="1"/>
  <c r="P814" i="1"/>
  <c r="P798" i="1"/>
  <c r="P782" i="1"/>
  <c r="P766" i="1"/>
  <c r="P750" i="1"/>
  <c r="P734" i="1"/>
  <c r="P718" i="1"/>
  <c r="P694" i="1"/>
  <c r="P478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579" i="1"/>
  <c r="P571" i="1"/>
  <c r="P563" i="1"/>
  <c r="P555" i="1"/>
  <c r="P547" i="1"/>
  <c r="P539" i="1"/>
  <c r="P531" i="1"/>
  <c r="P523" i="1"/>
  <c r="P515" i="1"/>
  <c r="P507" i="1"/>
  <c r="P499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11" i="1"/>
  <c r="P3" i="1"/>
  <c r="P994" i="1"/>
  <c r="P978" i="1"/>
  <c r="P962" i="1"/>
  <c r="P946" i="1"/>
  <c r="P930" i="1"/>
  <c r="P914" i="1"/>
  <c r="P898" i="1"/>
  <c r="P874" i="1"/>
  <c r="P858" i="1"/>
  <c r="P834" i="1"/>
  <c r="P818" i="1"/>
  <c r="P802" i="1"/>
  <c r="P786" i="1"/>
  <c r="P770" i="1"/>
  <c r="P746" i="1"/>
  <c r="P730" i="1"/>
  <c r="P706" i="1"/>
  <c r="P690" i="1"/>
  <c r="P674" i="1"/>
  <c r="P658" i="1"/>
  <c r="P642" i="1"/>
  <c r="P626" i="1"/>
  <c r="P610" i="1"/>
  <c r="P594" i="1"/>
  <c r="P578" i="1"/>
  <c r="P562" i="1"/>
  <c r="P546" i="1"/>
  <c r="P530" i="1"/>
  <c r="P514" i="1"/>
  <c r="P498" i="1"/>
  <c r="P490" i="1"/>
  <c r="P482" i="1"/>
  <c r="P474" i="1"/>
  <c r="P466" i="1"/>
  <c r="P450" i="1"/>
  <c r="P442" i="1"/>
  <c r="P434" i="1"/>
  <c r="P426" i="1"/>
  <c r="P418" i="1"/>
  <c r="P410" i="1"/>
  <c r="P402" i="1"/>
  <c r="P394" i="1"/>
  <c r="P386" i="1"/>
  <c r="P378" i="1"/>
  <c r="P370" i="1"/>
  <c r="P362" i="1"/>
  <c r="P354" i="1"/>
  <c r="P346" i="1"/>
  <c r="P338" i="1"/>
  <c r="P330" i="1"/>
  <c r="P322" i="1"/>
  <c r="P314" i="1"/>
  <c r="P298" i="1"/>
  <c r="P290" i="1"/>
  <c r="P282" i="1"/>
  <c r="P274" i="1"/>
  <c r="P266" i="1"/>
  <c r="P258" i="1"/>
  <c r="P250" i="1"/>
  <c r="P242" i="1"/>
  <c r="P234" i="1"/>
  <c r="P226" i="1"/>
  <c r="P218" i="1"/>
  <c r="P210" i="1"/>
  <c r="P202" i="1"/>
  <c r="P194" i="1"/>
  <c r="P186" i="1"/>
  <c r="P178" i="1"/>
  <c r="P170" i="1"/>
  <c r="P162" i="1"/>
  <c r="P154" i="1"/>
  <c r="P146" i="1"/>
  <c r="P138" i="1"/>
  <c r="P130" i="1"/>
  <c r="P122" i="1"/>
  <c r="P114" i="1"/>
  <c r="P106" i="1"/>
  <c r="P98" i="1"/>
  <c r="P90" i="1"/>
  <c r="P82" i="1"/>
  <c r="P74" i="1"/>
  <c r="P66" i="1"/>
  <c r="P58" i="1"/>
  <c r="P50" i="1"/>
  <c r="P42" i="1"/>
  <c r="P34" i="1"/>
  <c r="P26" i="1"/>
  <c r="P18" i="1"/>
  <c r="P10" i="1"/>
  <c r="P986" i="1"/>
  <c r="P954" i="1"/>
  <c r="P938" i="1"/>
  <c r="P922" i="1"/>
  <c r="P906" i="1"/>
  <c r="P882" i="1"/>
  <c r="P866" i="1"/>
  <c r="P850" i="1"/>
  <c r="P826" i="1"/>
  <c r="P810" i="1"/>
  <c r="P794" i="1"/>
  <c r="P778" i="1"/>
  <c r="P754" i="1"/>
  <c r="P738" i="1"/>
  <c r="P722" i="1"/>
  <c r="P698" i="1"/>
  <c r="P682" i="1"/>
  <c r="P666" i="1"/>
  <c r="P650" i="1"/>
  <c r="P634" i="1"/>
  <c r="P602" i="1"/>
  <c r="P586" i="1"/>
  <c r="P570" i="1"/>
  <c r="P538" i="1"/>
  <c r="P522" i="1"/>
  <c r="P506" i="1"/>
  <c r="P458" i="1"/>
  <c r="P1001" i="1"/>
  <c r="P993" i="1"/>
  <c r="P985" i="1"/>
  <c r="P977" i="1"/>
  <c r="P969" i="1"/>
  <c r="P961" i="1"/>
  <c r="P953" i="1"/>
  <c r="P945" i="1"/>
  <c r="P937" i="1"/>
  <c r="P929" i="1"/>
  <c r="P921" i="1"/>
  <c r="P913" i="1"/>
  <c r="P905" i="1"/>
  <c r="P897" i="1"/>
  <c r="P889" i="1"/>
  <c r="P881" i="1"/>
  <c r="P873" i="1"/>
  <c r="P865" i="1"/>
  <c r="P857" i="1"/>
  <c r="P849" i="1"/>
  <c r="P841" i="1"/>
  <c r="P833" i="1"/>
  <c r="P825" i="1"/>
  <c r="P817" i="1"/>
  <c r="P809" i="1"/>
  <c r="P801" i="1"/>
  <c r="P793" i="1"/>
  <c r="P785" i="1"/>
  <c r="P777" i="1"/>
  <c r="P769" i="1"/>
  <c r="P761" i="1"/>
  <c r="P753" i="1"/>
  <c r="P745" i="1"/>
  <c r="P737" i="1"/>
  <c r="P729" i="1"/>
  <c r="P721" i="1"/>
  <c r="P713" i="1"/>
  <c r="P705" i="1"/>
  <c r="P697" i="1"/>
  <c r="P673" i="1"/>
  <c r="P641" i="1"/>
  <c r="P609" i="1"/>
  <c r="P545" i="1"/>
  <c r="P513" i="1"/>
  <c r="P481" i="1"/>
  <c r="P417" i="1"/>
  <c r="P385" i="1"/>
  <c r="P321" i="1"/>
  <c r="P289" i="1"/>
  <c r="P1000" i="1"/>
  <c r="P992" i="1"/>
  <c r="P984" i="1"/>
  <c r="P976" i="1"/>
  <c r="P968" i="1"/>
  <c r="P960" i="1"/>
  <c r="P952" i="1"/>
  <c r="P944" i="1"/>
  <c r="P936" i="1"/>
  <c r="P928" i="1"/>
  <c r="P920" i="1"/>
  <c r="P912" i="1"/>
  <c r="P904" i="1"/>
  <c r="P896" i="1"/>
  <c r="P888" i="1"/>
  <c r="P880" i="1"/>
  <c r="P872" i="1"/>
  <c r="P864" i="1"/>
  <c r="P856" i="1"/>
  <c r="P848" i="1"/>
  <c r="P840" i="1"/>
  <c r="P832" i="1"/>
  <c r="P824" i="1"/>
  <c r="P816" i="1"/>
  <c r="P808" i="1"/>
  <c r="P800" i="1"/>
  <c r="P792" i="1"/>
  <c r="P784" i="1"/>
  <c r="P776" i="1"/>
  <c r="P768" i="1"/>
  <c r="P760" i="1"/>
  <c r="P752" i="1"/>
  <c r="P744" i="1"/>
  <c r="P736" i="1"/>
  <c r="P728" i="1"/>
  <c r="P720" i="1"/>
  <c r="P712" i="1"/>
  <c r="P704" i="1"/>
  <c r="P696" i="1"/>
  <c r="P688" i="1"/>
  <c r="P680" i="1"/>
  <c r="P672" i="1"/>
  <c r="P664" i="1"/>
  <c r="P656" i="1"/>
  <c r="P648" i="1"/>
  <c r="P632" i="1"/>
  <c r="P624" i="1"/>
  <c r="P616" i="1"/>
  <c r="P608" i="1"/>
  <c r="P600" i="1"/>
  <c r="P592" i="1"/>
  <c r="P584" i="1"/>
  <c r="P568" i="1"/>
  <c r="P560" i="1"/>
  <c r="P552" i="1"/>
  <c r="P544" i="1"/>
  <c r="P536" i="1"/>
  <c r="P528" i="1"/>
  <c r="P520" i="1"/>
  <c r="P504" i="1"/>
  <c r="P496" i="1"/>
  <c r="P488" i="1"/>
  <c r="P480" i="1"/>
  <c r="P472" i="1"/>
  <c r="P464" i="1"/>
  <c r="P456" i="1"/>
  <c r="P440" i="1"/>
  <c r="P432" i="1"/>
  <c r="P424" i="1"/>
  <c r="P416" i="1"/>
  <c r="P408" i="1"/>
  <c r="P400" i="1"/>
  <c r="P392" i="1"/>
  <c r="P376" i="1"/>
  <c r="P368" i="1"/>
  <c r="P360" i="1"/>
  <c r="P352" i="1"/>
  <c r="P344" i="1"/>
  <c r="P336" i="1"/>
  <c r="P328" i="1"/>
  <c r="P320" i="1"/>
  <c r="P312" i="1"/>
  <c r="P304" i="1"/>
  <c r="P296" i="1"/>
  <c r="P232" i="1"/>
  <c r="P168" i="1"/>
  <c r="P104" i="1"/>
  <c r="P40" i="1"/>
  <c r="P38" i="1"/>
  <c r="P30" i="1"/>
  <c r="P22" i="1"/>
  <c r="P6" i="1"/>
  <c r="P997" i="1"/>
  <c r="P989" i="1"/>
  <c r="P981" i="1"/>
  <c r="P973" i="1"/>
  <c r="P965" i="1"/>
  <c r="P957" i="1"/>
  <c r="P949" i="1"/>
  <c r="P941" i="1"/>
  <c r="P933" i="1"/>
  <c r="P925" i="1"/>
  <c r="P917" i="1"/>
  <c r="P909" i="1"/>
  <c r="P901" i="1"/>
  <c r="P893" i="1"/>
  <c r="P885" i="1"/>
  <c r="P877" i="1"/>
  <c r="P869" i="1"/>
  <c r="P861" i="1"/>
  <c r="P853" i="1"/>
  <c r="P845" i="1"/>
  <c r="P837" i="1"/>
  <c r="P829" i="1"/>
  <c r="P821" i="1"/>
  <c r="P813" i="1"/>
  <c r="P805" i="1"/>
  <c r="P797" i="1"/>
  <c r="P789" i="1"/>
  <c r="P781" i="1"/>
  <c r="P773" i="1"/>
  <c r="P765" i="1"/>
  <c r="P757" i="1"/>
  <c r="P749" i="1"/>
  <c r="P741" i="1"/>
  <c r="P733" i="1"/>
  <c r="P725" i="1"/>
  <c r="P717" i="1"/>
  <c r="P709" i="1"/>
  <c r="P701" i="1"/>
  <c r="P693" i="1"/>
  <c r="P685" i="1"/>
  <c r="P677" i="1"/>
  <c r="P669" i="1"/>
  <c r="P653" i="1"/>
  <c r="P645" i="1"/>
  <c r="P637" i="1"/>
  <c r="P629" i="1"/>
  <c r="P621" i="1"/>
  <c r="P613" i="1"/>
  <c r="P605" i="1"/>
  <c r="P597" i="1"/>
  <c r="P589" i="1"/>
  <c r="P581" i="1"/>
  <c r="P573" i="1"/>
  <c r="P565" i="1"/>
  <c r="P501" i="1"/>
  <c r="P469" i="1"/>
  <c r="P437" i="1"/>
  <c r="P373" i="1"/>
  <c r="P46" i="1"/>
  <c r="P14" i="1"/>
  <c r="P996" i="1"/>
  <c r="P988" i="1"/>
  <c r="P980" i="1"/>
  <c r="P972" i="1"/>
  <c r="P964" i="1"/>
  <c r="P956" i="1"/>
  <c r="P948" i="1"/>
  <c r="P940" i="1"/>
  <c r="P932" i="1"/>
  <c r="P924" i="1"/>
  <c r="P916" i="1"/>
  <c r="P908" i="1"/>
  <c r="P900" i="1"/>
  <c r="P892" i="1"/>
  <c r="P884" i="1"/>
  <c r="P876" i="1"/>
  <c r="P868" i="1"/>
  <c r="P860" i="1"/>
  <c r="P852" i="1"/>
  <c r="P844" i="1"/>
  <c r="P836" i="1"/>
  <c r="P828" i="1"/>
  <c r="P820" i="1"/>
  <c r="P812" i="1"/>
  <c r="P804" i="1"/>
  <c r="P796" i="1"/>
  <c r="P788" i="1"/>
  <c r="P780" i="1"/>
  <c r="P772" i="1"/>
  <c r="P764" i="1"/>
  <c r="P756" i="1"/>
  <c r="P748" i="1"/>
  <c r="P740" i="1"/>
  <c r="P732" i="1"/>
  <c r="P724" i="1"/>
  <c r="P716" i="1"/>
  <c r="P708" i="1"/>
  <c r="P700" i="1"/>
  <c r="P692" i="1"/>
  <c r="P684" i="1"/>
  <c r="P676" i="1"/>
  <c r="P668" i="1"/>
  <c r="P652" i="1"/>
  <c r="P644" i="1"/>
  <c r="P636" i="1"/>
  <c r="P628" i="1"/>
  <c r="P620" i="1"/>
  <c r="P612" i="1"/>
  <c r="P604" i="1"/>
  <c r="P588" i="1"/>
  <c r="P580" i="1"/>
  <c r="P572" i="1"/>
  <c r="P564" i="1"/>
  <c r="P556" i="1"/>
  <c r="P548" i="1"/>
  <c r="P540" i="1"/>
  <c r="P524" i="1"/>
  <c r="P516" i="1"/>
  <c r="P508" i="1"/>
  <c r="P500" i="1"/>
  <c r="P492" i="1"/>
  <c r="P484" i="1"/>
  <c r="P476" i="1"/>
  <c r="P460" i="1"/>
  <c r="P452" i="1"/>
  <c r="P444" i="1"/>
  <c r="P436" i="1"/>
  <c r="P428" i="1"/>
  <c r="P420" i="1"/>
  <c r="P412" i="1"/>
  <c r="P396" i="1"/>
  <c r="P388" i="1"/>
  <c r="P380" i="1"/>
  <c r="P372" i="1"/>
  <c r="P348" i="1"/>
  <c r="P689" i="1"/>
  <c r="P681" i="1"/>
  <c r="P665" i="1"/>
  <c r="P657" i="1"/>
  <c r="P649" i="1"/>
  <c r="P633" i="1"/>
  <c r="P625" i="1"/>
  <c r="P617" i="1"/>
  <c r="P601" i="1"/>
  <c r="P593" i="1"/>
  <c r="P585" i="1"/>
  <c r="P569" i="1"/>
  <c r="P561" i="1"/>
  <c r="P553" i="1"/>
  <c r="P537" i="1"/>
  <c r="P529" i="1"/>
  <c r="P521" i="1"/>
  <c r="P505" i="1"/>
  <c r="P497" i="1"/>
  <c r="P489" i="1"/>
  <c r="P473" i="1"/>
  <c r="P465" i="1"/>
  <c r="P457" i="1"/>
  <c r="P441" i="1"/>
  <c r="P433" i="1"/>
  <c r="P425" i="1"/>
  <c r="P409" i="1"/>
  <c r="P401" i="1"/>
  <c r="P393" i="1"/>
  <c r="P377" i="1"/>
  <c r="P369" i="1"/>
  <c r="P361" i="1"/>
  <c r="P353" i="1"/>
  <c r="P345" i="1"/>
  <c r="P329" i="1"/>
  <c r="P313" i="1"/>
  <c r="P297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P288" i="1"/>
  <c r="P280" i="1"/>
  <c r="P272" i="1"/>
  <c r="P256" i="1"/>
  <c r="P248" i="1"/>
  <c r="P240" i="1"/>
  <c r="P224" i="1"/>
  <c r="P216" i="1"/>
  <c r="P208" i="1"/>
  <c r="P192" i="1"/>
  <c r="P184" i="1"/>
  <c r="P176" i="1"/>
  <c r="P160" i="1"/>
  <c r="P152" i="1"/>
  <c r="P144" i="1"/>
  <c r="P128" i="1"/>
  <c r="P120" i="1"/>
  <c r="P112" i="1"/>
  <c r="P96" i="1"/>
  <c r="P88" i="1"/>
  <c r="P80" i="1"/>
  <c r="P64" i="1"/>
  <c r="P56" i="1"/>
  <c r="P48" i="1"/>
  <c r="P32" i="1"/>
  <c r="P24" i="1"/>
  <c r="P16" i="1"/>
  <c r="P8" i="1"/>
  <c r="P557" i="1"/>
  <c r="P549" i="1"/>
  <c r="P541" i="1"/>
  <c r="P525" i="1"/>
  <c r="P517" i="1"/>
  <c r="P509" i="1"/>
  <c r="P493" i="1"/>
  <c r="P485" i="1"/>
  <c r="P477" i="1"/>
  <c r="P461" i="1"/>
  <c r="P453" i="1"/>
  <c r="P445" i="1"/>
  <c r="P429" i="1"/>
  <c r="P421" i="1"/>
  <c r="P413" i="1"/>
  <c r="P397" i="1"/>
  <c r="P389" i="1"/>
  <c r="P381" i="1"/>
  <c r="P365" i="1"/>
  <c r="P357" i="1"/>
  <c r="P349" i="1"/>
  <c r="P341" i="1"/>
  <c r="P333" i="1"/>
  <c r="P325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P5" i="1"/>
  <c r="P364" i="1"/>
  <c r="P356" i="1"/>
  <c r="P340" i="1"/>
  <c r="P332" i="1"/>
  <c r="P324" i="1"/>
  <c r="P316" i="1"/>
  <c r="P308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12" i="1"/>
  <c r="P4" i="1"/>
  <c r="P9" i="1"/>
  <c r="H27" i="6"/>
  <c r="I27" i="6"/>
  <c r="J27" i="6"/>
  <c r="K27" i="6"/>
  <c r="L27" i="6"/>
  <c r="M27" i="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</calcChain>
</file>

<file path=xl/sharedStrings.xml><?xml version="1.0" encoding="utf-8"?>
<sst xmlns="http://schemas.openxmlformats.org/spreadsheetml/2006/main" count="7451" uniqueCount="1102">
  <si>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</si>
  <si>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</si>
  <si>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</si>
  <si>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</si>
  <si>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</si>
  <si>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</si>
  <si>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</si>
  <si>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</si>
  <si>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</si>
  <si>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</si>
  <si>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</si>
  <si>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</si>
  <si>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</si>
  <si>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</si>
  <si>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</si>
  <si>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</si>
  <si>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</si>
  <si>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</si>
  <si>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</si>
  <si>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</si>
  <si>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</si>
  <si>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</si>
  <si>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</si>
  <si>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</si>
  <si>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</si>
  <si>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</si>
  <si>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</si>
  <si>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</si>
  <si>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</si>
  <si>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</si>
  <si>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</si>
  <si>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</si>
  <si>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</si>
  <si>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</si>
  <si>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</si>
  <si>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</si>
  <si>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</si>
  <si>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</si>
  <si>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</si>
  <si>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</si>
  <si>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</si>
  <si>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</si>
  <si>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</si>
  <si>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</si>
  <si>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</si>
  <si>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</si>
  <si>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</si>
  <si>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</si>
  <si>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</si>
  <si>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</si>
  <si>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</si>
  <si>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</si>
  <si>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</si>
  <si>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</si>
  <si>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</si>
  <si>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</si>
  <si>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</si>
  <si>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</si>
  <si>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</si>
  <si>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</si>
  <si>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</si>
  <si>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</si>
  <si>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</si>
  <si>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</si>
  <si>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</si>
  <si>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</si>
  <si>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</si>
  <si>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</si>
  <si>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</si>
  <si>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</si>
  <si>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</si>
  <si>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</si>
  <si>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</si>
  <si>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</si>
  <si>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</si>
  <si>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</si>
  <si>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</si>
  <si>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</si>
  <si>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</si>
  <si>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</si>
  <si>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</si>
  <si>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</si>
  <si>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</si>
  <si>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</si>
  <si>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</si>
  <si>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</si>
  <si>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</si>
  <si>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</si>
  <si>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</si>
  <si>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</si>
  <si>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</si>
  <si>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</si>
  <si>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</si>
  <si>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</si>
  <si>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</si>
  <si>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</si>
  <si>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</si>
  <si>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</si>
  <si>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</si>
  <si>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</si>
  <si>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</si>
  <si>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</si>
  <si>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</si>
  <si>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</si>
  <si>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</si>
  <si>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</si>
  <si>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</si>
  <si>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</si>
  <si>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</si>
  <si>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</si>
  <si>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</si>
  <si>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</si>
  <si>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</si>
  <si>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</si>
  <si>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</si>
  <si>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</si>
  <si>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</si>
  <si>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</si>
  <si>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</si>
  <si>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</si>
  <si>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</si>
  <si>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</si>
  <si>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</si>
  <si>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</si>
  <si>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</si>
  <si>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</si>
  <si>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</si>
  <si>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</si>
  <si>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</si>
  <si>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</si>
  <si>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</si>
  <si>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</si>
  <si>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</si>
  <si>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</si>
  <si>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</si>
  <si>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</si>
  <si>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</si>
  <si>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</si>
  <si>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</si>
  <si>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</si>
  <si>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</si>
  <si>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</si>
  <si>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</si>
  <si>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</si>
  <si>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</si>
  <si>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</si>
  <si>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</si>
  <si>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</si>
  <si>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</si>
  <si>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</si>
  <si>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</si>
  <si>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</si>
  <si>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</si>
  <si>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</si>
  <si>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</si>
  <si>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</si>
  <si>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</si>
  <si>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</si>
  <si>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</si>
  <si>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</si>
  <si>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</si>
  <si>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</si>
  <si>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</si>
  <si>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</si>
  <si>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</si>
  <si>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</si>
  <si>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</si>
  <si>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</si>
  <si>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</si>
  <si>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</si>
  <si>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</si>
  <si>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</si>
  <si>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</si>
  <si>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</si>
  <si>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</si>
  <si>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</si>
  <si>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</si>
  <si>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</si>
  <si>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</si>
  <si>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</si>
  <si>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</si>
  <si>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</si>
  <si>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</si>
  <si>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</si>
  <si>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</si>
  <si>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</si>
  <si>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</si>
  <si>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</si>
  <si>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</si>
  <si>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</si>
  <si>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</si>
  <si>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</si>
  <si>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</si>
  <si>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</si>
  <si>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</si>
  <si>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</si>
  <si>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</si>
  <si>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</si>
  <si>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</si>
  <si>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</si>
  <si>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</si>
  <si>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</si>
  <si>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</si>
  <si>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</si>
  <si>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</si>
  <si>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</si>
  <si>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</si>
  <si>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</si>
  <si>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</si>
  <si>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</si>
  <si>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</si>
  <si>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</si>
  <si>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</si>
  <si>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</si>
  <si>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</si>
  <si>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</si>
  <si>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</si>
  <si>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</si>
  <si>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</si>
  <si>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</si>
  <si>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</si>
  <si>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</si>
  <si>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</si>
  <si>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</si>
  <si>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</si>
  <si>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</si>
  <si>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</si>
  <si>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</si>
  <si>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</si>
  <si>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</si>
  <si>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</si>
  <si>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</si>
  <si>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</si>
  <si>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</si>
  <si>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</si>
  <si>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</si>
  <si>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</si>
  <si>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</si>
  <si>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</si>
  <si>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</si>
  <si>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</si>
  <si>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</si>
  <si>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</si>
  <si>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</si>
  <si>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</si>
  <si>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</si>
  <si>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</si>
  <si>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</si>
  <si>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</si>
  <si>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</si>
  <si>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</si>
  <si>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</si>
  <si>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</si>
  <si>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</si>
  <si>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</si>
  <si>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</si>
  <si>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</si>
  <si>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</si>
  <si>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</si>
  <si>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</si>
  <si>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</si>
  <si>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</si>
  <si>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</si>
  <si>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</si>
  <si>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</si>
  <si>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</si>
  <si>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</si>
  <si>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</si>
  <si>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</si>
  <si>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</si>
  <si>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</si>
  <si>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</si>
  <si>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</si>
  <si>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</si>
  <si>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</si>
  <si>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</si>
  <si>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</si>
  <si>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</si>
  <si>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</si>
  <si>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</si>
  <si>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</si>
  <si>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</si>
  <si>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</si>
  <si>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</si>
  <si>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</si>
  <si>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</si>
  <si>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</si>
  <si>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</si>
  <si>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</si>
  <si>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</si>
  <si>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</si>
  <si>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</si>
  <si>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</si>
  <si>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</si>
  <si>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</si>
  <si>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</si>
  <si>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</si>
  <si>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</si>
  <si>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</si>
  <si>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</si>
  <si>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</si>
  <si>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</si>
  <si>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</si>
  <si>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</si>
  <si>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</si>
  <si>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</si>
  <si>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</si>
  <si>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</si>
  <si>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</si>
  <si>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</si>
  <si>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</si>
  <si>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</si>
  <si>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</si>
  <si>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</si>
  <si>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</si>
  <si>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</si>
  <si>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</si>
  <si>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</si>
  <si>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</si>
  <si>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</si>
  <si>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</si>
  <si>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</si>
  <si>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</si>
  <si>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</si>
  <si>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</si>
  <si>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</si>
  <si>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</si>
  <si>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</si>
  <si>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</si>
  <si>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</si>
  <si>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</si>
  <si>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</si>
  <si>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</si>
  <si>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</si>
  <si>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</si>
  <si>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</si>
  <si>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</si>
  <si>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</si>
  <si>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</si>
  <si>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</si>
  <si>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</si>
  <si>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</si>
  <si>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</si>
  <si>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</si>
  <si>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</si>
  <si>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</si>
  <si>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</si>
  <si>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</si>
  <si>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</si>
  <si>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</si>
  <si>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</si>
  <si>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</si>
  <si>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</si>
  <si>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</si>
  <si>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</si>
  <si>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</si>
  <si>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</si>
  <si>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</si>
  <si>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</si>
  <si>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</si>
  <si>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</si>
  <si>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</si>
  <si>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</si>
  <si>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</si>
  <si>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</si>
  <si>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</si>
  <si>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</si>
  <si>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</si>
  <si>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</si>
  <si>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</si>
  <si>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</si>
  <si>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</si>
  <si>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</si>
  <si>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</si>
  <si>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</si>
  <si>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</si>
  <si>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</si>
  <si>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</si>
  <si>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</si>
  <si>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</si>
  <si>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</si>
  <si>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</si>
  <si>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</si>
  <si>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</si>
  <si>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</si>
  <si>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</si>
  <si>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</si>
  <si>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</si>
  <si>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</si>
  <si>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</si>
  <si>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</si>
  <si>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</si>
  <si>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</si>
  <si>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</si>
  <si>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</si>
  <si>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</si>
  <si>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</si>
  <si>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</si>
  <si>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</si>
  <si>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</si>
  <si>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</si>
  <si>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</si>
  <si>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</si>
  <si>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</si>
  <si>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</si>
  <si>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</si>
  <si>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</si>
  <si>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</si>
  <si>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</si>
  <si>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</si>
  <si>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</si>
  <si>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</si>
  <si>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</si>
  <si>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</si>
  <si>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</si>
  <si>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</si>
  <si>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</si>
  <si>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</si>
  <si>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</si>
  <si>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</si>
  <si>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</si>
  <si>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</si>
  <si>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</si>
  <si>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</si>
  <si>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</si>
  <si>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</si>
  <si>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</si>
  <si>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</si>
  <si>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</si>
  <si>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</si>
  <si>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</si>
  <si>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</si>
  <si>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</si>
  <si>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</si>
  <si>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</si>
  <si>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</si>
  <si>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</si>
  <si>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</si>
  <si>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</si>
  <si>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</si>
  <si>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</si>
  <si>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</si>
  <si>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</si>
  <si>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</si>
  <si>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</si>
  <si>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</si>
  <si>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</si>
  <si>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</si>
  <si>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</si>
  <si>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</si>
  <si>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</si>
  <si>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</si>
  <si>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</si>
  <si>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</si>
  <si>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</si>
  <si>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</si>
  <si>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</si>
  <si>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</si>
  <si>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</si>
  <si>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</si>
  <si>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</si>
  <si>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</si>
  <si>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</si>
  <si>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</si>
  <si>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</si>
  <si>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</si>
  <si>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</si>
  <si>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</si>
  <si>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</si>
  <si>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</si>
  <si>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</si>
  <si>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</si>
  <si>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</si>
  <si>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</si>
  <si>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</si>
  <si>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</si>
  <si>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</si>
  <si>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</si>
  <si>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</si>
  <si>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</si>
  <si>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</si>
  <si>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</si>
  <si>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</si>
  <si>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</si>
  <si>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</si>
  <si>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</si>
  <si>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</si>
  <si>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</si>
  <si>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</si>
  <si>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</si>
  <si>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</si>
  <si>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</si>
  <si>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</si>
  <si>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</si>
  <si>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</si>
  <si>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</si>
  <si>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</si>
  <si>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</si>
  <si>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</si>
  <si>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</si>
  <si>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</si>
  <si>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</si>
  <si>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</si>
  <si>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</si>
  <si>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</si>
  <si>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</si>
  <si>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</si>
  <si>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</si>
  <si>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</si>
  <si>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</si>
  <si>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</si>
  <si>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</si>
  <si>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</si>
  <si>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</si>
  <si>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</si>
  <si>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</si>
  <si>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</si>
  <si>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</si>
  <si>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</si>
  <si>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</si>
  <si>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</si>
  <si>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</si>
  <si>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</si>
  <si>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</si>
  <si>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</si>
  <si>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</si>
  <si>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</si>
  <si>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</si>
  <si>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</si>
  <si>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</si>
  <si>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</si>
  <si>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</si>
  <si>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</si>
  <si>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</si>
  <si>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</si>
  <si>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</si>
  <si>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</si>
  <si>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</si>
  <si>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</si>
  <si>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</si>
  <si>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</si>
  <si>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</si>
  <si>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</si>
  <si>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</si>
  <si>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</si>
  <si>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</si>
  <si>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</si>
  <si>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</si>
  <si>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</si>
  <si>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</si>
  <si>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</si>
  <si>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</si>
  <si>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</si>
  <si>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</si>
  <si>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</si>
  <si>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</si>
  <si>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</si>
  <si>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</si>
  <si>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</si>
  <si>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</si>
  <si>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</si>
  <si>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</si>
  <si>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</si>
  <si>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</si>
  <si>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</si>
  <si>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</si>
  <si>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</si>
  <si>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</si>
  <si>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</si>
  <si>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</si>
  <si>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</si>
  <si>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</si>
  <si>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</si>
  <si>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</si>
  <si>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</si>
  <si>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</si>
  <si>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</si>
  <si>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</si>
  <si>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</si>
  <si>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</si>
  <si>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</si>
  <si>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</si>
  <si>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</si>
  <si>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</si>
  <si>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</si>
  <si>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</si>
  <si>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</si>
  <si>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</si>
  <si>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</si>
  <si>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</si>
  <si>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</si>
  <si>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</si>
  <si>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</si>
  <si>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</si>
  <si>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</si>
  <si>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</si>
  <si>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</si>
  <si>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</si>
  <si>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</si>
  <si>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</si>
  <si>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</si>
  <si>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</si>
  <si>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</si>
  <si>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</si>
  <si>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</si>
  <si>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</si>
  <si>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</si>
  <si>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</si>
  <si>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</si>
  <si>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</si>
  <si>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</si>
  <si>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</si>
  <si>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</si>
  <si>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</si>
  <si>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</si>
  <si>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</si>
  <si>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</si>
  <si>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</si>
  <si>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</si>
  <si>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</si>
  <si>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</si>
  <si>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</si>
  <si>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</si>
  <si>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</si>
  <si>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</si>
  <si>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</si>
  <si>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</si>
  <si>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</si>
  <si>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</si>
  <si>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</si>
  <si>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</si>
  <si>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</si>
  <si>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</si>
  <si>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</si>
  <si>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</si>
  <si>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</si>
  <si>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</si>
  <si>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</si>
  <si>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</si>
  <si>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</si>
  <si>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</si>
  <si>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</si>
  <si>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</si>
  <si>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</si>
  <si>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</si>
  <si>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</si>
  <si>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</si>
  <si>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</si>
  <si>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</si>
  <si>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</si>
  <si>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</si>
  <si>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</si>
  <si>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</si>
  <si>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</si>
  <si>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</si>
  <si>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</si>
  <si>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</si>
  <si>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</si>
  <si>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</si>
  <si>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</si>
  <si>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</si>
  <si>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</si>
  <si>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</si>
  <si>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</si>
  <si>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</si>
  <si>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</si>
  <si>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</si>
  <si>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</si>
  <si>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</si>
  <si>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</si>
  <si>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</si>
  <si>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</si>
  <si>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</si>
  <si>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</si>
  <si>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</si>
  <si>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</si>
  <si>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</si>
  <si>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</si>
  <si>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</si>
  <si>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</si>
  <si>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</si>
  <si>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</si>
  <si>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</si>
  <si>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</si>
  <si>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</si>
  <si>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</si>
  <si>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</si>
  <si>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</si>
  <si>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</si>
  <si>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</si>
  <si>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</si>
  <si>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</si>
  <si>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</si>
  <si>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</si>
  <si>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</si>
  <si>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</si>
  <si>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</si>
  <si>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</si>
  <si>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</si>
  <si>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</si>
  <si>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</si>
  <si>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</si>
  <si>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</si>
  <si>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</si>
  <si>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</si>
  <si>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</si>
  <si>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</si>
  <si>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</si>
  <si>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</si>
  <si>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</si>
  <si>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</si>
  <si>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</si>
  <si>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</si>
  <si>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</si>
  <si>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</si>
  <si>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</si>
  <si>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</si>
  <si>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</si>
  <si>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</si>
  <si>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</si>
  <si>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</si>
  <si>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</si>
  <si>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</si>
  <si>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</si>
  <si>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</si>
  <si>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</si>
  <si>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</si>
  <si>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</si>
  <si>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</si>
  <si>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</si>
  <si>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</si>
  <si>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</si>
  <si>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</si>
  <si>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</si>
  <si>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</si>
  <si>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</si>
  <si>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</si>
  <si>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</si>
  <si>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</si>
  <si>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</si>
  <si>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</si>
  <si>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</si>
  <si>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</si>
  <si>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</si>
  <si>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</si>
  <si>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</si>
  <si>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</si>
  <si>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</si>
  <si>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</si>
  <si>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</si>
  <si>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</si>
  <si>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</si>
  <si>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</si>
  <si>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</si>
  <si>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</si>
  <si>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</si>
  <si>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</si>
  <si>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</si>
  <si>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</si>
  <si>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</si>
  <si>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</si>
  <si>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</si>
  <si>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</si>
  <si>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</si>
  <si>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</si>
  <si>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</si>
  <si>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</si>
  <si>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</si>
  <si>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</si>
  <si>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</si>
  <si>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</si>
  <si>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</si>
  <si>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</si>
  <si>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</si>
  <si>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</si>
  <si>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</si>
  <si>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</si>
  <si>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</si>
  <si>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</si>
  <si>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</si>
  <si>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</si>
  <si>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</si>
  <si>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</si>
  <si>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</si>
  <si>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</si>
  <si>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</si>
  <si>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</si>
  <si>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</si>
  <si>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</si>
  <si>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</si>
  <si>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</si>
  <si>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</si>
  <si>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</si>
  <si>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</si>
  <si>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</si>
  <si>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</si>
  <si>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</si>
  <si>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</si>
  <si>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</si>
  <si>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</si>
  <si>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</si>
  <si>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</si>
  <si>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</si>
  <si>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</si>
  <si>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</si>
  <si>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</si>
  <si>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</si>
  <si>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</si>
  <si>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</si>
  <si>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</si>
  <si>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</si>
  <si>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</si>
  <si>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</si>
  <si>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</si>
  <si>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</si>
  <si>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</si>
  <si>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</si>
  <si>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</si>
  <si>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</si>
  <si>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</si>
  <si>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</si>
  <si>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</si>
  <si>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</si>
  <si>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</si>
  <si>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</si>
  <si>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</si>
  <si>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</si>
  <si>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</si>
  <si>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</si>
  <si>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</si>
  <si>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</si>
  <si>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</si>
  <si>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</si>
  <si>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</si>
  <si>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</si>
  <si>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</si>
  <si>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</si>
  <si>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</si>
  <si>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</si>
  <si>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</si>
  <si>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</si>
  <si>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</si>
  <si>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</si>
  <si>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</si>
  <si>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</si>
  <si>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</si>
  <si>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</si>
  <si>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</si>
  <si>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</si>
  <si>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</si>
  <si>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</si>
  <si>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</si>
  <si>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</si>
  <si>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</si>
  <si>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</si>
  <si>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</si>
  <si>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</si>
  <si>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</si>
  <si>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</si>
  <si>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</si>
  <si>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</si>
  <si>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</si>
  <si>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</si>
  <si>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</si>
  <si>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</si>
  <si>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</si>
  <si>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</si>
  <si>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</si>
  <si>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</si>
  <si>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</si>
  <si>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</si>
  <si>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</si>
  <si>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</si>
  <si>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</si>
  <si>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</si>
  <si>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</si>
  <si>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</si>
  <si>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</si>
  <si>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</si>
  <si>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</si>
  <si>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</si>
  <si>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</si>
  <si>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</si>
  <si>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</si>
  <si>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</si>
  <si>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</si>
  <si>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</si>
  <si>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</si>
  <si>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</si>
  <si>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</si>
  <si>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</si>
  <si>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</si>
  <si>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</si>
  <si>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</si>
  <si>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</si>
  <si>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</si>
  <si>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</si>
  <si>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</si>
  <si>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</si>
  <si>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</si>
  <si>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</si>
  <si>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</si>
  <si>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</si>
  <si>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</si>
  <si>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</si>
  <si>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</si>
  <si>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</si>
  <si>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</si>
  <si>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</si>
  <si>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</si>
  <si>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</si>
  <si>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</si>
  <si>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</si>
  <si>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</si>
  <si>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</si>
  <si>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</si>
  <si>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</si>
  <si>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</si>
  <si>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</si>
  <si>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</si>
  <si>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</si>
  <si>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</si>
  <si>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</si>
  <si>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</si>
  <si>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</si>
  <si>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</si>
  <si>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</si>
  <si>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</si>
  <si>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</si>
  <si>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</si>
  <si>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</si>
  <si>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</si>
  <si>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</si>
  <si>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</si>
  <si>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</si>
  <si>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</si>
  <si>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</si>
  <si>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</si>
  <si>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</si>
  <si>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</si>
  <si>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</si>
  <si>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</si>
  <si>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</si>
  <si>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</si>
  <si>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</si>
  <si>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</si>
  <si>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</si>
  <si>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</si>
  <si>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</si>
  <si>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</si>
  <si>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</si>
  <si>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</si>
  <si>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</si>
  <si>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</si>
  <si>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</si>
  <si>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</si>
  <si>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</si>
  <si>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</si>
  <si>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</si>
  <si>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</si>
  <si>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</si>
  <si>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</si>
  <si>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</si>
  <si>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</si>
  <si>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</si>
  <si>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</si>
  <si>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</si>
  <si>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</si>
  <si>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</si>
  <si>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</si>
  <si>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</si>
  <si>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</si>
  <si>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</si>
  <si>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</si>
  <si>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</si>
  <si>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</si>
  <si>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</si>
  <si>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</si>
  <si>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</si>
  <si>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</si>
  <si>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</si>
  <si>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</si>
  <si>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</si>
  <si>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</si>
  <si>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</si>
  <si>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</si>
  <si>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</si>
  <si>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</si>
  <si>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</si>
  <si>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</si>
  <si>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</si>
  <si>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</si>
  <si>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</si>
  <si>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</si>
  <si>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</si>
  <si>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</si>
  <si>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</si>
  <si>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</si>
  <si>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</si>
  <si>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</si>
  <si>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</si>
  <si>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</si>
  <si>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</si>
  <si>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</si>
  <si>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</si>
  <si>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</si>
  <si>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</si>
  <si>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</si>
  <si>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</si>
  <si>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</si>
  <si>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</si>
  <si>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</si>
  <si>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</si>
  <si>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</si>
  <si>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</si>
  <si>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</si>
  <si>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</si>
  <si>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</si>
  <si>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</si>
  <si>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</si>
  <si>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</si>
  <si>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</si>
  <si>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</si>
  <si>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</si>
  <si>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</si>
  <si>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</si>
  <si>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</si>
  <si>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</si>
  <si>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</si>
  <si>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Total Amount</t>
  </si>
  <si>
    <t>Months (Date)</t>
  </si>
  <si>
    <t>(All)</t>
  </si>
  <si>
    <t>Years (Date)</t>
  </si>
  <si>
    <t>Group1</t>
  </si>
  <si>
    <t>18-25</t>
  </si>
  <si>
    <t>20/80</t>
  </si>
  <si>
    <t>Quarters (Date)</t>
  </si>
  <si>
    <t>age grouping</t>
  </si>
  <si>
    <t>age grouping by 5 years</t>
  </si>
  <si>
    <t>Count of Quantity</t>
  </si>
  <si>
    <t>Count of Price per Unit2</t>
  </si>
  <si>
    <t>Group2</t>
  </si>
  <si>
    <t>F</t>
  </si>
  <si>
    <t>M</t>
  </si>
  <si>
    <t>P(T&lt;=t) two-tail</t>
  </si>
  <si>
    <t>weekday</t>
  </si>
  <si>
    <t>month</t>
  </si>
  <si>
    <t>Mo</t>
  </si>
  <si>
    <t>Tu</t>
  </si>
  <si>
    <t>We</t>
  </si>
  <si>
    <t>Th</t>
  </si>
  <si>
    <t>Fr</t>
  </si>
  <si>
    <t>Sa</t>
  </si>
  <si>
    <t>Su</t>
  </si>
  <si>
    <t>10 days</t>
  </si>
  <si>
    <t>1-10</t>
  </si>
  <si>
    <t>11-20</t>
  </si>
  <si>
    <t>21-31</t>
  </si>
  <si>
    <t>weekday&amp;month</t>
  </si>
  <si>
    <t>36-45</t>
  </si>
  <si>
    <t>46-55</t>
  </si>
  <si>
    <t>26-35</t>
  </si>
  <si>
    <t>56-65</t>
  </si>
  <si>
    <t>25-50 prices</t>
  </si>
  <si>
    <t>300-500 prices</t>
  </si>
  <si>
    <t>Qanak</t>
  </si>
  <si>
    <t>cor.</t>
  </si>
  <si>
    <t>Կորելացիոն մատրիցա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</si>
  <si>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</si>
  <si>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</si>
  <si>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</si>
  <si>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</si>
  <si>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</si>
  <si>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</si>
  <si>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</si>
  <si>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</si>
  <si>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</si>
  <si>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</si>
  <si>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</si>
  <si>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</si>
  <si>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</si>
  <si>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</si>
  <si>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</si>
  <si>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</si>
  <si>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</si>
  <si>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</si>
  <si>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</si>
  <si>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</si>
  <si>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</si>
  <si>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</si>
  <si>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</si>
  <si>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</si>
  <si>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Female Count</t>
  </si>
  <si>
    <t>Male sale</t>
  </si>
  <si>
    <t>Female sale</t>
  </si>
  <si>
    <t>Male count</t>
  </si>
  <si>
    <t>1</t>
  </si>
  <si>
    <t>Female %</t>
  </si>
  <si>
    <t>Male %</t>
  </si>
  <si>
    <t>Female 25-50 prices</t>
  </si>
  <si>
    <t>Male 25-50 prices</t>
  </si>
  <si>
    <t>Count of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</si>
</sst>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9" formatCode="_(* #,##0.0000_);_(* \(#,##0.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3" fontId="0" fillId="0" borderId="0" xfId="0" applyNumberFormat="1"/>
    <xf numFmtId="43" fontId="0" fillId="0" borderId="0" xfId="42" applyFont="1"/>
    <xf numFmtId="43" fontId="0" fillId="0" borderId="0" xfId="0" pivotButton="1" applyNumberFormat="1"/>
    <xf numFmtId="164" fontId="0" fillId="0" borderId="0" xfId="42" applyNumberFormat="1" applyFont="1"/>
    <xf numFmtId="165" fontId="0" fillId="0" borderId="0" xfId="42" applyNumberFormat="1" applyFont="1"/>
    <xf numFmtId="9" fontId="0" fillId="0" borderId="0" xfId="43" applyFont="1"/>
    <xf numFmtId="10" fontId="0" fillId="0" borderId="0" xfId="43" applyNumberFormat="1" applyFont="1"/>
    <xf numFmtId="164" fontId="0" fillId="0" borderId="0" xfId="0" applyNumberFormat="1"/>
    <xf numFmtId="43" fontId="0" fillId="0" borderId="0" xfId="0" applyNumberFormat="1" applyAlignment="1">
      <alignment horizontal="left"/>
    </xf>
    <xf numFmtId="165" fontId="0" fillId="0" borderId="0" xfId="0" pivotButton="1" applyNumberFormat="1"/>
    <xf numFmtId="165" fontId="0" fillId="0" borderId="0" xfId="0" applyNumberFormat="1" applyAlignment="1">
      <alignment horizontal="left"/>
    </xf>
    <xf numFmtId="165" fontId="16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6" fontId="0" fillId="0" borderId="0" xfId="43" applyNumberFormat="1" applyFont="1"/>
    <xf numFmtId="0" fontId="0" fillId="0" borderId="10" xfId="0" applyBorder="1"/>
    <xf numFmtId="166" fontId="0" fillId="0" borderId="10" xfId="43" applyNumberFormat="1" applyFon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Continuous"/>
    </xf>
    <xf numFmtId="43" fontId="0" fillId="0" borderId="11" xfId="42" applyFont="1" applyFill="1" applyBorder="1" applyAlignment="1"/>
    <xf numFmtId="43" fontId="0" fillId="0" borderId="0" xfId="42" applyFont="1" applyFill="1" applyBorder="1" applyAlignment="1"/>
    <xf numFmtId="169" fontId="0" fillId="0" borderId="0" xfId="42" applyNumberFormat="1" applyFont="1" applyFill="1" applyBorder="1" applyAlignmen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80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font>
        <b/>
      </font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font>
        <b/>
      </font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font>
        <b/>
      </font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font>
        <b/>
      </font>
    </dxf>
    <dxf>
      <numFmt numFmtId="35" formatCode="_(* #,##0.00_);_(* \(#,##0.00\);_(* &quot;-&quot;??_);_(@_)"/>
    </dxf>
    <dxf>
      <numFmt numFmtId="14" formatCode="0.00%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font>
        <b/>
      </font>
    </dxf>
    <dxf>
      <numFmt numFmtId="14" formatCode="0.00%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font>
        <b/>
      </font>
    </dxf>
    <dxf>
      <numFmt numFmtId="14" formatCode="0.00%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font>
        <b/>
      </font>
    </dxf>
    <dxf>
      <numFmt numFmtId="14" formatCode="0.00%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font>
        <b/>
      </font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* #,##0.0_);_(* \(#,##0.0\);_(* &quot;-&quot;??_);_(@_)"/>
    </dxf>
    <dxf>
      <numFmt numFmtId="35" formatCode="_(* #,##0.00_);_(* \(#,##0.00\);_(* &quot;-&quot;??_);_(@_)"/>
    </dxf>
    <dxf>
      <numFmt numFmtId="164" formatCode="_(* #,##0.0_);_(* \(#,##0.0\);_(* &quot;-&quot;??_);_(@_)"/>
    </dxf>
    <dxf>
      <numFmt numFmtId="19" formatCode="m/d/yyyy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colors>
    <mruColors>
      <color rgb="FF4169E1"/>
      <color rgb="FFFF69B4"/>
      <color rgb="FF2669D9"/>
      <color rgb="FFD92669"/>
      <color rgb="FF69D926"/>
      <color rgb="FFBA19E6"/>
      <color rgb="FF19E6BA"/>
      <color rgb="FFE6BA19"/>
      <color rgb="FFEF89E8"/>
      <color rgb="FFDC9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Age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69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169E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FF69B4"/>
            </a:solidFill>
            <a:round/>
          </a:ln>
          <a:effectLst/>
        </c:spPr>
        <c:marker>
          <c:symbol val="square"/>
          <c:size val="5"/>
          <c:spPr>
            <a:solidFill>
              <a:srgbClr val="FF69B4"/>
            </a:solidFill>
            <a:ln w="9525">
              <a:solidFill>
                <a:srgbClr val="FF69B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2669D9"/>
            </a:solidFill>
            <a:round/>
          </a:ln>
          <a:effectLst/>
        </c:spPr>
        <c:marker>
          <c:symbol val="square"/>
          <c:size val="5"/>
          <c:spPr>
            <a:solidFill>
              <a:srgbClr val="2669D9"/>
            </a:solidFill>
            <a:ln w="9525">
              <a:solidFill>
                <a:srgbClr val="4169E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age,gender,pc'!$B$4</c:f>
              <c:strCache>
                <c:ptCount val="1"/>
                <c:pt idx="0">
                  <c:v>Female sale</c:v>
                </c:pt>
              </c:strCache>
            </c:strRef>
          </c:tx>
          <c:spPr>
            <a:solidFill>
              <a:srgbClr val="FF69B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18-25</c:v>
              </c:pt>
              <c:pt idx="1">
                <c:v>26-35</c:v>
              </c:pt>
              <c:pt idx="2">
                <c:v>36-45</c:v>
              </c:pt>
              <c:pt idx="3">
                <c:v>46-55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39470</c:v>
              </c:pt>
              <c:pt idx="1">
                <c:v>55115</c:v>
              </c:pt>
              <c:pt idx="2">
                <c:v>46735</c:v>
              </c:pt>
              <c:pt idx="3">
                <c:v>53310</c:v>
              </c:pt>
              <c:pt idx="4">
                <c:v>38210</c:v>
              </c:pt>
            </c:numLit>
          </c:val>
          <c:extLst>
            <c:ext xmlns:c16="http://schemas.microsoft.com/office/drawing/2014/chart" uri="{C3380CC4-5D6E-409C-BE32-E72D297353CC}">
              <c16:uniqueId val="{00000000-2E24-4DEF-8612-3747172A4B4B}"/>
            </c:ext>
          </c:extLst>
        </c:ser>
        <c:ser>
          <c:idx val="1"/>
          <c:order val="1"/>
          <c:tx>
            <c:strRef>
              <c:f>'sales by age,gender,pc'!$F$4</c:f>
              <c:strCache>
                <c:ptCount val="1"/>
                <c:pt idx="0">
                  <c:v>Male sale</c:v>
                </c:pt>
              </c:strCache>
            </c:strRef>
          </c:tx>
          <c:spPr>
            <a:solidFill>
              <a:srgbClr val="4169E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18-25</c:v>
              </c:pt>
              <c:pt idx="1">
                <c:v>26-35</c:v>
              </c:pt>
              <c:pt idx="2">
                <c:v>36-45</c:v>
              </c:pt>
              <c:pt idx="3">
                <c:v>46-55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45080</c:v>
              </c:pt>
              <c:pt idx="1">
                <c:v>43365</c:v>
              </c:pt>
              <c:pt idx="2">
                <c:v>45135</c:v>
              </c:pt>
              <c:pt idx="3">
                <c:v>47380</c:v>
              </c:pt>
              <c:pt idx="4">
                <c:v>42200</c:v>
              </c:pt>
            </c:numLit>
          </c:val>
          <c:extLst>
            <c:ext xmlns:c16="http://schemas.microsoft.com/office/drawing/2014/chart" uri="{C3380CC4-5D6E-409C-BE32-E72D297353CC}">
              <c16:uniqueId val="{00000001-2E24-4DEF-8612-3747172A4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248112"/>
        <c:axId val="483249072"/>
      </c:barChart>
      <c:lineChart>
        <c:grouping val="standard"/>
        <c:varyColors val="0"/>
        <c:ser>
          <c:idx val="2"/>
          <c:order val="2"/>
          <c:tx>
            <c:strRef>
              <c:f>'sales by age,gender,pc'!$D$4</c:f>
              <c:strCache>
                <c:ptCount val="1"/>
                <c:pt idx="0">
                  <c:v>Female Count</c:v>
                </c:pt>
              </c:strCache>
            </c:strRef>
          </c:tx>
          <c:spPr>
            <a:ln w="38100" cap="rnd">
              <a:solidFill>
                <a:srgbClr val="FF69B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69B4"/>
              </a:solidFill>
              <a:ln w="9525">
                <a:solidFill>
                  <a:srgbClr val="FF69B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8710952945828374E-2"/>
                  <c:y val="-7.74326820258578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E24-4DEF-8612-3747172A4B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5"/>
              <c:pt idx="0">
                <c:v>18-25</c:v>
              </c:pt>
              <c:pt idx="1">
                <c:v>26-35</c:v>
              </c:pt>
              <c:pt idx="2">
                <c:v>36-45</c:v>
              </c:pt>
              <c:pt idx="3">
                <c:v>46-55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81</c:v>
              </c:pt>
              <c:pt idx="1">
                <c:v>107</c:v>
              </c:pt>
              <c:pt idx="2">
                <c:v>107</c:v>
              </c:pt>
              <c:pt idx="3">
                <c:v>119</c:v>
              </c:pt>
              <c:pt idx="4">
                <c:v>96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2E24-4DEF-8612-3747172A4B4B}"/>
            </c:ext>
          </c:extLst>
        </c:ser>
        <c:ser>
          <c:idx val="3"/>
          <c:order val="3"/>
          <c:tx>
            <c:strRef>
              <c:f>'sales by age,gender,pc'!$G$4</c:f>
              <c:strCache>
                <c:ptCount val="1"/>
                <c:pt idx="0">
                  <c:v>Male count</c:v>
                </c:pt>
              </c:strCache>
            </c:strRef>
          </c:tx>
          <c:spPr>
            <a:ln w="28575" cap="rnd">
              <a:solidFill>
                <a:srgbClr val="2669D9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2669D9"/>
              </a:solidFill>
              <a:ln w="9525">
                <a:solidFill>
                  <a:srgbClr val="4169E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2.7678924476077501E-2"/>
                  <c:y val="5.44662309368191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E24-4DEF-8612-3747172A4B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18-25</c:v>
              </c:pt>
              <c:pt idx="1">
                <c:v>26-35</c:v>
              </c:pt>
              <c:pt idx="2">
                <c:v>36-45</c:v>
              </c:pt>
              <c:pt idx="3">
                <c:v>46-55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88</c:v>
              </c:pt>
              <c:pt idx="1">
                <c:v>98</c:v>
              </c:pt>
              <c:pt idx="2">
                <c:v>95</c:v>
              </c:pt>
              <c:pt idx="3">
                <c:v>110</c:v>
              </c:pt>
              <c:pt idx="4">
                <c:v>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2E24-4DEF-8612-3747172A4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188720"/>
        <c:axId val="494193520"/>
      </c:lineChart>
      <c:catAx>
        <c:axId val="48324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249072"/>
        <c:crosses val="autoZero"/>
        <c:auto val="1"/>
        <c:lblAlgn val="ctr"/>
        <c:lblOffset val="100"/>
        <c:noMultiLvlLbl val="0"/>
      </c:catAx>
      <c:valAx>
        <c:axId val="48324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248112"/>
        <c:crosses val="autoZero"/>
        <c:crossBetween val="between"/>
      </c:valAx>
      <c:valAx>
        <c:axId val="494193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88720"/>
        <c:crosses val="max"/>
        <c:crossBetween val="between"/>
      </c:valAx>
      <c:catAx>
        <c:axId val="494188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41935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[retail_sales_dataset.xlsx]sales by age,gender,pc!PivotTable4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by Age, Gender and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3175">
            <a:noFill/>
          </a:ln>
          <a:effectLst/>
          <a:sp3d/>
        </c:spPr>
        <c:marker>
          <c:symbol val="circle"/>
          <c:size val="5"/>
          <c:spPr>
            <a:solidFill>
              <a:schemeClr val="accent3"/>
            </a:solidFill>
            <a:ln w="317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3175">
            <a:noFill/>
          </a:ln>
          <a:effectLst/>
          <a:sp3d/>
        </c:spPr>
        <c:marker>
          <c:symbol val="circle"/>
          <c:size val="5"/>
          <c:spPr>
            <a:solidFill>
              <a:schemeClr val="accent1"/>
            </a:solidFill>
            <a:ln w="317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0"/>
      <c:rotY val="0"/>
      <c:depthPercent val="50"/>
      <c:rAngAx val="1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879095336963477E-2"/>
          <c:y val="0.19175054205180875"/>
          <c:w val="0.89406855269573515"/>
          <c:h val="0.51426521226131139"/>
        </c:manualLayout>
      </c:layout>
      <c:area3DChart>
        <c:grouping val="standard"/>
        <c:varyColors val="0"/>
        <c:ser>
          <c:idx val="0"/>
          <c:order val="0"/>
          <c:tx>
            <c:strRef>
              <c:f>'sales by age,gender,pc'!$B$16:$B$17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 w="3175">
              <a:noFill/>
            </a:ln>
            <a:effectLst/>
            <a:sp3d/>
          </c:spPr>
          <c:cat>
            <c:multiLvlStrRef>
              <c:f>'sales by age,gender,pc'!$A$18:$A$30</c:f>
              <c:multiLvlStrCache>
                <c:ptCount val="10"/>
                <c:lvl>
                  <c:pt idx="0">
                    <c:v>18-25</c:v>
                  </c:pt>
                  <c:pt idx="1">
                    <c:v>26-35</c:v>
                  </c:pt>
                  <c:pt idx="2">
                    <c:v>36-45</c:v>
                  </c:pt>
                  <c:pt idx="3">
                    <c:v>46-55</c:v>
                  </c:pt>
                  <c:pt idx="4">
                    <c:v>56-65</c:v>
                  </c:pt>
                  <c:pt idx="5">
                    <c:v>18-25</c:v>
                  </c:pt>
                  <c:pt idx="6">
                    <c:v>26-35</c:v>
                  </c:pt>
                  <c:pt idx="7">
                    <c:v>36-45</c:v>
                  </c:pt>
                  <c:pt idx="8">
                    <c:v>46-55</c:v>
                  </c:pt>
                  <c:pt idx="9">
                    <c:v>56-65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'sales by age,gender,pc'!$B$18:$B$30</c:f>
              <c:numCache>
                <c:formatCode>_(* #,##0.0_);_(* \(#,##0.0\);_(* "-"??_);_(@_)</c:formatCode>
                <c:ptCount val="10"/>
                <c:pt idx="0">
                  <c:v>13435</c:v>
                </c:pt>
                <c:pt idx="1">
                  <c:v>18750</c:v>
                </c:pt>
                <c:pt idx="2">
                  <c:v>15270</c:v>
                </c:pt>
                <c:pt idx="3">
                  <c:v>17660</c:v>
                </c:pt>
                <c:pt idx="4">
                  <c:v>9715</c:v>
                </c:pt>
                <c:pt idx="5">
                  <c:v>17845</c:v>
                </c:pt>
                <c:pt idx="6">
                  <c:v>12490</c:v>
                </c:pt>
                <c:pt idx="7">
                  <c:v>13135</c:v>
                </c:pt>
                <c:pt idx="8">
                  <c:v>17060</c:v>
                </c:pt>
                <c:pt idx="9">
                  <c:v>8155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7-44B1-9D10-B6DA28600C0E}"/>
            </c:ext>
          </c:extLst>
        </c:ser>
        <c:ser>
          <c:idx val="1"/>
          <c:order val="1"/>
          <c:tx>
            <c:strRef>
              <c:f>'sales by age,gender,pc'!$C$16:$C$17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multiLvlStrRef>
              <c:f>'sales by age,gender,pc'!$A$18:$A$30</c:f>
              <c:multiLvlStrCache>
                <c:ptCount val="10"/>
                <c:lvl>
                  <c:pt idx="0">
                    <c:v>18-25</c:v>
                  </c:pt>
                  <c:pt idx="1">
                    <c:v>26-35</c:v>
                  </c:pt>
                  <c:pt idx="2">
                    <c:v>36-45</c:v>
                  </c:pt>
                  <c:pt idx="3">
                    <c:v>46-55</c:v>
                  </c:pt>
                  <c:pt idx="4">
                    <c:v>56-65</c:v>
                  </c:pt>
                  <c:pt idx="5">
                    <c:v>18-25</c:v>
                  </c:pt>
                  <c:pt idx="6">
                    <c:v>26-35</c:v>
                  </c:pt>
                  <c:pt idx="7">
                    <c:v>36-45</c:v>
                  </c:pt>
                  <c:pt idx="8">
                    <c:v>46-55</c:v>
                  </c:pt>
                  <c:pt idx="9">
                    <c:v>56-65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'sales by age,gender,pc'!$C$18:$C$30</c:f>
              <c:numCache>
                <c:formatCode>_(* #,##0.0_);_(* \(#,##0.0\);_(* "-"??_);_(@_)</c:formatCode>
                <c:ptCount val="10"/>
                <c:pt idx="0">
                  <c:v>11825</c:v>
                </c:pt>
                <c:pt idx="1">
                  <c:v>19320</c:v>
                </c:pt>
                <c:pt idx="2">
                  <c:v>16400</c:v>
                </c:pt>
                <c:pt idx="3">
                  <c:v>16945</c:v>
                </c:pt>
                <c:pt idx="4">
                  <c:v>16785</c:v>
                </c:pt>
                <c:pt idx="5">
                  <c:v>14685</c:v>
                </c:pt>
                <c:pt idx="6">
                  <c:v>20655</c:v>
                </c:pt>
                <c:pt idx="7">
                  <c:v>13150</c:v>
                </c:pt>
                <c:pt idx="8">
                  <c:v>13540</c:v>
                </c:pt>
                <c:pt idx="9">
                  <c:v>12275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87-44B1-9D10-B6DA28600C0E}"/>
            </c:ext>
          </c:extLst>
        </c:ser>
        <c:ser>
          <c:idx val="2"/>
          <c:order val="2"/>
          <c:tx>
            <c:strRef>
              <c:f>'sales by age,gender,pc'!$D$16:$D$17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 w="3175">
              <a:noFill/>
            </a:ln>
            <a:effectLst/>
            <a:sp3d/>
          </c:spPr>
          <c:cat>
            <c:multiLvlStrRef>
              <c:f>'sales by age,gender,pc'!$A$18:$A$30</c:f>
              <c:multiLvlStrCache>
                <c:ptCount val="10"/>
                <c:lvl>
                  <c:pt idx="0">
                    <c:v>18-25</c:v>
                  </c:pt>
                  <c:pt idx="1">
                    <c:v>26-35</c:v>
                  </c:pt>
                  <c:pt idx="2">
                    <c:v>36-45</c:v>
                  </c:pt>
                  <c:pt idx="3">
                    <c:v>46-55</c:v>
                  </c:pt>
                  <c:pt idx="4">
                    <c:v>56-65</c:v>
                  </c:pt>
                  <c:pt idx="5">
                    <c:v>18-25</c:v>
                  </c:pt>
                  <c:pt idx="6">
                    <c:v>26-35</c:v>
                  </c:pt>
                  <c:pt idx="7">
                    <c:v>36-45</c:v>
                  </c:pt>
                  <c:pt idx="8">
                    <c:v>46-55</c:v>
                  </c:pt>
                  <c:pt idx="9">
                    <c:v>56-65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'sales by age,gender,pc'!$D$18:$D$30</c:f>
              <c:numCache>
                <c:formatCode>_(* #,##0.0_);_(* \(#,##0.0\);_(* "-"??_);_(@_)</c:formatCode>
                <c:ptCount val="10"/>
                <c:pt idx="0">
                  <c:v>14210</c:v>
                </c:pt>
                <c:pt idx="1">
                  <c:v>17045</c:v>
                </c:pt>
                <c:pt idx="2">
                  <c:v>15065</c:v>
                </c:pt>
                <c:pt idx="3">
                  <c:v>18705</c:v>
                </c:pt>
                <c:pt idx="4">
                  <c:v>11710</c:v>
                </c:pt>
                <c:pt idx="5">
                  <c:v>12550</c:v>
                </c:pt>
                <c:pt idx="6">
                  <c:v>10220</c:v>
                </c:pt>
                <c:pt idx="7">
                  <c:v>18850</c:v>
                </c:pt>
                <c:pt idx="8">
                  <c:v>16780</c:v>
                </c:pt>
                <c:pt idx="9">
                  <c:v>21770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87-44B1-9D10-B6DA28600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113"/>
        <c:axId val="494194000"/>
        <c:axId val="494177200"/>
        <c:axId val="1981519792"/>
      </c:area3DChart>
      <c:catAx>
        <c:axId val="494194000"/>
        <c:scaling>
          <c:orientation val="minMax"/>
        </c:scaling>
        <c:delete val="0"/>
        <c:axPos val="b"/>
        <c:numFmt formatCode="_(* #,##0_);_(* \(#,##0\);_(* &quot;-&quot;??_);_(@_)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77200"/>
        <c:crosses val="autoZero"/>
        <c:auto val="1"/>
        <c:lblAlgn val="ctr"/>
        <c:lblOffset val="100"/>
        <c:noMultiLvlLbl val="0"/>
      </c:catAx>
      <c:valAx>
        <c:axId val="494177200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94000"/>
        <c:crosses val="autoZero"/>
        <c:crossBetween val="midCat"/>
        <c:majorUnit val="5000"/>
      </c:valAx>
      <c:serAx>
        <c:axId val="1981519792"/>
        <c:scaling>
          <c:orientation val="minMax"/>
        </c:scaling>
        <c:delete val="1"/>
        <c:axPos val="b"/>
        <c:majorTickMark val="out"/>
        <c:minorTickMark val="none"/>
        <c:tickLblPos val="nextTo"/>
        <c:crossAx val="494177200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108613155093649"/>
          <c:y val="0.86127080730629191"/>
          <c:w val="0.3016143880944353"/>
          <c:h val="7.6187883719775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rgbClr val="000000"/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[retail_sales_dataset.xlsx]sales by weekdays!PivotTable59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347393913496578"/>
          <c:y val="0.16905338801430864"/>
          <c:w val="0.76453651737267891"/>
          <c:h val="0.7047610076695362"/>
        </c:manualLayout>
      </c:layout>
      <c:lineChart>
        <c:grouping val="standard"/>
        <c:varyColors val="0"/>
        <c:ser>
          <c:idx val="0"/>
          <c:order val="0"/>
          <c:tx>
            <c:strRef>
              <c:f>'sales by weekdays'!$B$4:$B$5</c:f>
              <c:strCache>
                <c:ptCount val="1"/>
                <c:pt idx="0">
                  <c:v>Beauty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'sales by weekdays'!$A$6:$A$13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'sales by weekdays'!$B$6:$B$13</c:f>
              <c:numCache>
                <c:formatCode>_(* #,##0.00_);_(* \(#,##0.00\);_(* "-"??_);_(@_)</c:formatCode>
                <c:ptCount val="7"/>
                <c:pt idx="0">
                  <c:v>28685</c:v>
                </c:pt>
                <c:pt idx="1">
                  <c:v>20355</c:v>
                </c:pt>
                <c:pt idx="2">
                  <c:v>15285</c:v>
                </c:pt>
                <c:pt idx="3">
                  <c:v>18380</c:v>
                </c:pt>
                <c:pt idx="4">
                  <c:v>25395</c:v>
                </c:pt>
                <c:pt idx="5">
                  <c:v>23205</c:v>
                </c:pt>
                <c:pt idx="6">
                  <c:v>12210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B-47EE-B915-4BF9844C5F55}"/>
            </c:ext>
          </c:extLst>
        </c:ser>
        <c:ser>
          <c:idx val="1"/>
          <c:order val="1"/>
          <c:tx>
            <c:strRef>
              <c:f>'sales by weekdays'!$C$4:$C$5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'sales by weekdays'!$A$6:$A$13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'sales by weekdays'!$C$6:$C$13</c:f>
              <c:numCache>
                <c:formatCode>_(* #,##0.00_);_(* \(#,##0.00\);_(* "-"??_);_(@_)</c:formatCode>
                <c:ptCount val="7"/>
                <c:pt idx="0">
                  <c:v>18275</c:v>
                </c:pt>
                <c:pt idx="1">
                  <c:v>23725</c:v>
                </c:pt>
                <c:pt idx="2">
                  <c:v>23260</c:v>
                </c:pt>
                <c:pt idx="3">
                  <c:v>21190</c:v>
                </c:pt>
                <c:pt idx="4">
                  <c:v>23455</c:v>
                </c:pt>
                <c:pt idx="5">
                  <c:v>23480</c:v>
                </c:pt>
                <c:pt idx="6">
                  <c:v>22195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93-40B5-B7FA-174CD25196AE}"/>
            </c:ext>
          </c:extLst>
        </c:ser>
        <c:ser>
          <c:idx val="2"/>
          <c:order val="2"/>
          <c:tx>
            <c:strRef>
              <c:f>'sales by weekdays'!$D$4:$D$5</c:f>
              <c:strCache>
                <c:ptCount val="1"/>
                <c:pt idx="0">
                  <c:v>Electronics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'sales by weekdays'!$A$6:$A$13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'sales by weekdays'!$D$6:$D$13</c:f>
              <c:numCache>
                <c:formatCode>_(* #,##0.00_);_(* \(#,##0.00\);_(* "-"??_);_(@_)</c:formatCode>
                <c:ptCount val="7"/>
                <c:pt idx="0">
                  <c:v>23290</c:v>
                </c:pt>
                <c:pt idx="1">
                  <c:v>25360</c:v>
                </c:pt>
                <c:pt idx="2">
                  <c:v>20225</c:v>
                </c:pt>
                <c:pt idx="3">
                  <c:v>14265</c:v>
                </c:pt>
                <c:pt idx="4">
                  <c:v>17440</c:v>
                </c:pt>
                <c:pt idx="5">
                  <c:v>32130</c:v>
                </c:pt>
                <c:pt idx="6">
                  <c:v>24195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93-40B5-B7FA-174CD25196A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16805119"/>
        <c:axId val="1616807519"/>
      </c:lineChart>
      <c:catAx>
        <c:axId val="161680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07519"/>
        <c:crosses val="autoZero"/>
        <c:auto val="1"/>
        <c:lblAlgn val="ctr"/>
        <c:lblOffset val="100"/>
        <c:noMultiLvlLbl val="0"/>
      </c:catAx>
      <c:valAx>
        <c:axId val="161680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0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</a:t>
            </a:r>
            <a:r>
              <a:rPr lang="en-US" b="1" baseline="0"/>
              <a:t> by weekdays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33227840089121"/>
          <c:y val="0.1858913631889763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'sales by weekdays'!$B$33:$B$34</c:f>
              <c:strCache>
                <c:ptCount val="2"/>
                <c:pt idx="0">
                  <c:v>Sum of Total Amount</c:v>
                </c:pt>
                <c:pt idx="1">
                  <c:v>Grand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3.280406303837571E-3"/>
                  <c:y val="-2.9855298297870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33-4BE2-A664-EB3146F4D3F2}"/>
                </c:ext>
              </c:extLst>
            </c:dLbl>
            <c:dLbl>
              <c:idx val="3"/>
              <c:layout>
                <c:manualLayout>
                  <c:x val="-3.1853631181564861E-2"/>
                  <c:y val="3.52595483357926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33-4BE2-A664-EB3146F4D3F2}"/>
                </c:ext>
              </c:extLst>
            </c:dLbl>
            <c:dLbl>
              <c:idx val="4"/>
              <c:layout>
                <c:manualLayout>
                  <c:x val="-8.1951478256847857E-2"/>
                  <c:y val="-2.64338017292496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F33-4BE2-A664-EB3146F4D3F2}"/>
                </c:ext>
              </c:extLst>
            </c:dLbl>
            <c:dLbl>
              <c:idx val="6"/>
              <c:layout>
                <c:manualLayout>
                  <c:x val="-3.552470313457514E-2"/>
                  <c:y val="3.33459740474646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F33-4BE2-A664-EB3146F4D3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'sales by weekdays'!$A$35:$A$42</c:f>
              <c:strCache>
                <c:ptCount val="7"/>
                <c:pt idx="0">
                  <c:v>Mo</c:v>
                </c:pt>
                <c:pt idx="1">
                  <c:v>Tu</c:v>
                </c:pt>
                <c:pt idx="2">
                  <c:v>We</c:v>
                </c:pt>
                <c:pt idx="3">
                  <c:v>Th</c:v>
                </c:pt>
                <c:pt idx="4">
                  <c:v>Fr</c:v>
                </c:pt>
                <c:pt idx="5">
                  <c:v>Sa</c:v>
                </c:pt>
                <c:pt idx="6">
                  <c:v>Su</c:v>
                </c:pt>
              </c:strCache>
            </c:strRef>
          </c:cat>
          <c:val>
            <c:numRef>
              <c:f>'sales by weekdays'!$B$35:$B$42</c:f>
              <c:numCache>
                <c:formatCode>_(* #,##0_);_(* \(#,##0\);_(* "-"??_);_(@_)</c:formatCode>
                <c:ptCount val="8"/>
                <c:pt idx="0">
                  <c:v>70250</c:v>
                </c:pt>
                <c:pt idx="1">
                  <c:v>69440</c:v>
                </c:pt>
                <c:pt idx="2">
                  <c:v>58770</c:v>
                </c:pt>
                <c:pt idx="3">
                  <c:v>53835</c:v>
                </c:pt>
                <c:pt idx="4">
                  <c:v>66290</c:v>
                </c:pt>
                <c:pt idx="5">
                  <c:v>78815</c:v>
                </c:pt>
                <c:pt idx="6">
                  <c:v>58600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3-4BE2-A664-EB3146F4D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1997743"/>
        <c:axId val="752003983"/>
      </c:lineChart>
      <c:catAx>
        <c:axId val="75199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03983"/>
        <c:crosses val="autoZero"/>
        <c:auto val="1"/>
        <c:lblAlgn val="ctr"/>
        <c:lblOffset val="100"/>
        <c:noMultiLvlLbl val="0"/>
      </c:catAx>
      <c:valAx>
        <c:axId val="752003983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9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seasonality!$B$38</c:f>
              <c:strCache>
                <c:ptCount val="1"/>
                <c:pt idx="0">
                  <c:v>Mo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seasonality!$A$39:$A$50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seasonality!$B$39:$B$50</c:f>
              <c:numCache>
                <c:formatCode>_(* #,##0_);_(* \(#,##0\);_(* "-"??_);_(@_)</c:formatCode>
                <c:ptCount val="12"/>
                <c:pt idx="0">
                  <c:v>11355</c:v>
                </c:pt>
                <c:pt idx="1">
                  <c:v>7180</c:v>
                </c:pt>
                <c:pt idx="2">
                  <c:v>4465</c:v>
                </c:pt>
                <c:pt idx="3">
                  <c:v>255</c:v>
                </c:pt>
                <c:pt idx="4">
                  <c:v>9515</c:v>
                </c:pt>
                <c:pt idx="5">
                  <c:v>5225</c:v>
                </c:pt>
                <c:pt idx="6">
                  <c:v>7290</c:v>
                </c:pt>
                <c:pt idx="7">
                  <c:v>4160</c:v>
                </c:pt>
                <c:pt idx="8">
                  <c:v>5290</c:v>
                </c:pt>
                <c:pt idx="9">
                  <c:v>5175</c:v>
                </c:pt>
                <c:pt idx="10">
                  <c:v>4210</c:v>
                </c:pt>
                <c:pt idx="11">
                  <c:v>6130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E-4682-9FE7-089D64E7BF5F}"/>
            </c:ext>
          </c:extLst>
        </c:ser>
        <c:ser>
          <c:idx val="1"/>
          <c:order val="1"/>
          <c:tx>
            <c:strRef>
              <c:f>seasonality!$C$38</c:f>
              <c:strCache>
                <c:ptCount val="1"/>
                <c:pt idx="0">
                  <c:v>Tu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seasonality!$A$39:$A$50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seasonality!$C$39:$C$50</c:f>
              <c:numCache>
                <c:formatCode>_(* #,##0_);_(* \(#,##0\);_(* "-"??_);_(@_)</c:formatCode>
                <c:ptCount val="12"/>
                <c:pt idx="0">
                  <c:v>6825</c:v>
                </c:pt>
                <c:pt idx="1">
                  <c:v>5065</c:v>
                </c:pt>
                <c:pt idx="2">
                  <c:v>6640</c:v>
                </c:pt>
                <c:pt idx="3">
                  <c:v>2330</c:v>
                </c:pt>
                <c:pt idx="4">
                  <c:v>16680</c:v>
                </c:pt>
                <c:pt idx="5">
                  <c:v>3540</c:v>
                </c:pt>
                <c:pt idx="6">
                  <c:v>2700</c:v>
                </c:pt>
                <c:pt idx="7">
                  <c:v>6980</c:v>
                </c:pt>
                <c:pt idx="8">
                  <c:v>790</c:v>
                </c:pt>
                <c:pt idx="9">
                  <c:v>8455</c:v>
                </c:pt>
                <c:pt idx="10">
                  <c:v>4090</c:v>
                </c:pt>
                <c:pt idx="11">
                  <c:v>5345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CE-4682-9FE7-089D64E7BF5F}"/>
            </c:ext>
          </c:extLst>
        </c:ser>
        <c:ser>
          <c:idx val="2"/>
          <c:order val="2"/>
          <c:tx>
            <c:strRef>
              <c:f>seasonality!$D$38</c:f>
              <c:strCache>
                <c:ptCount val="1"/>
                <c:pt idx="0">
                  <c:v>We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seasonality!$A$39:$A$50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seasonality!$D$39:$D$50</c:f>
              <c:numCache>
                <c:formatCode>_(* #,##0_);_(* \(#,##0\);_(* "-"??_);_(@_)</c:formatCode>
                <c:ptCount val="12"/>
                <c:pt idx="0">
                  <c:v>1570</c:v>
                </c:pt>
                <c:pt idx="1">
                  <c:v>5425</c:v>
                </c:pt>
                <c:pt idx="2">
                  <c:v>3375</c:v>
                </c:pt>
                <c:pt idx="3">
                  <c:v>6685</c:v>
                </c:pt>
                <c:pt idx="4">
                  <c:v>7900</c:v>
                </c:pt>
                <c:pt idx="5">
                  <c:v>1525</c:v>
                </c:pt>
                <c:pt idx="6">
                  <c:v>3870</c:v>
                </c:pt>
                <c:pt idx="7">
                  <c:v>2790</c:v>
                </c:pt>
                <c:pt idx="8">
                  <c:v>1815</c:v>
                </c:pt>
                <c:pt idx="9">
                  <c:v>10785</c:v>
                </c:pt>
                <c:pt idx="10">
                  <c:v>7315</c:v>
                </c:pt>
                <c:pt idx="11">
                  <c:v>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CE-4682-9FE7-089D64E7BF5F}"/>
            </c:ext>
          </c:extLst>
        </c:ser>
        <c:ser>
          <c:idx val="3"/>
          <c:order val="3"/>
          <c:tx>
            <c:strRef>
              <c:f>seasonality!$E$38</c:f>
              <c:strCache>
                <c:ptCount val="1"/>
                <c:pt idx="0">
                  <c:v>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seasonality!$A$39:$A$50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seasonality!$E$39:$E$50</c:f>
              <c:numCache>
                <c:formatCode>_(* #,##0_);_(* \(#,##0\);_(* "-"??_);_(@_)</c:formatCode>
                <c:ptCount val="12"/>
                <c:pt idx="0">
                  <c:v>3700</c:v>
                </c:pt>
                <c:pt idx="1">
                  <c:v>2905</c:v>
                </c:pt>
                <c:pt idx="2">
                  <c:v>3650</c:v>
                </c:pt>
                <c:pt idx="3">
                  <c:v>6365</c:v>
                </c:pt>
                <c:pt idx="4">
                  <c:v>4320</c:v>
                </c:pt>
                <c:pt idx="5">
                  <c:v>5450</c:v>
                </c:pt>
                <c:pt idx="6">
                  <c:v>3550</c:v>
                </c:pt>
                <c:pt idx="7">
                  <c:v>5140</c:v>
                </c:pt>
                <c:pt idx="8">
                  <c:v>2150</c:v>
                </c:pt>
                <c:pt idx="9">
                  <c:v>3605</c:v>
                </c:pt>
                <c:pt idx="10">
                  <c:v>8565</c:v>
                </c:pt>
                <c:pt idx="11">
                  <c:v>4435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CE-4682-9FE7-089D64E7BF5F}"/>
            </c:ext>
          </c:extLst>
        </c:ser>
        <c:ser>
          <c:idx val="4"/>
          <c:order val="4"/>
          <c:tx>
            <c:strRef>
              <c:f>seasonality!$F$38</c:f>
              <c:strCache>
                <c:ptCount val="1"/>
                <c:pt idx="0">
                  <c:v>Fr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seasonality!$A$39:$A$50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seasonality!$F$39:$F$50</c:f>
              <c:numCache>
                <c:formatCode>_(* #,##0_);_(* \(#,##0\);_(* "-"??_);_(@_)</c:formatCode>
                <c:ptCount val="12"/>
                <c:pt idx="0">
                  <c:v>2910</c:v>
                </c:pt>
                <c:pt idx="1">
                  <c:v>12220</c:v>
                </c:pt>
                <c:pt idx="2">
                  <c:v>3670</c:v>
                </c:pt>
                <c:pt idx="3">
                  <c:v>305</c:v>
                </c:pt>
                <c:pt idx="4">
                  <c:v>4990</c:v>
                </c:pt>
                <c:pt idx="5">
                  <c:v>3400</c:v>
                </c:pt>
                <c:pt idx="6">
                  <c:v>9575</c:v>
                </c:pt>
                <c:pt idx="7">
                  <c:v>3185</c:v>
                </c:pt>
                <c:pt idx="8">
                  <c:v>5265</c:v>
                </c:pt>
                <c:pt idx="9">
                  <c:v>6375</c:v>
                </c:pt>
                <c:pt idx="10">
                  <c:v>5035</c:v>
                </c:pt>
                <c:pt idx="11">
                  <c:v>9360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CE-4682-9FE7-089D64E7BF5F}"/>
            </c:ext>
          </c:extLst>
        </c:ser>
        <c:ser>
          <c:idx val="5"/>
          <c:order val="5"/>
          <c:tx>
            <c:strRef>
              <c:f>seasonality!$G$38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seasonality!$A$39:$A$50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seasonality!$G$39:$G$50</c:f>
              <c:numCache>
                <c:formatCode>_(* #,##0_);_(* \(#,##0\);_(* "-"??_);_(@_)</c:formatCode>
                <c:ptCount val="12"/>
                <c:pt idx="0">
                  <c:v>4810</c:v>
                </c:pt>
                <c:pt idx="1">
                  <c:v>6885</c:v>
                </c:pt>
                <c:pt idx="2">
                  <c:v>4745</c:v>
                </c:pt>
                <c:pt idx="3">
                  <c:v>9735</c:v>
                </c:pt>
                <c:pt idx="4">
                  <c:v>4715</c:v>
                </c:pt>
                <c:pt idx="5">
                  <c:v>11445</c:v>
                </c:pt>
                <c:pt idx="6">
                  <c:v>5695</c:v>
                </c:pt>
                <c:pt idx="7">
                  <c:v>9690</c:v>
                </c:pt>
                <c:pt idx="8">
                  <c:v>6720</c:v>
                </c:pt>
                <c:pt idx="9">
                  <c:v>2660</c:v>
                </c:pt>
                <c:pt idx="10">
                  <c:v>1780</c:v>
                </c:pt>
                <c:pt idx="11">
                  <c:v>9935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CE-4682-9FE7-089D64E7BF5F}"/>
            </c:ext>
          </c:extLst>
        </c:ser>
        <c:ser>
          <c:idx val="6"/>
          <c:order val="6"/>
          <c:tx>
            <c:strRef>
              <c:f>seasonality!$H$38</c:f>
              <c:strCache>
                <c:ptCount val="1"/>
                <c:pt idx="0">
                  <c:v>Su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seasonality!$A$39:$A$50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seasonality!$H$39:$H$50</c:f>
              <c:numCache>
                <c:formatCode>_(* #,##0_);_(* \(#,##0\);_(* "-"??_);_(@_)</c:formatCode>
                <c:ptCount val="12"/>
                <c:pt idx="0">
                  <c:v>5810</c:v>
                </c:pt>
                <c:pt idx="1">
                  <c:v>4380</c:v>
                </c:pt>
                <c:pt idx="2">
                  <c:v>2445</c:v>
                </c:pt>
                <c:pt idx="3">
                  <c:v>8195</c:v>
                </c:pt>
                <c:pt idx="4">
                  <c:v>5030</c:v>
                </c:pt>
                <c:pt idx="5">
                  <c:v>6130</c:v>
                </c:pt>
                <c:pt idx="6">
                  <c:v>2785</c:v>
                </c:pt>
                <c:pt idx="7">
                  <c:v>5015</c:v>
                </c:pt>
                <c:pt idx="8">
                  <c:v>1590</c:v>
                </c:pt>
                <c:pt idx="9">
                  <c:v>9525</c:v>
                </c:pt>
                <c:pt idx="10">
                  <c:v>3925</c:v>
                </c:pt>
                <c:pt idx="11">
                  <c:v>3770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CE-4682-9FE7-089D64E7B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68191"/>
        <c:axId val="144381151"/>
      </c:lineChart>
      <c:catAx>
        <c:axId val="14436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81151"/>
        <c:crosses val="autoZero"/>
        <c:auto val="1"/>
        <c:lblAlgn val="ctr"/>
        <c:lblOffset val="100"/>
        <c:noMultiLvlLbl val="0"/>
      </c:catAx>
      <c:valAx>
        <c:axId val="14438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6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Seasonality</a:t>
            </a:r>
            <a:r>
              <a:rPr lang="en-US" baseline="0"/>
              <a:t> analysis by 10 days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seasonality!$B$54</c:f>
              <c:strCache>
                <c:ptCount val="1"/>
                <c:pt idx="0">
                  <c:v>1-10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seasonality!$A$55:$A$66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seasonality!$B$55:$B$66</c:f>
              <c:numCache>
                <c:formatCode>_(* #,##0_);_(* \(#,##0\);_(* "-"??_);_(@_)</c:formatCode>
                <c:ptCount val="12"/>
                <c:pt idx="0">
                  <c:v>11660</c:v>
                </c:pt>
                <c:pt idx="1">
                  <c:v>15880</c:v>
                </c:pt>
                <c:pt idx="2">
                  <c:v>8215</c:v>
                </c:pt>
                <c:pt idx="3">
                  <c:v>16665</c:v>
                </c:pt>
                <c:pt idx="4">
                  <c:v>12795</c:v>
                </c:pt>
                <c:pt idx="5">
                  <c:v>10835</c:v>
                </c:pt>
                <c:pt idx="6">
                  <c:v>6065</c:v>
                </c:pt>
                <c:pt idx="7">
                  <c:v>12725</c:v>
                </c:pt>
                <c:pt idx="8">
                  <c:v>8285</c:v>
                </c:pt>
                <c:pt idx="9">
                  <c:v>18095</c:v>
                </c:pt>
                <c:pt idx="10">
                  <c:v>14550</c:v>
                </c:pt>
                <c:pt idx="11">
                  <c:v>20430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84-44DF-A89E-6ADF16A5200B}"/>
            </c:ext>
          </c:extLst>
        </c:ser>
        <c:ser>
          <c:idx val="1"/>
          <c:order val="1"/>
          <c:tx>
            <c:strRef>
              <c:f>seasonality!$C$54</c:f>
              <c:strCache>
                <c:ptCount val="1"/>
                <c:pt idx="0">
                  <c:v>11-20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seasonality!$A$55:$A$66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seasonality!$C$55:$C$66</c:f>
              <c:numCache>
                <c:formatCode>_(* #,##0_);_(* \(#,##0\);_(* "-"??_);_(@_)</c:formatCode>
                <c:ptCount val="12"/>
                <c:pt idx="0">
                  <c:v>10220</c:v>
                </c:pt>
                <c:pt idx="1">
                  <c:v>17660</c:v>
                </c:pt>
                <c:pt idx="2">
                  <c:v>8050</c:v>
                </c:pt>
                <c:pt idx="3">
                  <c:v>9625</c:v>
                </c:pt>
                <c:pt idx="4">
                  <c:v>16605</c:v>
                </c:pt>
                <c:pt idx="5">
                  <c:v>10685</c:v>
                </c:pt>
                <c:pt idx="6">
                  <c:v>11655</c:v>
                </c:pt>
                <c:pt idx="7">
                  <c:v>9950</c:v>
                </c:pt>
                <c:pt idx="8">
                  <c:v>7535</c:v>
                </c:pt>
                <c:pt idx="9">
                  <c:v>12480</c:v>
                </c:pt>
                <c:pt idx="10">
                  <c:v>9750</c:v>
                </c:pt>
                <c:pt idx="11">
                  <c:v>11605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84-44DF-A89E-6ADF16A5200B}"/>
            </c:ext>
          </c:extLst>
        </c:ser>
        <c:ser>
          <c:idx val="2"/>
          <c:order val="2"/>
          <c:tx>
            <c:strRef>
              <c:f>seasonality!$D$54</c:f>
              <c:strCache>
                <c:ptCount val="1"/>
                <c:pt idx="0">
                  <c:v>21-31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seasonality!$A$55:$A$66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seasonality!$D$55:$D$66</c:f>
              <c:numCache>
                <c:formatCode>_(* #,##0_);_(* \(#,##0\);_(* "-"??_);_(@_)</c:formatCode>
                <c:ptCount val="12"/>
                <c:pt idx="0">
                  <c:v>15100</c:v>
                </c:pt>
                <c:pt idx="1">
                  <c:v>10520</c:v>
                </c:pt>
                <c:pt idx="2">
                  <c:v>12725</c:v>
                </c:pt>
                <c:pt idx="3">
                  <c:v>7580</c:v>
                </c:pt>
                <c:pt idx="4">
                  <c:v>23750</c:v>
                </c:pt>
                <c:pt idx="5">
                  <c:v>15195</c:v>
                </c:pt>
                <c:pt idx="6">
                  <c:v>17745</c:v>
                </c:pt>
                <c:pt idx="7">
                  <c:v>14285</c:v>
                </c:pt>
                <c:pt idx="8">
                  <c:v>7800</c:v>
                </c:pt>
                <c:pt idx="9">
                  <c:v>16005</c:v>
                </c:pt>
                <c:pt idx="10">
                  <c:v>10620</c:v>
                </c:pt>
                <c:pt idx="11">
                  <c:v>12655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84-44DF-A89E-6ADF16A52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967983"/>
        <c:axId val="751964623"/>
      </c:lineChart>
      <c:catAx>
        <c:axId val="75196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64623"/>
        <c:crosses val="autoZero"/>
        <c:auto val="1"/>
        <c:lblAlgn val="ctr"/>
        <c:lblOffset val="100"/>
        <c:noMultiLvlLbl val="0"/>
      </c:catAx>
      <c:valAx>
        <c:axId val="7519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6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[retail_sales_dataset.xlsx]seasonality!PivotTable63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seasonality!$B$4:$B$5</c:f>
              <c:strCache>
                <c:ptCount val="1"/>
                <c:pt idx="0">
                  <c:v>1-10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seasonality!$A$6:$A$32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Female</c:v>
                  </c:pt>
                  <c:pt idx="12">
                    <c:v>Male</c:v>
                  </c:pt>
                </c:lvl>
              </c:multiLvlStrCache>
            </c:multiLvlStrRef>
          </c:cat>
          <c:val>
            <c:numRef>
              <c:f>seasonality!$B$6:$B$32</c:f>
              <c:numCache>
                <c:formatCode>_(* #,##0.00_);_(* \(#,##0.00\);_(* "-"??_);_(@_)</c:formatCode>
                <c:ptCount val="24"/>
                <c:pt idx="0">
                  <c:v>4850</c:v>
                </c:pt>
                <c:pt idx="1">
                  <c:v>11190</c:v>
                </c:pt>
                <c:pt idx="2">
                  <c:v>4215</c:v>
                </c:pt>
                <c:pt idx="3">
                  <c:v>6555</c:v>
                </c:pt>
                <c:pt idx="4">
                  <c:v>3490</c:v>
                </c:pt>
                <c:pt idx="5">
                  <c:v>4170</c:v>
                </c:pt>
                <c:pt idx="6">
                  <c:v>1990</c:v>
                </c:pt>
                <c:pt idx="7">
                  <c:v>9260</c:v>
                </c:pt>
                <c:pt idx="8">
                  <c:v>4725</c:v>
                </c:pt>
                <c:pt idx="9">
                  <c:v>9275</c:v>
                </c:pt>
                <c:pt idx="10">
                  <c:v>8975</c:v>
                </c:pt>
                <c:pt idx="11">
                  <c:v>9575</c:v>
                </c:pt>
                <c:pt idx="12">
                  <c:v>6810</c:v>
                </c:pt>
                <c:pt idx="13">
                  <c:v>4690</c:v>
                </c:pt>
                <c:pt idx="14">
                  <c:v>4000</c:v>
                </c:pt>
                <c:pt idx="15">
                  <c:v>10110</c:v>
                </c:pt>
                <c:pt idx="16">
                  <c:v>9305</c:v>
                </c:pt>
                <c:pt idx="17">
                  <c:v>6665</c:v>
                </c:pt>
                <c:pt idx="18">
                  <c:v>4075</c:v>
                </c:pt>
                <c:pt idx="19">
                  <c:v>3465</c:v>
                </c:pt>
                <c:pt idx="20">
                  <c:v>3560</c:v>
                </c:pt>
                <c:pt idx="21">
                  <c:v>8820</c:v>
                </c:pt>
                <c:pt idx="22">
                  <c:v>5575</c:v>
                </c:pt>
                <c:pt idx="23">
                  <c:v>10855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C-48A2-A6A7-1A3EB9D79819}"/>
            </c:ext>
          </c:extLst>
        </c:ser>
        <c:ser>
          <c:idx val="1"/>
          <c:order val="1"/>
          <c:tx>
            <c:strRef>
              <c:f>seasonality!$C$4:$C$5</c:f>
              <c:strCache>
                <c:ptCount val="1"/>
                <c:pt idx="0">
                  <c:v>11-20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seasonality!$A$6:$A$32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Female</c:v>
                  </c:pt>
                  <c:pt idx="12">
                    <c:v>Male</c:v>
                  </c:pt>
                </c:lvl>
              </c:multiLvlStrCache>
            </c:multiLvlStrRef>
          </c:cat>
          <c:val>
            <c:numRef>
              <c:f>seasonality!$C$6:$C$32</c:f>
              <c:numCache>
                <c:formatCode>_(* #,##0.00_);_(* \(#,##0.00\);_(* "-"??_);_(@_)</c:formatCode>
                <c:ptCount val="24"/>
                <c:pt idx="0">
                  <c:v>8510</c:v>
                </c:pt>
                <c:pt idx="1">
                  <c:v>920</c:v>
                </c:pt>
                <c:pt idx="2">
                  <c:v>2050</c:v>
                </c:pt>
                <c:pt idx="3">
                  <c:v>5380</c:v>
                </c:pt>
                <c:pt idx="4">
                  <c:v>7620</c:v>
                </c:pt>
                <c:pt idx="5">
                  <c:v>3985</c:v>
                </c:pt>
                <c:pt idx="6">
                  <c:v>7260</c:v>
                </c:pt>
                <c:pt idx="7">
                  <c:v>3595</c:v>
                </c:pt>
                <c:pt idx="8">
                  <c:v>5125</c:v>
                </c:pt>
                <c:pt idx="9">
                  <c:v>8475</c:v>
                </c:pt>
                <c:pt idx="10">
                  <c:v>1625</c:v>
                </c:pt>
                <c:pt idx="11">
                  <c:v>6005</c:v>
                </c:pt>
                <c:pt idx="12">
                  <c:v>1710</c:v>
                </c:pt>
                <c:pt idx="13">
                  <c:v>16740</c:v>
                </c:pt>
                <c:pt idx="14">
                  <c:v>6000</c:v>
                </c:pt>
                <c:pt idx="15">
                  <c:v>4245</c:v>
                </c:pt>
                <c:pt idx="16">
                  <c:v>8985</c:v>
                </c:pt>
                <c:pt idx="17">
                  <c:v>6700</c:v>
                </c:pt>
                <c:pt idx="18">
                  <c:v>4395</c:v>
                </c:pt>
                <c:pt idx="19">
                  <c:v>6355</c:v>
                </c:pt>
                <c:pt idx="20">
                  <c:v>2410</c:v>
                </c:pt>
                <c:pt idx="21">
                  <c:v>4005</c:v>
                </c:pt>
                <c:pt idx="22">
                  <c:v>8125</c:v>
                </c:pt>
                <c:pt idx="23">
                  <c:v>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C-48A2-A6A7-1A3EB9D79819}"/>
            </c:ext>
          </c:extLst>
        </c:ser>
        <c:ser>
          <c:idx val="2"/>
          <c:order val="2"/>
          <c:tx>
            <c:strRef>
              <c:f>seasonality!$D$4:$D$5</c:f>
              <c:strCache>
                <c:ptCount val="1"/>
                <c:pt idx="0">
                  <c:v>21-31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seasonality!$A$6:$A$32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Female</c:v>
                  </c:pt>
                  <c:pt idx="12">
                    <c:v>Male</c:v>
                  </c:pt>
                </c:lvl>
              </c:multiLvlStrCache>
            </c:multiLvlStrRef>
          </c:cat>
          <c:val>
            <c:numRef>
              <c:f>seasonality!$D$6:$D$32</c:f>
              <c:numCache>
                <c:formatCode>_(* #,##0.00_);_(* \(#,##0.00\);_(* "-"??_);_(@_)</c:formatCode>
                <c:ptCount val="24"/>
                <c:pt idx="0">
                  <c:v>11365</c:v>
                </c:pt>
                <c:pt idx="1">
                  <c:v>2285</c:v>
                </c:pt>
                <c:pt idx="2">
                  <c:v>7055</c:v>
                </c:pt>
                <c:pt idx="3">
                  <c:v>5365</c:v>
                </c:pt>
                <c:pt idx="4">
                  <c:v>12820</c:v>
                </c:pt>
                <c:pt idx="5">
                  <c:v>8720</c:v>
                </c:pt>
                <c:pt idx="6">
                  <c:v>7635</c:v>
                </c:pt>
                <c:pt idx="7">
                  <c:v>9225</c:v>
                </c:pt>
                <c:pt idx="8">
                  <c:v>6685</c:v>
                </c:pt>
                <c:pt idx="9">
                  <c:v>8850</c:v>
                </c:pt>
                <c:pt idx="10">
                  <c:v>4290</c:v>
                </c:pt>
                <c:pt idx="11">
                  <c:v>9725</c:v>
                </c:pt>
                <c:pt idx="12">
                  <c:v>3735</c:v>
                </c:pt>
                <c:pt idx="13">
                  <c:v>8235</c:v>
                </c:pt>
                <c:pt idx="14">
                  <c:v>5670</c:v>
                </c:pt>
                <c:pt idx="15">
                  <c:v>2215</c:v>
                </c:pt>
                <c:pt idx="16">
                  <c:v>10930</c:v>
                </c:pt>
                <c:pt idx="17">
                  <c:v>6475</c:v>
                </c:pt>
                <c:pt idx="18">
                  <c:v>10110</c:v>
                </c:pt>
                <c:pt idx="19">
                  <c:v>5060</c:v>
                </c:pt>
                <c:pt idx="20">
                  <c:v>1115</c:v>
                </c:pt>
                <c:pt idx="21">
                  <c:v>7155</c:v>
                </c:pt>
                <c:pt idx="22">
                  <c:v>6330</c:v>
                </c:pt>
                <c:pt idx="23">
                  <c:v>2930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CC-48A2-A6A7-1A3EB9D79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530256"/>
        <c:axId val="179509616"/>
      </c:lineChart>
      <c:catAx>
        <c:axId val="17953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9616"/>
        <c:crosses val="autoZero"/>
        <c:auto val="1"/>
        <c:lblAlgn val="ctr"/>
        <c:lblOffset val="100"/>
        <c:noMultiLvlLbl val="0"/>
      </c:catAx>
      <c:valAx>
        <c:axId val="179509616"/>
        <c:scaling>
          <c:orientation val="minMax"/>
        </c:scaling>
        <c:delete val="0"/>
        <c:axPos val="l"/>
        <c:numFmt formatCode="#,##0,&quot;K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30256"/>
        <c:crosses val="autoZero"/>
        <c:crossBetween val="between"/>
        <c:majorUnit val="3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Products and</a:t>
            </a:r>
            <a:r>
              <a:rPr lang="en-US" baseline="0"/>
              <a:t> Genders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69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169E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</c:pivotFmts>
    <c:plotArea>
      <c:layout>
        <c:manualLayout>
          <c:layoutTarget val="inner"/>
          <c:xMode val="edge"/>
          <c:yMode val="edge"/>
          <c:x val="7.5809273840769908E-2"/>
          <c:y val="0.21945663959048009"/>
          <c:w val="0.82819920863023855"/>
          <c:h val="0.62463694177592111"/>
        </c:manualLayout>
      </c:layout>
      <c:barChart>
        <c:barDir val="col"/>
        <c:grouping val="clustered"/>
        <c:varyColors val="0"/>
        <c:ser>
          <c:idx val="0"/>
          <c:order val="0"/>
          <c:tx>
            <c:v>Female</c:v>
          </c:tx>
          <c:spPr>
            <a:solidFill>
              <a:srgbClr val="FF69B4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Beauty</c:v>
              </c:pt>
              <c:pt idx="1">
                <c:v>Clothing</c:v>
              </c:pt>
              <c:pt idx="2">
                <c:v>Electronics</c:v>
              </c:pt>
            </c:strLit>
          </c:cat>
          <c:val>
            <c:numLit>
              <c:formatCode>General</c:formatCode>
              <c:ptCount val="3"/>
              <c:pt idx="0">
                <c:v>74830</c:v>
              </c:pt>
              <c:pt idx="1">
                <c:v>81275</c:v>
              </c:pt>
              <c:pt idx="2">
                <c:v>76735</c:v>
              </c:pt>
            </c:numLit>
          </c:val>
          <c:extLst>
            <c:ext xmlns:c16="http://schemas.microsoft.com/office/drawing/2014/chart" uri="{C3380CC4-5D6E-409C-BE32-E72D297353CC}">
              <c16:uniqueId val="{00000000-C290-4E4E-B11D-1FB4EE5B726C}"/>
            </c:ext>
          </c:extLst>
        </c:ser>
        <c:ser>
          <c:idx val="1"/>
          <c:order val="1"/>
          <c:tx>
            <c:v>Male</c:v>
          </c:tx>
          <c:spPr>
            <a:solidFill>
              <a:srgbClr val="4169E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Beauty</c:v>
              </c:pt>
              <c:pt idx="1">
                <c:v>Clothing</c:v>
              </c:pt>
              <c:pt idx="2">
                <c:v>Electronics</c:v>
              </c:pt>
            </c:strLit>
          </c:cat>
          <c:val>
            <c:numLit>
              <c:formatCode>General</c:formatCode>
              <c:ptCount val="3"/>
              <c:pt idx="0">
                <c:v>68685</c:v>
              </c:pt>
              <c:pt idx="1">
                <c:v>74305</c:v>
              </c:pt>
              <c:pt idx="2">
                <c:v>80170</c:v>
              </c:pt>
            </c:numLit>
          </c:val>
          <c:extLst>
            <c:ext xmlns:c16="http://schemas.microsoft.com/office/drawing/2014/chart" uri="{C3380CC4-5D6E-409C-BE32-E72D297353CC}">
              <c16:uniqueId val="{00000001-C290-4E4E-B11D-1FB4EE5B7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16795519"/>
        <c:axId val="1616794079"/>
      </c:barChart>
      <c:lineChart>
        <c:grouping val="standard"/>
        <c:varyColors val="0"/>
        <c:ser>
          <c:idx val="2"/>
          <c:order val="2"/>
          <c:tx>
            <c:strRef>
              <c:f>'Sales by Products'!$E$4</c:f>
              <c:strCache>
                <c:ptCount val="1"/>
                <c:pt idx="0">
                  <c:v>Female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7389000210099165E-2"/>
                  <c:y val="0.1200055692812664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BAC-436D-A140-9737DC86D6CA}"/>
                </c:ext>
              </c:extLst>
            </c:dLbl>
            <c:dLbl>
              <c:idx val="1"/>
              <c:layout>
                <c:manualLayout>
                  <c:x val="-6.5780487116529868E-2"/>
                  <c:y val="-2.29590657826913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AC-436D-A140-9737DC86D6CA}"/>
                </c:ext>
              </c:extLst>
            </c:dLbl>
            <c:dLbl>
              <c:idx val="2"/>
              <c:layout>
                <c:manualLayout>
                  <c:x val="-6.1838932319839945E-2"/>
                  <c:y val="7.10966151804387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AC-436D-A140-9737DC86D6CA}"/>
                </c:ext>
              </c:extLst>
            </c:dLbl>
            <c:spPr>
              <a:noFill/>
              <a:ln>
                <a:solidFill>
                  <a:srgbClr val="FF69B4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'Sales by Products'!$A$5:$A$7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Products'!$E$5:$E$7</c:f>
              <c:numCache>
                <c:formatCode>0%</c:formatCode>
                <c:ptCount val="3"/>
                <c:pt idx="0">
                  <c:v>0.32137948806047073</c:v>
                </c:pt>
                <c:pt idx="1">
                  <c:v>0.34905943995876998</c:v>
                </c:pt>
                <c:pt idx="2">
                  <c:v>0.32956107198075935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AC-436D-A140-9737DC86D6CA}"/>
            </c:ext>
          </c:extLst>
        </c:ser>
        <c:ser>
          <c:idx val="3"/>
          <c:order val="3"/>
          <c:tx>
            <c:strRef>
              <c:f>'Sales by Products'!$F$4</c:f>
              <c:strCache>
                <c:ptCount val="1"/>
                <c:pt idx="0">
                  <c:v>Male %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280046535401713E-3"/>
                  <c:y val="0.2599793818097793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BAC-436D-A140-9737DC86D6CA}"/>
                </c:ext>
              </c:extLst>
            </c:dLbl>
            <c:dLbl>
              <c:idx val="1"/>
              <c:layout>
                <c:manualLayout>
                  <c:x val="-2.280046535401713E-3"/>
                  <c:y val="0.1433503374154979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AC-436D-A140-9737DC86D6CA}"/>
                </c:ext>
              </c:extLst>
            </c:dLbl>
            <c:dLbl>
              <c:idx val="2"/>
              <c:layout>
                <c:manualLayout>
                  <c:x val="-9.8997481945581182E-4"/>
                  <c:y val="4.147929590065350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AC-436D-A140-9737DC86D6CA}"/>
                </c:ext>
              </c:extLst>
            </c:dLbl>
            <c:spPr>
              <a:noFill/>
              <a:ln>
                <a:solidFill>
                  <a:srgbClr val="2669D9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'Sales by Products'!$A$5:$A$7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Products'!$F$5:$F$7</c:f>
              <c:numCache>
                <c:formatCode>0%</c:formatCode>
                <c:ptCount val="3"/>
                <c:pt idx="0">
                  <c:v>0.3077836529844058</c:v>
                </c:pt>
                <c:pt idx="1">
                  <c:v>0.33296737766624845</c:v>
                </c:pt>
                <c:pt idx="2">
                  <c:v>0.35924896934934575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AC-436D-A140-9737DC86D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025344"/>
        <c:axId val="478024864"/>
      </c:lineChart>
      <c:catAx>
        <c:axId val="16167955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794079"/>
        <c:crosses val="autoZero"/>
        <c:auto val="1"/>
        <c:lblAlgn val="ctr"/>
        <c:lblOffset val="100"/>
        <c:noMultiLvlLbl val="0"/>
      </c:catAx>
      <c:valAx>
        <c:axId val="161679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&quot;K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795519"/>
        <c:crosses val="autoZero"/>
        <c:crossBetween val="between"/>
        <c:majorUnit val="5000"/>
      </c:valAx>
      <c:valAx>
        <c:axId val="478024864"/>
        <c:scaling>
          <c:orientation val="minMax"/>
          <c:min val="-0.70000000000000007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25344"/>
        <c:crosses val="max"/>
        <c:crossBetween val="between"/>
      </c:valAx>
      <c:catAx>
        <c:axId val="47802534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47802486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599641162565265"/>
          <c:y val="0.87279080239123608"/>
          <c:w val="0.52263544418511199"/>
          <c:h val="0.12360148078505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200612423447073"/>
          <c:y val="0.21483668708078157"/>
          <c:w val="0.34487685914260718"/>
          <c:h val="0.57479476523767858"/>
        </c:manualLayout>
      </c:layout>
      <c:doughnutChart>
        <c:varyColors val="1"/>
        <c:ser>
          <c:idx val="0"/>
          <c:order val="0"/>
          <c:tx>
            <c:strRef>
              <c:f>'Sales by Products'!$D$16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AC4-4FC8-8E47-2104948A671C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FB-470A-944C-FFE42F58DFCE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6FB-470A-944C-FFE42F58DF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by Products'!$A$17:$A$19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Products'!$D$17:$D$19</c:f>
              <c:numCache>
                <c:formatCode>_(* #,##0_);_(* \(#,##0\);_(* "-"??_);_(@_)</c:formatCode>
                <c:ptCount val="3"/>
                <c:pt idx="0">
                  <c:v>143515</c:v>
                </c:pt>
                <c:pt idx="1">
                  <c:v>155580</c:v>
                </c:pt>
                <c:pt idx="2">
                  <c:v>156905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4-4FC8-8E47-2104948A671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9114129483814516"/>
          <c:y val="0.84763888888888894"/>
          <c:w val="0.42411584443365491"/>
          <c:h val="8.860306656583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cap="all" spc="5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by Products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799341126173657E-2"/>
          <c:y val="0.15454166666666669"/>
          <c:w val="0.90127969667451358"/>
          <c:h val="0.6534858923884514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'Sales by Products'!$A$28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Products'!$B$27:$C$27</c:f>
              <c:strCache>
                <c:ptCount val="2"/>
                <c:pt idx="0">
                  <c:v> Female </c:v>
                </c:pt>
                <c:pt idx="1">
                  <c:v>Male</c:v>
                </c:pt>
              </c:strCache>
            </c:strRef>
          </c:cat>
          <c:val>
            <c:numRef>
              <c:f>'Sales by Products'!$B$28:$C$28</c:f>
              <c:numCache>
                <c:formatCode>0%</c:formatCode>
                <c:ptCount val="2"/>
                <c:pt idx="0">
                  <c:v>0.32137948806047073</c:v>
                </c:pt>
                <c:pt idx="1">
                  <c:v>0.3077836529844058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F-41AE-97BB-06B2EB0C9F87}"/>
            </c:ext>
          </c:extLst>
        </c:ser>
        <c:ser>
          <c:idx val="1"/>
          <c:order val="1"/>
          <c:tx>
            <c:strRef>
              <c:f>'Sales by Products'!$A$29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Products'!$B$27:$C$27</c:f>
              <c:strCache>
                <c:ptCount val="2"/>
                <c:pt idx="0">
                  <c:v> Female </c:v>
                </c:pt>
                <c:pt idx="1">
                  <c:v>Male</c:v>
                </c:pt>
              </c:strCache>
            </c:strRef>
          </c:cat>
          <c:val>
            <c:numRef>
              <c:f>'Sales by Products'!$B$29:$C$29</c:f>
              <c:numCache>
                <c:formatCode>0%</c:formatCode>
                <c:ptCount val="2"/>
                <c:pt idx="0">
                  <c:v>0.34905943995876998</c:v>
                </c:pt>
                <c:pt idx="1">
                  <c:v>0.33296737766624845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F-41AE-97BB-06B2EB0C9F87}"/>
            </c:ext>
          </c:extLst>
        </c:ser>
        <c:ser>
          <c:idx val="2"/>
          <c:order val="2"/>
          <c:tx>
            <c:strRef>
              <c:f>'Sales by Products'!$A$30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Products'!$B$27:$C$27</c:f>
              <c:strCache>
                <c:ptCount val="2"/>
                <c:pt idx="0">
                  <c:v> Female </c:v>
                </c:pt>
                <c:pt idx="1">
                  <c:v>Male</c:v>
                </c:pt>
              </c:strCache>
            </c:strRef>
          </c:cat>
          <c:val>
            <c:numRef>
              <c:f>'Sales by Products'!$B$30:$C$30</c:f>
              <c:numCache>
                <c:formatCode>0%</c:formatCode>
                <c:ptCount val="2"/>
                <c:pt idx="0">
                  <c:v>0.32956107198075935</c:v>
                </c:pt>
                <c:pt idx="1">
                  <c:v>0.35924896934934575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F-41AE-97BB-06B2EB0C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5861888"/>
        <c:axId val="615862368"/>
      </c:barChart>
      <c:catAx>
        <c:axId val="61586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62368"/>
        <c:crosses val="autoZero"/>
        <c:auto val="1"/>
        <c:lblAlgn val="ctr"/>
        <c:lblOffset val="100"/>
        <c:noMultiLvlLbl val="0"/>
      </c:catAx>
      <c:valAx>
        <c:axId val="61586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6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42875266977437"/>
          <c:y val="0.22467410323709536"/>
          <c:w val="0.45512072908846485"/>
          <c:h val="0.57016513560804905"/>
        </c:manualLayout>
      </c:layout>
      <c:doughnutChart>
        <c:varyColors val="1"/>
        <c:ser>
          <c:idx val="0"/>
          <c:order val="0"/>
          <c:spPr>
            <a:solidFill>
              <a:srgbClr val="2669D9"/>
            </a:solidFill>
          </c:spPr>
          <c:dPt>
            <c:idx val="0"/>
            <c:bubble3D val="0"/>
            <c:spPr>
              <a:solidFill>
                <a:srgbClr val="FF69B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ED64-4BEC-90F4-6ABC9D192C37}"/>
              </c:ext>
            </c:extLst>
          </c:dPt>
          <c:dPt>
            <c:idx val="1"/>
            <c:bubble3D val="0"/>
            <c:spPr>
              <a:solidFill>
                <a:srgbClr val="2669D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D64-4BEC-90F4-6ABC9D192C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by Products'!$B$4:$C$4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'Sales by Products'!$B$8:$C$8</c:f>
              <c:numCache>
                <c:formatCode>_(* #,##0.00_);_(* \(#,##0.00\);_(* "-"??_);_(@_)</c:formatCode>
                <c:ptCount val="2"/>
                <c:pt idx="0">
                  <c:v>232840</c:v>
                </c:pt>
                <c:pt idx="1">
                  <c:v>223160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4-4BEC-90F4-6ABC9D192C3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Age and Products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9266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669D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9D92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v>Beauty</c:v>
          </c:tx>
          <c:spPr>
            <a:solidFill>
              <a:srgbClr val="D92669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18-25</c:v>
              </c:pt>
              <c:pt idx="1">
                <c:v>26-35</c:v>
              </c:pt>
              <c:pt idx="2">
                <c:v>36-45</c:v>
              </c:pt>
              <c:pt idx="3">
                <c:v>46-55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31280</c:v>
              </c:pt>
              <c:pt idx="1">
                <c:v>31240</c:v>
              </c:pt>
              <c:pt idx="2">
                <c:v>28405</c:v>
              </c:pt>
              <c:pt idx="3">
                <c:v>34720</c:v>
              </c:pt>
              <c:pt idx="4">
                <c:v>17870</c:v>
              </c:pt>
            </c:numLit>
          </c:val>
          <c:extLst>
            <c:ext xmlns:c16="http://schemas.microsoft.com/office/drawing/2014/chart" uri="{C3380CC4-5D6E-409C-BE32-E72D297353CC}">
              <c16:uniqueId val="{00000000-C662-49D6-A7B4-9D74A37F74CC}"/>
            </c:ext>
          </c:extLst>
        </c:ser>
        <c:ser>
          <c:idx val="1"/>
          <c:order val="1"/>
          <c:tx>
            <c:v>Clothing</c:v>
          </c:tx>
          <c:spPr>
            <a:solidFill>
              <a:srgbClr val="2669D9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18-25</c:v>
              </c:pt>
              <c:pt idx="1">
                <c:v>26-35</c:v>
              </c:pt>
              <c:pt idx="2">
                <c:v>36-45</c:v>
              </c:pt>
              <c:pt idx="3">
                <c:v>46-55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26510</c:v>
              </c:pt>
              <c:pt idx="1">
                <c:v>39975</c:v>
              </c:pt>
              <c:pt idx="2">
                <c:v>29550</c:v>
              </c:pt>
              <c:pt idx="3">
                <c:v>30485</c:v>
              </c:pt>
              <c:pt idx="4">
                <c:v>29060</c:v>
              </c:pt>
            </c:numLit>
          </c:val>
          <c:extLst>
            <c:ext xmlns:c16="http://schemas.microsoft.com/office/drawing/2014/chart" uri="{C3380CC4-5D6E-409C-BE32-E72D297353CC}">
              <c16:uniqueId val="{00000001-C662-49D6-A7B4-9D74A37F74CC}"/>
            </c:ext>
          </c:extLst>
        </c:ser>
        <c:ser>
          <c:idx val="2"/>
          <c:order val="2"/>
          <c:tx>
            <c:v>Electronics</c:v>
          </c:tx>
          <c:spPr>
            <a:solidFill>
              <a:srgbClr val="69D926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18-25</c:v>
              </c:pt>
              <c:pt idx="1">
                <c:v>26-35</c:v>
              </c:pt>
              <c:pt idx="2">
                <c:v>36-45</c:v>
              </c:pt>
              <c:pt idx="3">
                <c:v>46-55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26760</c:v>
              </c:pt>
              <c:pt idx="1">
                <c:v>27265</c:v>
              </c:pt>
              <c:pt idx="2">
                <c:v>33915</c:v>
              </c:pt>
              <c:pt idx="3">
                <c:v>35485</c:v>
              </c:pt>
              <c:pt idx="4">
                <c:v>33480</c:v>
              </c:pt>
            </c:numLit>
          </c:val>
          <c:extLst>
            <c:ext xmlns:c16="http://schemas.microsoft.com/office/drawing/2014/chart" uri="{C3380CC4-5D6E-409C-BE32-E72D297353CC}">
              <c16:uniqueId val="{00000002-C662-49D6-A7B4-9D74A37F7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448507967"/>
        <c:axId val="1448517087"/>
      </c:barChart>
      <c:catAx>
        <c:axId val="1448507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517087"/>
        <c:crossesAt val="0"/>
        <c:auto val="1"/>
        <c:lblAlgn val="ctr"/>
        <c:lblOffset val="100"/>
        <c:noMultiLvlLbl val="0"/>
      </c:catAx>
      <c:valAx>
        <c:axId val="1448517087"/>
        <c:scaling>
          <c:orientation val="minMax"/>
          <c:max val="1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&quot;K&quot;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507967"/>
        <c:crosses val="autoZero"/>
        <c:crossBetween val="between"/>
        <c:majorUnit val="15000"/>
        <c:minorUnit val="2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            Prices </a:t>
            </a:r>
            <a:r>
              <a:rPr lang="en-US" baseline="0"/>
              <a:t>by products              </a:t>
            </a:r>
            <a:endParaRPr lang="en-US"/>
          </a:p>
        </c:rich>
      </c:tx>
      <c:layout>
        <c:manualLayout>
          <c:xMode val="edge"/>
          <c:yMode val="edge"/>
          <c:x val="0.31517200860841299"/>
          <c:y val="1.88587888607786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692596183931247"/>
          <c:y val="0.15447442914149712"/>
          <c:w val="0.7988072318702909"/>
          <c:h val="0.67527636145591041"/>
        </c:manualLayout>
      </c:layout>
      <c:barChart>
        <c:barDir val="col"/>
        <c:grouping val="clustered"/>
        <c:varyColors val="0"/>
        <c:ser>
          <c:idx val="0"/>
          <c:order val="0"/>
          <c:tx>
            <c:v>25-50 prices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Beauty</c:v>
              </c:pt>
              <c:pt idx="1">
                <c:v>Clothing</c:v>
              </c:pt>
              <c:pt idx="2">
                <c:v>Electronics</c:v>
              </c:pt>
            </c:strLit>
          </c:cat>
          <c:val>
            <c:numLit>
              <c:formatCode>General</c:formatCode>
              <c:ptCount val="3"/>
              <c:pt idx="0">
                <c:v>186</c:v>
              </c:pt>
              <c:pt idx="1">
                <c:v>215</c:v>
              </c:pt>
              <c:pt idx="2">
                <c:v>203</c:v>
              </c:pt>
            </c:numLit>
          </c:val>
          <c:extLst>
            <c:ext xmlns:c16="http://schemas.microsoft.com/office/drawing/2014/chart" uri="{C3380CC4-5D6E-409C-BE32-E72D297353CC}">
              <c16:uniqueId val="{00000000-4745-44DE-B4BD-9B4845F3DD53}"/>
            </c:ext>
          </c:extLst>
        </c:ser>
        <c:ser>
          <c:idx val="1"/>
          <c:order val="1"/>
          <c:tx>
            <c:v>300-500 prices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Beauty</c:v>
              </c:pt>
              <c:pt idx="1">
                <c:v>Clothing</c:v>
              </c:pt>
              <c:pt idx="2">
                <c:v>Electronics</c:v>
              </c:pt>
            </c:strLit>
          </c:cat>
          <c:val>
            <c:numLit>
              <c:formatCode>General</c:formatCode>
              <c:ptCount val="3"/>
              <c:pt idx="0">
                <c:v>121</c:v>
              </c:pt>
              <c:pt idx="1">
                <c:v>136</c:v>
              </c:pt>
              <c:pt idx="2">
                <c:v>139</c:v>
              </c:pt>
            </c:numLit>
          </c:val>
          <c:extLst>
            <c:ext xmlns:c16="http://schemas.microsoft.com/office/drawing/2014/chart" uri="{C3380CC4-5D6E-409C-BE32-E72D297353CC}">
              <c16:uniqueId val="{0000002F-4745-44DE-B4BD-9B4845F3D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3235808"/>
        <c:axId val="1083245888"/>
      </c:barChart>
      <c:catAx>
        <c:axId val="108323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245888"/>
        <c:crosses val="autoZero"/>
        <c:auto val="1"/>
        <c:lblAlgn val="ctr"/>
        <c:lblOffset val="100"/>
        <c:noMultiLvlLbl val="0"/>
      </c:catAx>
      <c:valAx>
        <c:axId val="1083245888"/>
        <c:scaling>
          <c:orientation val="minMax"/>
          <c:max val="2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235808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Gender</a:t>
            </a:r>
            <a:r>
              <a:rPr lang="en-US" baseline="0"/>
              <a:t> and Product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69B4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169E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Female</c:v>
          </c:tx>
          <c:spPr>
            <a:solidFill>
              <a:srgbClr val="FF69B4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Beauty</c:v>
              </c:pt>
              <c:pt idx="1">
                <c:v>Clothing</c:v>
              </c:pt>
              <c:pt idx="2">
                <c:v>Electronics</c:v>
              </c:pt>
            </c:strLit>
          </c:cat>
          <c:val>
            <c:numRef>
              <c:f>'prices by product'!$B$37:$B$39</c:f>
              <c:numCache>
                <c:formatCode>0.0%</c:formatCode>
                <c:ptCount val="3"/>
                <c:pt idx="0">
                  <c:v>0.52140891196042227</c:v>
                </c:pt>
                <c:pt idx="1">
                  <c:v>0.52240005142049106</c:v>
                </c:pt>
                <c:pt idx="2">
                  <c:v>0.48905388610942929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1-48E7-B5F4-361C8FDB0C09}"/>
            </c:ext>
          </c:extLst>
        </c:ser>
        <c:ser>
          <c:idx val="1"/>
          <c:order val="1"/>
          <c:tx>
            <c:v>Male</c:v>
          </c:tx>
          <c:spPr>
            <a:solidFill>
              <a:srgbClr val="4169E1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Beauty</c:v>
              </c:pt>
              <c:pt idx="1">
                <c:v>Clothing</c:v>
              </c:pt>
              <c:pt idx="2">
                <c:v>Electronics</c:v>
              </c:pt>
            </c:strLit>
          </c:cat>
          <c:val>
            <c:numRef>
              <c:f>'prices by product'!$C$37:$C$39</c:f>
              <c:numCache>
                <c:formatCode>0.0%</c:formatCode>
                <c:ptCount val="3"/>
                <c:pt idx="0">
                  <c:v>0.47859108803957773</c:v>
                </c:pt>
                <c:pt idx="1">
                  <c:v>0.47759994857950894</c:v>
                </c:pt>
                <c:pt idx="2">
                  <c:v>0.51094611389057076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1-48E7-B5F4-361C8FDB0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517296"/>
        <c:axId val="179531696"/>
      </c:barChart>
      <c:catAx>
        <c:axId val="17951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31696"/>
        <c:crosses val="autoZero"/>
        <c:auto val="1"/>
        <c:lblAlgn val="ctr"/>
        <c:lblOffset val="100"/>
        <c:noMultiLvlLbl val="0"/>
      </c:catAx>
      <c:valAx>
        <c:axId val="179531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one"/>
        <c:crossAx val="17951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based on the number of items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291658555189534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1D-4E1A-B60D-4C6C0B30BF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1D-4E1A-B60D-4C6C0B30BF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1D-4E1A-B60D-4C6C0B30BF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1D-4E1A-B60D-4C6C0B30BF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'prices by product2'!$F$37:$F$40</c:f>
              <c:numCache>
                <c:formatCode>0%</c:formatCode>
                <c:ptCount val="4"/>
                <c:pt idx="0">
                  <c:v>0.100636435958632</c:v>
                </c:pt>
                <c:pt idx="1">
                  <c:v>0.19331742243436753</c:v>
                </c:pt>
                <c:pt idx="2">
                  <c:v>0.28758949880668255</c:v>
                </c:pt>
                <c:pt idx="3">
                  <c:v>0.41845664280031819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7C-453A-80B4-4ADF7293F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</a:t>
            </a:r>
            <a:r>
              <a:rPr lang="en-US" sz="1400" b="0" i="0" u="none" strike="noStrike" baseline="0">
                <a:effectLst/>
              </a:rPr>
              <a:t>based on the number of items bought per transaction</a:t>
            </a:r>
            <a:endParaRPr lang="en-US"/>
          </a:p>
        </c:rich>
      </c:tx>
      <c:layout>
        <c:manualLayout>
          <c:xMode val="edge"/>
          <c:yMode val="edge"/>
          <c:x val="0.16658137858553845"/>
          <c:y val="6.25792811839323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Count of Quantity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BA-42CE-9CB5-4C2868D609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BA-42CE-9CB5-4C2868D609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4BA-42CE-9CB5-4C2868D609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4BA-42CE-9CB5-4C2868D609E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3A0100F-2219-441D-AA15-7D62CC18F558}" type="VALUE">
                      <a:rPr lang="en-US"/>
                      <a:pPr/>
                      <a:t>[VALUE]</a:t>
                    </a:fld>
                    <a:r>
                      <a:rPr lang="en-US" baseline="0"/>
                      <a:t>  </a:t>
                    </a:r>
                  </a:p>
                  <a:p>
                    <a:r>
                      <a:rPr lang="en-US" baseline="0"/>
                      <a:t> </a:t>
                    </a:r>
                    <a:fld id="{F956F1A2-3CDF-4E07-8991-2953C4DA8CB7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4BA-42CE-9CB5-4C2868D609E8}"/>
                </c:ext>
              </c:extLst>
            </c:dLbl>
            <c:dLbl>
              <c:idx val="3"/>
              <c:layout>
                <c:manualLayout>
                  <c:x val="0.12539330068497537"/>
                  <c:y val="0.1246611085379033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72C459D-3F34-4008-9F0D-636BC6EC65D7}" type="VALUE">
                      <a:rPr lang="en-US"/>
                      <a:pPr>
                        <a:defRPr/>
                      </a:pPr>
                      <a:t>[VALUE]</a:t>
                    </a:fld>
                    <a:r>
                      <a:rPr lang="en-US" baseline="0"/>
                      <a:t>  </a:t>
                    </a:r>
                  </a:p>
                  <a:p>
                    <a:pPr>
                      <a:defRPr/>
                    </a:pPr>
                    <a:fld id="{D002A76C-085C-45E7-A277-A283128D8F8B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0547520165162282"/>
                      <c:h val="0.1332746641963872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34BA-42CE-9CB5-4C2868D609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4">
                        <c:v>(blank)</c:v>
                      </c:pt>
                    </c:strCache>
                  </c16:filteredLitCache>
                </c:ext>
              </c:extLst>
              <c:f/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4">
                        <c:v>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4"/>
                <c:pt idx="0">
                  <c:v>253</c:v>
                </c:pt>
                <c:pt idx="1">
                  <c:v>243</c:v>
                </c:pt>
                <c:pt idx="2">
                  <c:v>241</c:v>
                </c:pt>
                <c:pt idx="3">
                  <c:v>263</c:v>
                </c:pt>
              </c:numCache>
            </c:numRef>
          </c:val>
          <c:extLst>
            <c:ext xmlns:c16="http://schemas.microsoft.com/office/drawing/2014/chart" uri="{F5D05F6E-A05E-4728-AFD3-386EB277150F}">
              <c16:categoryFilterExceptions/>
            </c:ext>
            <c:ext xmlns:c16="http://schemas.microsoft.com/office/drawing/2014/chart" uri="{C5897E43-82E2-4C41-B96C-FBF1F857EA46}">
              <c16:datapointuniqueidmap xmlns:c16="http://schemas.microsoft.com/office/drawing/2014/chart"/>
            </c:ext>
            <c:ext xmlns:c16="http://schemas.microsoft.com/office/drawing/2014/chart" uri="{C3380CC4-5D6E-409C-BE32-E72D297353CC}">
              <c16:uniqueId val="{00000000-F491-48F6-93AC-5D8E7B422FA6}"/>
            </c:ext>
          </c:extLst>
        </c:ser>
        <c:ser>
          <c:idx val="1"/>
          <c:order val="1"/>
          <c:tx>
            <c:v>Series2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4BA-42CE-9CB5-4C2868D609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4BA-42CE-9CB5-4C2868D609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4BA-42CE-9CB5-4C2868D609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4BA-42CE-9CB5-4C2868D609E8}"/>
              </c:ext>
            </c:extLst>
          </c:dPt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4">
                        <c:v>(blank)</c:v>
                      </c:pt>
                    </c:strCache>
                  </c16:filteredLitCache>
                </c:ext>
              </c:extLst>
              <c:f/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4">
                        <c:v>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4"/>
                <c:pt idx="0">
                  <c:v>44805</c:v>
                </c:pt>
                <c:pt idx="1">
                  <c:v>81050</c:v>
                </c:pt>
                <c:pt idx="2">
                  <c:v>144285</c:v>
                </c:pt>
                <c:pt idx="3">
                  <c:v>185860</c:v>
                </c:pt>
              </c:numCache>
            </c:numRef>
          </c:val>
          <c:extLst>
            <c:ext xmlns:c16="http://schemas.microsoft.com/office/drawing/2014/chart" uri="{F5D05F6E-A05E-4728-AFD3-386EB277150F}">
              <c16:categoryFilterExceptions/>
            </c:ext>
            <c:ext xmlns:c16="http://schemas.microsoft.com/office/drawing/2014/chart" uri="{C5897E43-82E2-4C41-B96C-FBF1F857EA46}">
              <c16:datapointuniqueidmap xmlns:c16="http://schemas.microsoft.com/office/drawing/2014/chart"/>
            </c:ext>
            <c:ext xmlns:c16="http://schemas.microsoft.com/office/drawing/2014/chart" uri="{C3380CC4-5D6E-409C-BE32-E72D297353CC}">
              <c16:uniqueId val="{00000001-F491-48F6-93AC-5D8E7B422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based on the number of items bought per transaction and product category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Beauty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74</c:v>
              </c:pt>
              <c:pt idx="1">
                <c:v>75</c:v>
              </c:pt>
              <c:pt idx="2">
                <c:v>85</c:v>
              </c:pt>
              <c:pt idx="3">
                <c:v>73</c:v>
              </c:pt>
            </c:numLit>
          </c:val>
          <c:extLst>
            <c:ext xmlns:c16="http://schemas.microsoft.com/office/drawing/2014/chart" uri="{C3380CC4-5D6E-409C-BE32-E72D297353CC}">
              <c16:uniqueId val="{00000000-3874-420A-AECD-215EE2579DB8}"/>
            </c:ext>
          </c:extLst>
        </c:ser>
        <c:ser>
          <c:idx val="1"/>
          <c:order val="1"/>
          <c:tx>
            <c:v>Clothing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88</c:v>
              </c:pt>
              <c:pt idx="1">
                <c:v>80</c:v>
              </c:pt>
              <c:pt idx="2">
                <c:v>86</c:v>
              </c:pt>
              <c:pt idx="3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7-3874-420A-AECD-215EE2579DB8}"/>
            </c:ext>
          </c:extLst>
        </c:ser>
        <c:ser>
          <c:idx val="2"/>
          <c:order val="2"/>
          <c:tx>
            <c:v>Electronics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91</c:v>
              </c:pt>
              <c:pt idx="1">
                <c:v>88</c:v>
              </c:pt>
              <c:pt idx="2">
                <c:v>70</c:v>
              </c:pt>
              <c:pt idx="3">
                <c:v>93</c:v>
              </c:pt>
            </c:numLit>
          </c:val>
          <c:extLst>
            <c:ext xmlns:c16="http://schemas.microsoft.com/office/drawing/2014/chart" uri="{C3380CC4-5D6E-409C-BE32-E72D297353CC}">
              <c16:uniqueId val="{00000008-3874-420A-AECD-215EE2579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79976864"/>
        <c:axId val="2079950464"/>
      </c:barChart>
      <c:catAx>
        <c:axId val="2079976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950464"/>
        <c:crosses val="autoZero"/>
        <c:auto val="1"/>
        <c:lblAlgn val="ctr"/>
        <c:lblOffset val="100"/>
        <c:noMultiLvlLbl val="0"/>
      </c:catAx>
      <c:valAx>
        <c:axId val="20799504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97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based on the number of items bought per transaction and gender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69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169E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v>Female</c:v>
          </c:tx>
          <c:spPr>
            <a:solidFill>
              <a:srgbClr val="FF69B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125</c:v>
              </c:pt>
              <c:pt idx="1">
                <c:v>120</c:v>
              </c:pt>
              <c:pt idx="2">
                <c:v>127</c:v>
              </c:pt>
              <c:pt idx="3">
                <c:v>138</c:v>
              </c:pt>
            </c:numLit>
          </c:val>
          <c:extLst>
            <c:ext xmlns:c16="http://schemas.microsoft.com/office/drawing/2014/chart" uri="{C3380CC4-5D6E-409C-BE32-E72D297353CC}">
              <c16:uniqueId val="{00000000-D3AB-40FF-9CF3-E6B5FE81FA15}"/>
            </c:ext>
          </c:extLst>
        </c:ser>
        <c:ser>
          <c:idx val="1"/>
          <c:order val="1"/>
          <c:tx>
            <c:v>Male</c:v>
          </c:tx>
          <c:spPr>
            <a:solidFill>
              <a:srgbClr val="4169E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128</c:v>
              </c:pt>
              <c:pt idx="1">
                <c:v>123</c:v>
              </c:pt>
              <c:pt idx="2">
                <c:v>114</c:v>
              </c:pt>
              <c:pt idx="3">
                <c:v>125</c:v>
              </c:pt>
            </c:numLit>
          </c:val>
          <c:extLst>
            <c:ext xmlns:c16="http://schemas.microsoft.com/office/drawing/2014/chart" uri="{C3380CC4-5D6E-409C-BE32-E72D297353CC}">
              <c16:uniqueId val="{00000001-D3AB-40FF-9CF3-E6B5FE81F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1433632"/>
        <c:axId val="491434592"/>
      </c:barChart>
      <c:catAx>
        <c:axId val="49143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34592"/>
        <c:crosses val="autoZero"/>
        <c:auto val="1"/>
        <c:lblAlgn val="ctr"/>
        <c:lblOffset val="100"/>
        <c:noMultiLvlLbl val="0"/>
      </c:catAx>
      <c:valAx>
        <c:axId val="49143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3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             Prices by Age           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'prices by product2'!$B$53</c:f>
              <c:strCache>
                <c:ptCount val="1"/>
                <c:pt idx="0">
                  <c:v>25-50 prices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18-25</c:v>
              </c:pt>
              <c:pt idx="1">
                <c:v>36-45</c:v>
              </c:pt>
              <c:pt idx="2">
                <c:v>46-55</c:v>
              </c:pt>
              <c:pt idx="3">
                <c:v>26-35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97</c:v>
              </c:pt>
              <c:pt idx="1">
                <c:v>126</c:v>
              </c:pt>
              <c:pt idx="2">
                <c:v>137</c:v>
              </c:pt>
              <c:pt idx="3">
                <c:v>122</c:v>
              </c:pt>
              <c:pt idx="4">
                <c:v>122</c:v>
              </c:pt>
            </c:numLit>
          </c:val>
          <c:extLst>
            <c:ext xmlns:c16="http://schemas.microsoft.com/office/drawing/2014/chart" uri="{C3380CC4-5D6E-409C-BE32-E72D297353CC}">
              <c16:uniqueId val="{00000000-524C-4EBD-83DE-6398DDACCEB8}"/>
            </c:ext>
          </c:extLst>
        </c:ser>
        <c:ser>
          <c:idx val="1"/>
          <c:order val="1"/>
          <c:tx>
            <c:strRef>
              <c:f>'prices by product2'!$C$53</c:f>
              <c:strCache>
                <c:ptCount val="1"/>
                <c:pt idx="0">
                  <c:v>300-500 prices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18-25</c:v>
              </c:pt>
              <c:pt idx="1">
                <c:v>36-45</c:v>
              </c:pt>
              <c:pt idx="2">
                <c:v>46-55</c:v>
              </c:pt>
              <c:pt idx="3">
                <c:v>26-35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72</c:v>
              </c:pt>
              <c:pt idx="1">
                <c:v>76</c:v>
              </c:pt>
              <c:pt idx="2">
                <c:v>92</c:v>
              </c:pt>
              <c:pt idx="3">
                <c:v>83</c:v>
              </c:pt>
              <c:pt idx="4">
                <c:v>73</c:v>
              </c:pt>
            </c:numLit>
          </c:val>
          <c:extLst>
            <c:ext xmlns:c16="http://schemas.microsoft.com/office/drawing/2014/chart" uri="{C3380CC4-5D6E-409C-BE32-E72D297353CC}">
              <c16:uniqueId val="{00000001-524C-4EBD-83DE-6398DDACC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031120"/>
        <c:axId val="578011440"/>
      </c:barChart>
      <c:catAx>
        <c:axId val="57803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11440"/>
        <c:crosses val="autoZero"/>
        <c:auto val="1"/>
        <c:lblAlgn val="ctr"/>
        <c:lblOffset val="100"/>
        <c:noMultiLvlLbl val="0"/>
      </c:catAx>
      <c:valAx>
        <c:axId val="5780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Transaction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3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             Prices by Gender          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100772075023469"/>
          <c:y val="0.16974153297682715"/>
          <c:w val="0.85222828898212544"/>
          <c:h val="0.626054430361980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'prices by product2'!$B$68</c:f>
              <c:strCache>
                <c:ptCount val="1"/>
                <c:pt idx="0">
                  <c:v>25-50 prices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305</c:v>
              </c:pt>
              <c:pt idx="1">
                <c:v>299</c:v>
              </c:pt>
            </c:numLit>
          </c:val>
          <c:extLst>
            <c:ext xmlns:c16="http://schemas.microsoft.com/office/drawing/2014/chart" uri="{C3380CC4-5D6E-409C-BE32-E72D297353CC}">
              <c16:uniqueId val="{00000000-8C80-4D78-9123-5802DC557AE4}"/>
            </c:ext>
          </c:extLst>
        </c:ser>
        <c:ser>
          <c:idx val="1"/>
          <c:order val="1"/>
          <c:tx>
            <c:strRef>
              <c:f>'prices by product2'!$C$68</c:f>
              <c:strCache>
                <c:ptCount val="1"/>
                <c:pt idx="0">
                  <c:v>300-500 prices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205</c:v>
              </c:pt>
              <c:pt idx="1">
                <c:v>191</c:v>
              </c:pt>
            </c:numLit>
          </c:val>
          <c:extLst>
            <c:ext xmlns:c16="http://schemas.microsoft.com/office/drawing/2014/chart" uri="{C3380CC4-5D6E-409C-BE32-E72D297353CC}">
              <c16:uniqueId val="{00000001-8C80-4D78-9123-5802DC557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7080400"/>
        <c:axId val="897080880"/>
      </c:barChart>
      <c:catAx>
        <c:axId val="89708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080880"/>
        <c:crosses val="autoZero"/>
        <c:auto val="1"/>
        <c:lblAlgn val="ctr"/>
        <c:lblOffset val="100"/>
        <c:noMultiLvlLbl val="0"/>
      </c:catAx>
      <c:valAx>
        <c:axId val="89708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Count of Transaction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08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Price by products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Price by products</a:t>
          </a:r>
        </a:p>
      </cx:txPr>
    </cx:title>
    <cx:plotArea>
      <cx:plotAreaRegion>
        <cx:series layoutId="boxWhisker" uniqueId="{869DF4E7-37F0-4FBD-8363-BD932C202DB7}">
          <cx:tx>
            <cx:txData>
              <cx:f>_xlchart.v1.1</cx:f>
              <cx:v>Price per Unit</cx:v>
            </cx:txData>
          </cx:tx>
          <cx:spPr>
            <a:solidFill>
              <a:schemeClr val="accent5">
                <a:lumMod val="40000"/>
                <a:lumOff val="60000"/>
              </a:schemeClr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dataLabelHidden idx="343"/>
            <cx:dataLabelHidden idx="344"/>
            <cx:dataLabelHidden idx="345"/>
            <cx:dataLabelHidden idx="1007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550" min="0"/>
        <cx:majorGridlines/>
        <cx:tickLabels/>
        <cx:numFmt formatCode="General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1</xdr:row>
      <xdr:rowOff>99060</xdr:rowOff>
    </xdr:from>
    <xdr:to>
      <xdr:col>17</xdr:col>
      <xdr:colOff>45720</xdr:colOff>
      <xdr:row>21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7FA998-6E18-57E8-2AD4-1F043E5F8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77304</xdr:colOff>
      <xdr:row>21</xdr:row>
      <xdr:rowOff>154608</xdr:rowOff>
    </xdr:from>
    <xdr:to>
      <xdr:col>18</xdr:col>
      <xdr:colOff>22088</xdr:colOff>
      <xdr:row>43</xdr:row>
      <xdr:rowOff>132521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E5125-07AE-EE49-85F3-221C1EFE3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111649</xdr:colOff>
      <xdr:row>2</xdr:row>
      <xdr:rowOff>106680</xdr:rowOff>
    </xdr:from>
    <xdr:to>
      <xdr:col>18</xdr:col>
      <xdr:colOff>469789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D711B-AEFE-EBEE-74D0-13652174D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137160</xdr:colOff>
      <xdr:row>27</xdr:row>
      <xdr:rowOff>38100</xdr:rowOff>
    </xdr:from>
    <xdr:to>
      <xdr:col>19</xdr:col>
      <xdr:colOff>350520</xdr:colOff>
      <xdr:row>52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9B4003-5C53-4C02-65B5-915DC081D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764210</xdr:colOff>
      <xdr:row>36</xdr:row>
      <xdr:rowOff>173272</xdr:rowOff>
    </xdr:from>
    <xdr:to>
      <xdr:col>23</xdr:col>
      <xdr:colOff>209827</xdr:colOff>
      <xdr:row>54</xdr:row>
      <xdr:rowOff>11044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ECC630-0E24-DBAD-60A4-A578C76C6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44947</xdr:colOff>
      <xdr:row>55</xdr:row>
      <xdr:rowOff>77305</xdr:rowOff>
    </xdr:from>
    <xdr:to>
      <xdr:col>16</xdr:col>
      <xdr:colOff>33572</xdr:colOff>
      <xdr:row>70</xdr:row>
      <xdr:rowOff>64826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B9FCA1-D489-4B14-A721-1E9D768F9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518160</xdr:colOff>
      <xdr:row>1</xdr:row>
      <xdr:rowOff>7620</xdr:rowOff>
    </xdr:from>
    <xdr:to>
      <xdr:col>20</xdr:col>
      <xdr:colOff>160020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8654D9-0D88-FA2E-3485-9B90FA794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0</xdr:row>
      <xdr:rowOff>30480</xdr:rowOff>
    </xdr:from>
    <xdr:to>
      <xdr:col>18</xdr:col>
      <xdr:colOff>411480</xdr:colOff>
      <xdr:row>19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D54BBB-F1B6-E84B-B86B-DFC5E29C6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</xdr:colOff>
      <xdr:row>21</xdr:row>
      <xdr:rowOff>60960</xdr:rowOff>
    </xdr:from>
    <xdr:to>
      <xdr:col>13</xdr:col>
      <xdr:colOff>533400</xdr:colOff>
      <xdr:row>36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68E23E-FED5-BD7E-396D-B7D407D68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11595</xdr:colOff>
      <xdr:row>37</xdr:row>
      <xdr:rowOff>129540</xdr:rowOff>
    </xdr:from>
    <xdr:to>
      <xdr:col>16</xdr:col>
      <xdr:colOff>436107</xdr:colOff>
      <xdr:row>54</xdr:row>
      <xdr:rowOff>68580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BC6391-9D6C-B4CB-718A-D67C339C8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571500</xdr:colOff>
      <xdr:row>21</xdr:row>
      <xdr:rowOff>60960</xdr:rowOff>
    </xdr:from>
    <xdr:to>
      <xdr:col>20</xdr:col>
      <xdr:colOff>350520</xdr:colOff>
      <xdr:row>36</xdr:row>
      <xdr:rowOff>60960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5260C0D-2F5D-2D74-4890-DB3EE0CF3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2</xdr:row>
      <xdr:rowOff>152400</xdr:rowOff>
    </xdr:from>
    <xdr:to>
      <xdr:col>17</xdr:col>
      <xdr:colOff>160020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97A99-48FB-859B-F43D-A2FF8FD6D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527858</xdr:colOff>
      <xdr:row>0</xdr:row>
      <xdr:rowOff>121920</xdr:rowOff>
    </xdr:from>
    <xdr:to>
      <xdr:col>14</xdr:col>
      <xdr:colOff>329738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F076B6-9E48-77A0-442B-DA4E02D24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281278</xdr:colOff>
      <xdr:row>27</xdr:row>
      <xdr:rowOff>157700</xdr:rowOff>
    </xdr:from>
    <xdr:to>
      <xdr:col>13</xdr:col>
      <xdr:colOff>276489</xdr:colOff>
      <xdr:row>43</xdr:row>
      <xdr:rowOff>184023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7765A1-EE1D-FC9A-9834-6267934E2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449580</xdr:colOff>
      <xdr:row>39</xdr:row>
      <xdr:rowOff>7620</xdr:rowOff>
    </xdr:from>
    <xdr:to>
      <xdr:col>19</xdr:col>
      <xdr:colOff>536864</xdr:colOff>
      <xdr:row>58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F28FFB-D7C5-22B4-E405-A7C9DA51B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520239</xdr:colOff>
      <xdr:row>60</xdr:row>
      <xdr:rowOff>157941</xdr:rowOff>
    </xdr:from>
    <xdr:to>
      <xdr:col>19</xdr:col>
      <xdr:colOff>597477</xdr:colOff>
      <xdr:row>79</xdr:row>
      <xdr:rowOff>104602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9CFB2C-6E73-9309-A22D-4F063A327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449580</xdr:colOff>
      <xdr:row>2</xdr:row>
      <xdr:rowOff>45720</xdr:rowOff>
    </xdr:from>
    <xdr:to>
      <xdr:col>17</xdr:col>
      <xdr:colOff>45720</xdr:colOff>
      <xdr:row>21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1CBED7-FBE0-A9B5-EFF8-D45B786D6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454660</xdr:colOff>
      <xdr:row>22</xdr:row>
      <xdr:rowOff>179788</xdr:rowOff>
    </xdr:from>
    <xdr:to>
      <xdr:col>14</xdr:col>
      <xdr:colOff>142240</xdr:colOff>
      <xdr:row>37</xdr:row>
      <xdr:rowOff>60629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2E260F4-3FB3-6271-072A-3010D5B13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480060</xdr:colOff>
      <xdr:row>45</xdr:row>
      <xdr:rowOff>30480</xdr:rowOff>
    </xdr:from>
    <xdr:to>
      <xdr:col>12</xdr:col>
      <xdr:colOff>152400</xdr:colOff>
      <xdr:row>61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9FD7AF7-8CA5-A8AD-9DC7-B180D8F72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375479</xdr:colOff>
      <xdr:row>62</xdr:row>
      <xdr:rowOff>164216</xdr:rowOff>
    </xdr:from>
    <xdr:to>
      <xdr:col>10</xdr:col>
      <xdr:colOff>154499</xdr:colOff>
      <xdr:row>77</xdr:row>
      <xdr:rowOff>88016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51656C7-2F23-D7FD-1B82-6812D3D0F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411480</xdr:colOff>
      <xdr:row>2</xdr:row>
      <xdr:rowOff>68580</xdr:rowOff>
    </xdr:from>
    <xdr:to>
      <xdr:col>26</xdr:col>
      <xdr:colOff>205740</xdr:colOff>
      <xdr:row>27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C0D0BDB-6A76-2C48-7611-594B828E81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68940" y="434340"/>
              <a:ext cx="7109460" cy="4671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na" refreshedDate="45449.908289467596" createdVersion="8" refreshedVersion="8" minRefreshableVersion="3" recordCount="1000" xr:uid="{3ED09D81-260C-4BF5-91E1-3F1A156363C0}">
  <cacheSource type="worksheet">
    <worksheetSource ref="A1:O1001" sheet="retail_sales_dataset"/>
  </cacheSource>
  <cacheFields count="15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Electronics"/>
        <s v="Beauty"/>
        <s v="Clothing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Amount" numFmtId="0">
      <sharedItems containsSemiMixedTypes="0" containsString="0" containsNumber="1" containsInteger="1" minValue="25" maxValue="2000"/>
    </cacheField>
    <cacheField name="20/80" numFmtId="0">
      <sharedItems containsSemiMixedTypes="0" containsString="0" containsNumber="1" containsInteger="1" minValue="0" maxValue="1"/>
    </cacheField>
    <cacheField name="age grouping" numFmtId="0">
      <sharedItems/>
    </cacheField>
    <cacheField name="age grouping by 5 years" numFmtId="0">
      <sharedItems/>
    </cacheField>
    <cacheField name="weekday" numFmtId="0">
      <sharedItems containsSemiMixedTypes="0" containsString="0" containsNumber="1" containsInteger="1" minValue="1" maxValue="7" count="7">
        <n v="1"/>
        <n v="2"/>
        <n v="3"/>
        <n v="7"/>
        <n v="5"/>
        <n v="6"/>
        <n v="4"/>
      </sharedItems>
    </cacheField>
    <cacheField name="month" numFmtId="0">
      <sharedItems containsSemiMixedTypes="0" containsString="0" containsNumber="1" containsInteger="1" minValue="1" maxValue="12" count="12">
        <n v="1"/>
        <n v="12"/>
        <n v="5"/>
        <n v="11"/>
        <n v="10"/>
        <n v="7"/>
        <n v="2"/>
        <n v="6"/>
        <n v="4"/>
        <n v="8"/>
        <n v="9"/>
        <n v="3"/>
      </sharedItems>
    </cacheField>
    <cacheField name="10 days" numFmtId="0">
      <sharedItems count="3">
        <s v="11-20"/>
        <s v="1-10"/>
        <s v="21-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na" refreshedDate="45450.878919212963" createdVersion="8" refreshedVersion="8" minRefreshableVersion="3" recordCount="1000" xr:uid="{486939CC-4EBD-4267-A12E-9E655E98636C}">
  <cacheSource type="worksheet">
    <worksheetSource ref="A1:P1001" sheet="retail_sales_dataset"/>
  </cacheSource>
  <cacheFields count="17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Electronics"/>
        <s v="Beauty"/>
        <s v="Clothing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 count="5">
        <n v="500"/>
        <n v="300"/>
        <n v="50"/>
        <n v="30"/>
        <n v="25"/>
      </sharedItems>
      <fieldGroup par="16"/>
    </cacheField>
    <cacheField name="Total Amount" numFmtId="0">
      <sharedItems containsSemiMixedTypes="0" containsString="0" containsNumber="1" containsInteger="1" minValue="25" maxValue="2000"/>
    </cacheField>
    <cacheField name="20/80" numFmtId="0">
      <sharedItems containsSemiMixedTypes="0" containsString="0" containsNumber="1" containsInteger="1" minValue="0" maxValue="1" count="2">
        <n v="1"/>
        <n v="0"/>
      </sharedItems>
    </cacheField>
    <cacheField name="age grouping" numFmtId="0">
      <sharedItems count="9">
        <s v="36-45"/>
        <s v="46-55"/>
        <s v="18-25"/>
        <s v="26-35"/>
        <s v="56-65"/>
        <s v="35-45" u="1"/>
        <s v="45-55" u="1"/>
        <s v="25-35" u="1"/>
        <s v="55-65" u="1"/>
      </sharedItems>
    </cacheField>
    <cacheField name="age grouping by 5 years" numFmtId="0">
      <sharedItems/>
    </cacheField>
    <cacheField name="weekday" numFmtId="0">
      <sharedItems containsSemiMixedTypes="0" containsString="0" containsNumber="1" containsInteger="1" minValue="1" maxValue="7" count="7">
        <n v="1"/>
        <n v="2"/>
        <n v="3"/>
        <n v="7"/>
        <n v="5"/>
        <n v="6"/>
        <n v="4"/>
      </sharedItems>
    </cacheField>
    <cacheField name="month" numFmtId="0">
      <sharedItems containsSemiMixedTypes="0" containsString="0" containsNumber="1" containsInteger="1" minValue="1" maxValue="12" count="12">
        <n v="1"/>
        <n v="12"/>
        <n v="5"/>
        <n v="11"/>
        <n v="10"/>
        <n v="7"/>
        <n v="2"/>
        <n v="6"/>
        <n v="4"/>
        <n v="8"/>
        <n v="9"/>
        <n v="3"/>
      </sharedItems>
    </cacheField>
    <cacheField name="10 days" numFmtId="0">
      <sharedItems count="3">
        <s v="11-20"/>
        <s v="1-10"/>
        <s v="21-31"/>
      </sharedItems>
    </cacheField>
    <cacheField name="weekday&amp;month" numFmtId="0">
      <sharedItems count="84">
        <s v="11"/>
        <s v="212"/>
        <s v="25"/>
        <s v="311"/>
        <s v="710"/>
        <s v="57"/>
        <s v="310"/>
        <s v="510"/>
        <s v="512"/>
        <s v="22"/>
        <s v="35"/>
        <s v="66"/>
        <s v="74"/>
        <s v="48"/>
        <s v="72"/>
        <s v="32"/>
        <s v="210"/>
        <s v="69"/>
        <s v="52"/>
        <s v="47"/>
        <s v="28"/>
        <s v="46"/>
        <s v="17"/>
        <s v="23"/>
        <s v="65"/>
        <s v="44"/>
        <s v="12"/>
        <s v="21"/>
        <s v="411"/>
        <s v="59"/>
        <s v="412"/>
        <s v="612"/>
        <s v="61"/>
        <s v="77"/>
        <s v="64"/>
        <s v="19"/>
        <s v="78"/>
        <s v="15"/>
        <s v="68"/>
        <s v="111"/>
        <s v="67"/>
        <s v="34"/>
        <s v="711"/>
        <s v="511"/>
        <s v="112"/>
        <s v="56"/>
        <s v="16"/>
        <s v="24"/>
        <s v="62"/>
        <s v="71"/>
        <s v="312"/>
        <s v="43"/>
        <s v="75"/>
        <s v="37"/>
        <s v="110"/>
        <s v="41"/>
        <s v="58"/>
        <s v="63"/>
        <s v="712"/>
        <s v="42"/>
        <s v="49"/>
        <s v="73"/>
        <s v="39"/>
        <s v="410"/>
        <s v="38"/>
        <s v="610"/>
        <s v="26"/>
        <s v="51"/>
        <s v="53"/>
        <s v="18"/>
        <s v="13"/>
        <s v="55"/>
        <s v="76"/>
        <s v="33"/>
        <s v="611"/>
        <s v="27"/>
        <s v="45"/>
        <s v="31"/>
        <s v="211"/>
        <s v="36"/>
        <s v="29"/>
        <s v="79"/>
        <s v="54"/>
        <s v="14"/>
      </sharedItems>
    </cacheField>
    <cacheField name="Price per Unit2" numFmtId="0" databaseField="0">
      <fieldGroup base="7">
        <discretePr count="5">
          <x v="0"/>
          <x v="0"/>
          <x v="1"/>
          <x v="1"/>
          <x v="1"/>
        </discretePr>
        <groupItems count="2">
          <s v="Group2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na" refreshedDate="45451.678431597225" createdVersion="8" refreshedVersion="8" minRefreshableVersion="3" recordCount="1000" xr:uid="{42286A55-83E7-40C6-8D5A-7EE1BC331079}">
  <cacheSource type="worksheet">
    <worksheetSource ref="A1:L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 count="345">
        <d v="2023-01-16T00:00:00"/>
        <d v="2023-12-05T00:00:00"/>
        <d v="2023-05-23T00:00:00"/>
        <d v="2023-11-22T00:00:00"/>
        <d v="2023-10-01T00:00:00"/>
        <d v="2023-07-14T00:00:00"/>
        <d v="2023-10-18T00:00:00"/>
        <d v="2023-05-16T00:00:00"/>
        <d v="2023-10-27T00:00:00"/>
        <d v="2023-12-15T00:00:00"/>
        <d v="2023-02-28T00:00:00"/>
        <d v="2023-05-17T00:00:00"/>
        <d v="2023-06-24T00:00:00"/>
        <d v="2023-04-02T00:00:00"/>
        <d v="2023-08-31T00:00:00"/>
        <d v="2023-02-19T00:00:00"/>
        <d v="2023-02-01T00:00:00"/>
        <d v="2023-10-24T00:00:00"/>
        <d v="2023-09-16T00:00:00"/>
        <d v="2023-02-17T00:00:00"/>
        <d v="2023-01-23T00:00:00"/>
        <d v="2023-07-06T00:00:00"/>
        <d v="2023-08-29T00:00:00"/>
        <d v="2023-06-29T00:00:00"/>
        <d v="2023-07-24T00:00:00"/>
        <d v="2023-10-25T00:00:00"/>
        <d v="2023-03-07T00:00:00"/>
        <d v="2023-05-27T00:00:00"/>
        <d v="2023-04-20T00:00:00"/>
        <d v="2023-02-13T00:00:00"/>
        <d v="2023-01-24T00:00:00"/>
        <d v="2023-11-09T00:00:00"/>
        <d v="2023-09-29T00:00:00"/>
        <d v="2023-10-08T00:00:00"/>
        <d v="2023-12-28T00:00:00"/>
        <d v="2023-12-09T00:00:00"/>
        <d v="2023-05-10T00:00:00"/>
        <d v="2023-10-04T00:00:00"/>
        <d v="2023-01-21T00:00:00"/>
        <d v="2023-07-23T00:00:00"/>
        <d v="2023-09-30T00:00:00"/>
        <d v="2023-04-01T00:00:00"/>
        <d v="2023-09-11T00:00:00"/>
        <d v="2023-08-06T00:00:00"/>
        <d v="2023-05-08T00:00:00"/>
        <d v="2023-08-05T00:00:00"/>
        <d v="2023-11-06T00:00:00"/>
        <d v="2023-02-10T00:00:00"/>
        <d v="2023-07-01T00:00:00"/>
        <d v="2023-04-19T00:00:00"/>
        <d v="2023-12-02T00:00:00"/>
        <d v="2023-11-26T00:00:00"/>
        <d v="2023-07-15T00:00:00"/>
        <d v="2023-05-15T00:00:00"/>
        <d v="2023-11-17T00:00:00"/>
        <d v="2023-12-04T00:00:00"/>
        <d v="2024-01-01T00:00:00"/>
        <d v="2023-06-09T00:00:00"/>
        <d v="2023-11-29T00:00:00"/>
        <d v="2023-06-19T00:00:00"/>
        <d v="2023-04-04T00:00:00"/>
        <d v="2023-03-21T00:00:00"/>
        <d v="2023-06-10T00:00:00"/>
        <d v="2023-11-15T00:00:00"/>
        <d v="2023-02-07T00:00:00"/>
        <d v="2023-10-06T00:00:00"/>
        <d v="2023-01-02T00:00:00"/>
        <d v="2023-07-31T00:00:00"/>
        <d v="2023-02-25T00:00:00"/>
        <d v="2023-11-02T00:00:00"/>
        <d v="2023-01-01T00:00:00"/>
        <d v="2023-11-16T00:00:00"/>
        <d v="2023-12-06T00:00:00"/>
        <d v="2023-02-24T00:00:00"/>
        <d v="2023-03-23T00:00:00"/>
        <d v="2023-05-21T00:00:00"/>
        <d v="2023-07-19T00:00:00"/>
        <d v="2023-04-23T00:00:00"/>
        <d v="2023-10-31T00:00:00"/>
        <d v="2023-10-16T00:00:00"/>
        <d v="2023-01-26T00:00:00"/>
        <d v="2023-12-29T00:00:00"/>
        <d v="2023-05-22T00:00:00"/>
        <d v="2023-08-18T00:00:00"/>
        <d v="2023-03-18T00:00:00"/>
        <d v="2023-08-19T00:00:00"/>
        <d v="2023-06-26T00:00:00"/>
        <d v="2023-11-13T00:00:00"/>
        <d v="2023-05-29T00:00:00"/>
        <d v="2023-12-17T00:00:00"/>
        <d v="2023-02-03T00:00:00"/>
        <d v="2023-02-02T00:00:00"/>
        <d v="2023-09-14T00:00:00"/>
        <d v="2023-11-03T00:00:00"/>
        <d v="2023-03-26T00:00:00"/>
        <d v="2023-09-06T00:00:00"/>
        <d v="2023-04-06T00:00:00"/>
        <d v="2023-02-05T00:00:00"/>
        <d v="2023-10-19T00:00:00"/>
        <d v="2023-12-10T00:00:00"/>
        <d v="2023-08-23T00:00:00"/>
        <d v="2023-11-23T00:00:00"/>
        <d v="2023-10-15T00:00:00"/>
        <d v="2023-10-07T00:00:00"/>
        <d v="2023-10-10T00:00:00"/>
        <d v="2023-08-24T00:00:00"/>
        <d v="2023-06-06T00:00:00"/>
        <d v="2023-04-27T00:00:00"/>
        <d v="2023-01-13T00:00:00"/>
        <d v="2023-10-03T00:00:00"/>
        <d v="2023-03-31T00:00:00"/>
        <d v="2023-06-08T00:00:00"/>
        <d v="2023-08-22T00:00:00"/>
        <d v="2023-08-14T00:00:00"/>
        <d v="2023-03-20T00:00:00"/>
        <d v="2023-09-02T00:00:00"/>
        <d v="2023-08-08T00:00:00"/>
        <d v="2023-06-17T00:00:00"/>
        <d v="2023-08-27T00:00:00"/>
        <d v="2023-12-25T00:00:00"/>
        <d v="2023-04-08T00:00:00"/>
        <d v="2023-05-31T00:00:00"/>
        <d v="2023-04-05T00:00:00"/>
        <d v="2023-02-27T00:00:00"/>
        <d v="2023-05-19T00:00:00"/>
        <d v="2023-10-13T00:00:00"/>
        <d v="2023-06-11T00:00:00"/>
        <d v="2023-03-15T00:00:00"/>
        <d v="2023-11-18T00:00:00"/>
        <d v="2023-12-16T00:00:00"/>
        <d v="2023-03-22T00:00:00"/>
        <d v="2023-01-31T00:00:00"/>
        <d v="2023-02-04T00:00:00"/>
        <d v="2023-02-18T00:00:00"/>
        <d v="2023-04-09T00:00:00"/>
        <d v="2023-09-04T00:00:00"/>
        <d v="2023-07-25T00:00:00"/>
        <d v="2023-02-11T00:00:00"/>
        <d v="2023-05-26T00:00:00"/>
        <d v="2023-10-11T00:00:00"/>
        <d v="2023-05-25T00:00:00"/>
        <d v="2023-01-05T00:00:00"/>
        <d v="2023-12-08T00:00:00"/>
        <d v="2023-03-25T00:00:00"/>
        <d v="2023-04-12T00:00:00"/>
        <d v="2023-10-22T00:00:00"/>
        <d v="2023-03-04T00:00:00"/>
        <d v="2023-04-29T00:00:00"/>
        <d v="2023-12-22T00:00:00"/>
        <d v="2023-01-04T00:00:00"/>
        <d v="2023-06-30T00:00:00"/>
        <d v="2023-07-21T00:00:00"/>
        <d v="2023-05-05T00:00:00"/>
        <d v="2023-08-12T00:00:00"/>
        <d v="2023-07-28T00:00:00"/>
        <d v="2023-05-04T00:00:00"/>
        <d v="2023-08-21T00:00:00"/>
        <d v="2023-02-20T00:00:00"/>
        <d v="2023-01-17T00:00:00"/>
        <d v="2023-12-18T00:00:00"/>
        <d v="2023-11-05T00:00:00"/>
        <d v="2023-10-29T00:00:00"/>
        <d v="2023-02-16T00:00:00"/>
        <d v="2023-10-02T00:00:00"/>
        <d v="2023-11-24T00:00:00"/>
        <d v="2023-09-08T00:00:00"/>
        <d v="2023-03-09T00:00:00"/>
        <d v="2023-01-28T00:00:00"/>
        <d v="2023-12-11T00:00:00"/>
        <d v="2023-11-01T00:00:00"/>
        <d v="2023-06-25T00:00:00"/>
        <d v="2023-11-21T00:00:00"/>
        <d v="2023-08-07T00:00:00"/>
        <d v="2023-12-20T00:00:00"/>
        <d v="2023-12-26T00:00:00"/>
        <d v="2023-06-18T00:00:00"/>
        <d v="2023-07-17T00:00:00"/>
        <d v="2023-12-07T00:00:00"/>
        <d v="2023-06-14T00:00:00"/>
        <d v="2023-11-14T00:00:00"/>
        <d v="2023-03-17T00:00:00"/>
        <d v="2023-08-26T00:00:00"/>
        <d v="2023-08-17T00:00:00"/>
        <d v="2023-12-23T00:00:00"/>
        <d v="2023-01-14T00:00:00"/>
        <d v="2023-06-22T00:00:00"/>
        <d v="2023-06-04T00:00:00"/>
        <d v="2023-06-27T00:00:00"/>
        <d v="2023-11-07T00:00:00"/>
        <d v="2023-09-25T00:00:00"/>
        <d v="2023-12-13T00:00:00"/>
        <d v="2023-12-19T00:00:00"/>
        <d v="2023-01-29T00:00:00"/>
        <d v="2023-09-18T00:00:00"/>
        <d v="2023-05-07T00:00:00"/>
        <d v="2023-01-08T00:00:00"/>
        <d v="2023-12-03T00:00:00"/>
        <d v="2023-05-06T00:00:00"/>
        <d v="2023-12-27T00:00:00"/>
        <d v="2023-05-20T00:00:00"/>
        <d v="2023-10-26T00:00:00"/>
        <d v="2023-08-09T00:00:00"/>
        <d v="2023-12-14T00:00:00"/>
        <d v="2023-08-11T00:00:00"/>
        <d v="2023-07-26T00:00:00"/>
        <d v="2023-09-01T00:00:00"/>
        <d v="2023-01-03T00:00:00"/>
        <d v="2023-02-09T00:00:00"/>
        <d v="2023-07-27T00:00:00"/>
        <d v="2023-05-13T00:00:00"/>
        <d v="2023-03-29T00:00:00"/>
        <d v="2023-07-05T00:00:00"/>
        <d v="2023-03-12T00:00:00"/>
        <d v="2023-03-03T00:00:00"/>
        <d v="2023-10-05T00:00:00"/>
        <d v="2023-01-30T00:00:00"/>
        <d v="2023-05-01T00:00:00"/>
        <d v="2023-05-14T00:00:00"/>
        <d v="2023-08-13T00:00:00"/>
        <d v="2023-06-03T00:00:00"/>
        <d v="2023-04-15T00:00:00"/>
        <d v="2023-07-29T00:00:00"/>
        <d v="2023-08-15T00:00:00"/>
        <d v="2023-06-13T00:00:00"/>
        <d v="2023-08-01T00:00:00"/>
        <d v="2023-01-15T00:00:00"/>
        <d v="2023-02-12T00:00:00"/>
        <d v="2023-03-11T00:00:00"/>
        <d v="2023-03-27T00:00:00"/>
        <d v="2023-11-04T00:00:00"/>
        <d v="2023-09-05T00:00:00"/>
        <d v="2023-05-18T00:00:00"/>
        <d v="2023-01-06T00:00:00"/>
        <d v="2023-05-09T00:00:00"/>
        <d v="2023-07-04T00:00:00"/>
        <d v="2023-10-23T00:00:00"/>
        <d v="2023-03-05T00:00:00"/>
        <d v="2023-02-21T00:00:00"/>
        <d v="2023-04-18T00:00:00"/>
        <d v="2023-09-28T00:00:00"/>
        <d v="2023-02-06T00:00:00"/>
        <d v="2023-06-28T00:00:00"/>
        <d v="2023-01-22T00:00:00"/>
        <d v="2023-03-01T00:00:00"/>
        <d v="2023-09-24T00:00:00"/>
        <d v="2023-04-16T00:00:00"/>
        <d v="2023-08-03T00:00:00"/>
        <d v="2023-11-30T00:00:00"/>
        <d v="2023-09-17T00:00:00"/>
        <d v="2023-11-28T00:00:00"/>
        <d v="2023-02-14T00:00:00"/>
        <d v="2023-10-12T00:00:00"/>
        <d v="2023-12-21T00:00:00"/>
        <d v="2023-09-03T00:00:00"/>
        <d v="2023-03-02T00:00:00"/>
        <d v="2023-09-10T00:00:00"/>
        <d v="2023-08-28T00:00:00"/>
        <d v="2023-01-10T00:00:00"/>
        <d v="2023-03-06T00:00:00"/>
        <d v="2023-04-13T00:00:00"/>
        <d v="2023-08-25T00:00:00"/>
        <d v="2023-02-08T00:00:00"/>
        <d v="2023-07-03T00:00:00"/>
        <d v="2023-08-10T00:00:00"/>
        <d v="2023-06-16T00:00:00"/>
        <d v="2023-09-07T00:00:00"/>
        <d v="2023-01-09T00:00:00"/>
        <d v="2023-11-19T00:00:00"/>
        <d v="2023-03-30T00:00:00"/>
        <d v="2023-12-24T00:00:00"/>
        <d v="2023-03-13T00:00:00"/>
        <d v="2023-12-12T00:00:00"/>
        <d v="2023-03-24T00:00:00"/>
        <d v="2023-07-30T00:00:00"/>
        <d v="2023-11-12T00:00:00"/>
        <d v="2023-03-10T00:00:00"/>
        <d v="2023-04-21T00:00:00"/>
        <d v="2023-11-08T00:00:00"/>
        <d v="2023-06-15T00:00:00"/>
        <d v="2023-04-26T00:00:00"/>
        <d v="2023-06-23T00:00:00"/>
        <d v="2023-04-24T00:00:00"/>
        <d v="2023-11-27T00:00:00"/>
        <d v="2023-07-08T00:00:00"/>
        <d v="2023-10-09T00:00:00"/>
        <d v="2023-02-22T00:00:00"/>
        <d v="2023-04-22T00:00:00"/>
        <d v="2023-07-13T00:00:00"/>
        <d v="2023-07-09T00:00:00"/>
        <d v="2023-07-22T00:00:00"/>
        <d v="2023-11-25T00:00:00"/>
        <d v="2023-07-11T00:00:00"/>
        <d v="2023-06-07T00:00:00"/>
        <d v="2023-01-11T00:00:00"/>
        <d v="2023-06-20T00:00:00"/>
        <d v="2023-09-19T00:00:00"/>
        <d v="2023-08-04T00:00:00"/>
        <d v="2023-03-28T00:00:00"/>
        <d v="2023-06-21T00:00:00"/>
        <d v="2023-09-23T00:00:00"/>
        <d v="2023-07-16T00:00:00"/>
        <d v="2023-01-27T00:00:00"/>
        <d v="2023-04-25T00:00:00"/>
        <d v="2023-05-12T00:00:00"/>
        <d v="2023-10-17T00:00:00"/>
        <d v="2023-09-09T00:00:00"/>
        <d v="2023-09-26T00:00:00"/>
        <d v="2023-09-22T00:00:00"/>
        <d v="2023-08-20T00:00:00"/>
        <d v="2023-05-02T00:00:00"/>
        <d v="2023-11-10T00:00:00"/>
        <d v="2023-05-03T00:00:00"/>
        <d v="2023-05-30T00:00:00"/>
        <d v="2023-10-30T00:00:00"/>
        <d v="2023-04-30T00:00:00"/>
        <d v="2023-09-21T00:00:00"/>
        <d v="2023-09-15T00:00:00"/>
        <d v="2023-01-20T00:00:00"/>
        <d v="2023-01-07T00:00:00"/>
        <d v="2023-05-28T00:00:00"/>
        <d v="2023-04-28T00:00:00"/>
        <d v="2023-12-01T00:00:00"/>
        <d v="2023-06-01T00:00:00"/>
        <d v="2023-10-14T00:00:00"/>
        <d v="2023-09-13T00:00:00"/>
        <d v="2023-01-25T00:00:00"/>
        <d v="2023-02-26T00:00:00"/>
        <d v="2023-06-02T00:00:00"/>
        <d v="2023-11-20T00:00:00"/>
        <d v="2023-10-20T00:00:00"/>
        <d v="2023-04-11T00:00:00"/>
        <d v="2023-06-05T00:00:00"/>
        <d v="2023-06-12T00:00:00"/>
        <d v="2023-05-24T00:00:00"/>
        <d v="2023-12-31T00:00:00"/>
        <d v="2023-10-21T00:00:00"/>
        <d v="2023-03-19T00:00:00"/>
        <d v="2023-08-02T00:00:00"/>
        <d v="2023-02-23T00:00:00"/>
        <d v="2023-01-19T00:00:00"/>
        <d v="2023-05-11T00:00:00"/>
        <d v="2023-04-10T00:00:00"/>
        <d v="2023-07-12T00:00:00"/>
        <d v="2023-03-08T00:00:00"/>
        <d v="2023-04-17T00:00:00"/>
      </sharedItems>
      <fieldGroup par="15"/>
    </cacheField>
    <cacheField name="Customer ID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Electronics"/>
        <s v="Beauty"/>
        <s v="Clothing"/>
      </sharedItems>
    </cacheField>
    <cacheField name="Quantity" numFmtId="0">
      <sharedItems containsSemiMixedTypes="0" containsString="0" containsNumber="1" containsInteger="1" minValue="1" maxValue="4" count="4">
        <n v="4"/>
        <n v="3"/>
        <n v="2"/>
        <n v="1"/>
      </sharedItems>
    </cacheField>
    <cacheField name="Price per Unit" numFmtId="0">
      <sharedItems containsSemiMixedTypes="0" containsString="0" containsNumber="1" containsInteger="1" minValue="25" maxValue="500" count="5">
        <n v="500"/>
        <n v="300"/>
        <n v="50"/>
        <n v="30"/>
        <n v="25"/>
      </sharedItems>
      <fieldGroup par="12"/>
    </cacheField>
    <cacheField name="Total Amount" numFmtId="0">
      <sharedItems containsSemiMixedTypes="0" containsString="0" containsNumber="1" containsInteger="1" minValue="25" maxValue="2000"/>
    </cacheField>
    <cacheField name="20/80" numFmtId="0">
      <sharedItems containsSemiMixedTypes="0" containsString="0" containsNumber="1" containsInteger="1" minValue="0" maxValue="1" count="2">
        <n v="1"/>
        <n v="0"/>
      </sharedItems>
    </cacheField>
    <cacheField name="age grouping" numFmtId="0">
      <sharedItems count="9">
        <s v="36-45"/>
        <s v="46-55"/>
        <s v="18-25"/>
        <s v="26-35"/>
        <s v="56-65"/>
        <s v="35-45" u="1"/>
        <s v="45-55" u="1"/>
        <s v="25-35" u="1"/>
        <s v="55-65" u="1"/>
      </sharedItems>
    </cacheField>
    <cacheField name="age grouping by 5 years" numFmtId="0">
      <sharedItems/>
    </cacheField>
    <cacheField name="Price per Unit2" numFmtId="0" databaseField="0">
      <fieldGroup base="7">
        <discretePr count="5">
          <x v="1"/>
          <x v="1"/>
          <x v="0"/>
          <x v="0"/>
          <x v="0"/>
        </discretePr>
        <groupItems count="2">
          <s v="Group1"/>
          <s v="Group2"/>
        </groupItems>
      </fieldGroup>
    </cacheField>
    <cacheField name="Months (Date)" numFmtId="0" databaseField="0">
      <fieldGroup base="1">
        <rangePr groupBy="months" startDate="2023-01-01T00:00:00" endDate="2024-01-02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4"/>
        </groupItems>
      </fieldGroup>
    </cacheField>
    <cacheField name="Quarters (Date)" numFmtId="0" databaseField="0">
      <fieldGroup base="1">
        <rangePr groupBy="quarters" startDate="2023-01-01T00:00:00" endDate="2024-01-02T00:00:00"/>
        <groupItems count="6">
          <s v="&lt;1/1/2023"/>
          <s v="Qtr1"/>
          <s v="Qtr2"/>
          <s v="Qtr3"/>
          <s v="Qtr4"/>
          <s v="&gt;1/2/2024"/>
        </groupItems>
      </fieldGroup>
    </cacheField>
    <cacheField name="Years (Date)" numFmtId="0" databaseField="0">
      <fieldGroup base="1">
        <rangePr groupBy="years" startDate="2023-01-01T00:00:00" endDate="2024-01-02T00:00:00"/>
        <groupItems count="4">
          <s v="&lt;1/1/2023"/>
          <s v="2023"/>
          <s v="2024"/>
          <s v="&gt;1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na" refreshedDate="45453.009515740741" createdVersion="8" refreshedVersion="8" minRefreshableVersion="3" recordCount="1000" xr:uid="{7A27107F-5819-4356-A26C-EF6D1C37F942}">
  <cacheSource type="worksheet">
    <worksheetSource name="Table1"/>
  </cacheSource>
  <cacheFields count="17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Electronics"/>
        <s v="Beauty"/>
        <s v="Clothing"/>
      </sharedItems>
    </cacheField>
    <cacheField name="Quantity" numFmtId="0">
      <sharedItems containsSemiMixedTypes="0" containsString="0" containsNumber="1" containsInteger="1" minValue="1" maxValue="4" count="4">
        <n v="4"/>
        <n v="3"/>
        <n v="2"/>
        <n v="1"/>
      </sharedItems>
    </cacheField>
    <cacheField name="Price per Unit" numFmtId="0">
      <sharedItems containsSemiMixedTypes="0" containsString="0" containsNumber="1" containsInteger="1" minValue="25" maxValue="500" count="5">
        <n v="500"/>
        <n v="300"/>
        <n v="50"/>
        <n v="30"/>
        <n v="25"/>
      </sharedItems>
      <fieldGroup par="16"/>
    </cacheField>
    <cacheField name="Total Amount" numFmtId="0">
      <sharedItems containsSemiMixedTypes="0" containsString="0" containsNumber="1" containsInteger="1" minValue="25" maxValue="2000"/>
    </cacheField>
    <cacheField name="20/80" numFmtId="0">
      <sharedItems containsSemiMixedTypes="0" containsString="0" containsNumber="1" containsInteger="1" minValue="0" maxValue="1" count="2">
        <n v="1"/>
        <n v="0"/>
      </sharedItems>
    </cacheField>
    <cacheField name="age grouping" numFmtId="0">
      <sharedItems count="5">
        <s v="36-45"/>
        <s v="46-55"/>
        <s v="18-25"/>
        <s v="26-35"/>
        <s v="56-65"/>
      </sharedItems>
    </cacheField>
    <cacheField name="age grouping by 5 years" numFmtId="0">
      <sharedItems count="10">
        <s v="6.40-45"/>
        <s v="8.50-55"/>
        <s v="1.18-20"/>
        <s v="4.30-35"/>
        <s v="3.25-30"/>
        <s v="5.35-40"/>
        <s v="10.60-65"/>
        <s v="2.20-25"/>
        <s v="7.45-50"/>
        <s v="9.55-60"/>
      </sharedItems>
    </cacheField>
    <cacheField name="weekday" numFmtId="0">
      <sharedItems containsSemiMixedTypes="0" containsString="0" containsNumber="1" containsInteger="1" minValue="1" maxValue="7"/>
    </cacheField>
    <cacheField name="month" numFmtId="0">
      <sharedItems containsSemiMixedTypes="0" containsString="0" containsNumber="1" containsInteger="1" minValue="1" maxValue="12"/>
    </cacheField>
    <cacheField name="10 days" numFmtId="0">
      <sharedItems/>
    </cacheField>
    <cacheField name="weekday&amp;month" numFmtId="0">
      <sharedItems/>
    </cacheField>
    <cacheField name="Price per Unit2" numFmtId="0" databaseField="0">
      <fieldGroup base="7">
        <discretePr count="5">
          <x v="1"/>
          <x v="1"/>
          <x v="0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"/>
    <d v="2023-01-16T00:00:00"/>
    <s v="CUST015"/>
    <x v="0"/>
    <n v="42"/>
    <x v="0"/>
    <n v="4"/>
    <n v="500"/>
    <n v="2000"/>
    <n v="1"/>
    <s v="35-45"/>
    <s v="6.40-45"/>
    <x v="0"/>
    <x v="0"/>
    <x v="0"/>
  </r>
  <r>
    <n v="65"/>
    <d v="2023-12-05T00:00:00"/>
    <s v="CUST065"/>
    <x v="1"/>
    <n v="51"/>
    <x v="0"/>
    <n v="4"/>
    <n v="500"/>
    <n v="2000"/>
    <n v="1"/>
    <s v="45-55"/>
    <s v="8.50-55"/>
    <x v="1"/>
    <x v="1"/>
    <x v="1"/>
  </r>
  <r>
    <n v="72"/>
    <d v="2023-05-23T00:00:00"/>
    <s v="CUST072"/>
    <x v="0"/>
    <n v="20"/>
    <x v="0"/>
    <n v="4"/>
    <n v="500"/>
    <n v="2000"/>
    <n v="1"/>
    <s v="18-25"/>
    <s v="1.18-20"/>
    <x v="1"/>
    <x v="2"/>
    <x v="2"/>
  </r>
  <r>
    <n v="74"/>
    <d v="2023-11-22T00:00:00"/>
    <s v="CUST074"/>
    <x v="0"/>
    <n v="18"/>
    <x v="1"/>
    <n v="4"/>
    <n v="500"/>
    <n v="2000"/>
    <n v="1"/>
    <s v="18-25"/>
    <s v="1.18-20"/>
    <x v="2"/>
    <x v="3"/>
    <x v="2"/>
  </r>
  <r>
    <n v="89"/>
    <d v="2023-10-01T00:00:00"/>
    <s v="CUST089"/>
    <x v="0"/>
    <n v="55"/>
    <x v="0"/>
    <n v="4"/>
    <n v="500"/>
    <n v="2000"/>
    <n v="1"/>
    <s v="45-55"/>
    <s v="8.50-55"/>
    <x v="3"/>
    <x v="4"/>
    <x v="1"/>
  </r>
  <r>
    <n v="93"/>
    <d v="2023-07-14T00:00:00"/>
    <s v="CUST093"/>
    <x v="0"/>
    <n v="35"/>
    <x v="1"/>
    <n v="4"/>
    <n v="500"/>
    <n v="2000"/>
    <n v="1"/>
    <s v="25-35"/>
    <s v="4.30-35"/>
    <x v="4"/>
    <x v="5"/>
    <x v="0"/>
  </r>
  <r>
    <n v="109"/>
    <d v="2023-10-18T00:00:00"/>
    <s v="CUST109"/>
    <x v="0"/>
    <n v="34"/>
    <x v="0"/>
    <n v="4"/>
    <n v="500"/>
    <n v="2000"/>
    <n v="1"/>
    <s v="25-35"/>
    <s v="4.30-35"/>
    <x v="2"/>
    <x v="4"/>
    <x v="0"/>
  </r>
  <r>
    <n v="118"/>
    <d v="2023-05-16T00:00:00"/>
    <s v="CUST118"/>
    <x v="0"/>
    <n v="30"/>
    <x v="0"/>
    <n v="4"/>
    <n v="500"/>
    <n v="2000"/>
    <n v="1"/>
    <s v="25-35"/>
    <s v="3.25-30"/>
    <x v="1"/>
    <x v="2"/>
    <x v="0"/>
  </r>
  <r>
    <n v="124"/>
    <d v="2023-10-27T00:00:00"/>
    <s v="CUST124"/>
    <x v="1"/>
    <n v="33"/>
    <x v="2"/>
    <n v="4"/>
    <n v="500"/>
    <n v="2000"/>
    <n v="1"/>
    <s v="25-35"/>
    <s v="4.30-35"/>
    <x v="4"/>
    <x v="4"/>
    <x v="2"/>
  </r>
  <r>
    <n v="139"/>
    <d v="2023-12-15T00:00:00"/>
    <s v="CUST139"/>
    <x v="1"/>
    <n v="36"/>
    <x v="1"/>
    <n v="4"/>
    <n v="500"/>
    <n v="2000"/>
    <n v="1"/>
    <s v="35-45"/>
    <s v="5.35-40"/>
    <x v="4"/>
    <x v="1"/>
    <x v="0"/>
  </r>
  <r>
    <n v="152"/>
    <d v="2023-02-28T00:00:00"/>
    <s v="CUST152"/>
    <x v="1"/>
    <n v="43"/>
    <x v="0"/>
    <n v="4"/>
    <n v="500"/>
    <n v="2000"/>
    <n v="1"/>
    <s v="35-45"/>
    <s v="6.40-45"/>
    <x v="1"/>
    <x v="6"/>
    <x v="2"/>
  </r>
  <r>
    <n v="155"/>
    <d v="2023-05-17T00:00:00"/>
    <s v="CUST155"/>
    <x v="1"/>
    <n v="31"/>
    <x v="0"/>
    <n v="4"/>
    <n v="500"/>
    <n v="2000"/>
    <n v="1"/>
    <s v="25-35"/>
    <s v="4.30-35"/>
    <x v="2"/>
    <x v="2"/>
    <x v="0"/>
  </r>
  <r>
    <n v="157"/>
    <d v="2023-06-24T00:00:00"/>
    <s v="CUST157"/>
    <x v="1"/>
    <n v="62"/>
    <x v="0"/>
    <n v="4"/>
    <n v="500"/>
    <n v="2000"/>
    <n v="1"/>
    <s v="55-65"/>
    <s v="10.60-65"/>
    <x v="5"/>
    <x v="7"/>
    <x v="2"/>
  </r>
  <r>
    <n v="166"/>
    <d v="2023-04-02T00:00:00"/>
    <s v="CUST166"/>
    <x v="1"/>
    <n v="34"/>
    <x v="2"/>
    <n v="4"/>
    <n v="500"/>
    <n v="2000"/>
    <n v="1"/>
    <s v="25-35"/>
    <s v="4.30-35"/>
    <x v="3"/>
    <x v="8"/>
    <x v="1"/>
  </r>
  <r>
    <n v="253"/>
    <d v="2023-08-31T00:00:00"/>
    <s v="CUST253"/>
    <x v="0"/>
    <n v="53"/>
    <x v="2"/>
    <n v="4"/>
    <n v="500"/>
    <n v="2000"/>
    <n v="1"/>
    <s v="45-55"/>
    <s v="8.50-55"/>
    <x v="6"/>
    <x v="9"/>
    <x v="2"/>
  </r>
  <r>
    <n v="257"/>
    <d v="2023-02-19T00:00:00"/>
    <s v="CUST257"/>
    <x v="1"/>
    <n v="19"/>
    <x v="1"/>
    <n v="4"/>
    <n v="500"/>
    <n v="2000"/>
    <n v="1"/>
    <s v="18-25"/>
    <s v="1.18-20"/>
    <x v="3"/>
    <x v="6"/>
    <x v="0"/>
  </r>
  <r>
    <n v="269"/>
    <d v="2023-02-01T00:00:00"/>
    <s v="CUST269"/>
    <x v="1"/>
    <n v="25"/>
    <x v="2"/>
    <n v="4"/>
    <n v="500"/>
    <n v="2000"/>
    <n v="1"/>
    <s v="18-25"/>
    <s v="2.20-25"/>
    <x v="2"/>
    <x v="6"/>
    <x v="1"/>
  </r>
  <r>
    <n v="281"/>
    <d v="2023-05-23T00:00:00"/>
    <s v="CUST281"/>
    <x v="0"/>
    <n v="29"/>
    <x v="1"/>
    <n v="4"/>
    <n v="500"/>
    <n v="2000"/>
    <n v="1"/>
    <s v="25-35"/>
    <s v="3.25-30"/>
    <x v="1"/>
    <x v="2"/>
    <x v="2"/>
  </r>
  <r>
    <n v="342"/>
    <d v="2023-10-24T00:00:00"/>
    <s v="CUST342"/>
    <x v="0"/>
    <n v="43"/>
    <x v="2"/>
    <n v="4"/>
    <n v="500"/>
    <n v="2000"/>
    <n v="1"/>
    <s v="35-45"/>
    <s v="6.40-45"/>
    <x v="1"/>
    <x v="4"/>
    <x v="2"/>
  </r>
  <r>
    <n v="412"/>
    <d v="2023-09-16T00:00:00"/>
    <s v="CUST412"/>
    <x v="0"/>
    <n v="19"/>
    <x v="0"/>
    <n v="4"/>
    <n v="500"/>
    <n v="2000"/>
    <n v="1"/>
    <s v="18-25"/>
    <s v="1.18-20"/>
    <x v="5"/>
    <x v="10"/>
    <x v="0"/>
  </r>
  <r>
    <n v="416"/>
    <d v="2023-02-17T00:00:00"/>
    <s v="CUST416"/>
    <x v="1"/>
    <n v="53"/>
    <x v="0"/>
    <n v="4"/>
    <n v="500"/>
    <n v="2000"/>
    <n v="1"/>
    <s v="45-55"/>
    <s v="8.50-55"/>
    <x v="4"/>
    <x v="6"/>
    <x v="0"/>
  </r>
  <r>
    <n v="420"/>
    <d v="2023-01-23T00:00:00"/>
    <s v="CUST420"/>
    <x v="0"/>
    <n v="22"/>
    <x v="2"/>
    <n v="4"/>
    <n v="500"/>
    <n v="2000"/>
    <n v="1"/>
    <s v="18-25"/>
    <s v="2.20-25"/>
    <x v="0"/>
    <x v="0"/>
    <x v="2"/>
  </r>
  <r>
    <n v="447"/>
    <d v="2023-07-06T00:00:00"/>
    <s v="CUST447"/>
    <x v="1"/>
    <n v="22"/>
    <x v="1"/>
    <n v="4"/>
    <n v="500"/>
    <n v="2000"/>
    <n v="1"/>
    <s v="18-25"/>
    <s v="2.20-25"/>
    <x v="6"/>
    <x v="5"/>
    <x v="1"/>
  </r>
  <r>
    <n v="476"/>
    <d v="2023-08-29T00:00:00"/>
    <s v="CUST476"/>
    <x v="0"/>
    <n v="27"/>
    <x v="2"/>
    <n v="4"/>
    <n v="500"/>
    <n v="2000"/>
    <n v="1"/>
    <s v="25-35"/>
    <s v="3.25-30"/>
    <x v="1"/>
    <x v="9"/>
    <x v="2"/>
  </r>
  <r>
    <n v="480"/>
    <d v="2023-06-29T00:00:00"/>
    <s v="CUST480"/>
    <x v="0"/>
    <n v="42"/>
    <x v="1"/>
    <n v="4"/>
    <n v="500"/>
    <n v="2000"/>
    <n v="1"/>
    <s v="35-45"/>
    <s v="6.40-45"/>
    <x v="6"/>
    <x v="7"/>
    <x v="2"/>
  </r>
  <r>
    <n v="487"/>
    <d v="2023-07-24T00:00:00"/>
    <s v="CUST487"/>
    <x v="1"/>
    <n v="44"/>
    <x v="2"/>
    <n v="4"/>
    <n v="500"/>
    <n v="2000"/>
    <n v="1"/>
    <s v="35-45"/>
    <s v="6.40-45"/>
    <x v="0"/>
    <x v="5"/>
    <x v="2"/>
  </r>
  <r>
    <n v="503"/>
    <d v="2023-10-25T00:00:00"/>
    <s v="CUST503"/>
    <x v="1"/>
    <n v="45"/>
    <x v="1"/>
    <n v="4"/>
    <n v="500"/>
    <n v="2000"/>
    <n v="1"/>
    <s v="35-45"/>
    <s v="6.40-45"/>
    <x v="2"/>
    <x v="4"/>
    <x v="2"/>
  </r>
  <r>
    <n v="547"/>
    <d v="2023-03-07T00:00:00"/>
    <s v="CUST547"/>
    <x v="1"/>
    <n v="63"/>
    <x v="2"/>
    <n v="4"/>
    <n v="500"/>
    <n v="2000"/>
    <n v="1"/>
    <s v="55-65"/>
    <s v="10.60-65"/>
    <x v="1"/>
    <x v="11"/>
    <x v="1"/>
  </r>
  <r>
    <n v="561"/>
    <d v="2023-05-27T00:00:00"/>
    <s v="CUST561"/>
    <x v="0"/>
    <n v="64"/>
    <x v="2"/>
    <n v="4"/>
    <n v="500"/>
    <n v="2000"/>
    <n v="1"/>
    <s v="55-65"/>
    <s v="10.60-65"/>
    <x v="5"/>
    <x v="2"/>
    <x v="2"/>
  </r>
  <r>
    <n v="572"/>
    <d v="2023-04-20T00:00:00"/>
    <s v="CUST572"/>
    <x v="1"/>
    <n v="31"/>
    <x v="2"/>
    <n v="4"/>
    <n v="500"/>
    <n v="2000"/>
    <n v="1"/>
    <s v="25-35"/>
    <s v="4.30-35"/>
    <x v="6"/>
    <x v="8"/>
    <x v="0"/>
  </r>
  <r>
    <n v="577"/>
    <d v="2023-02-13T00:00:00"/>
    <s v="CUST577"/>
    <x v="1"/>
    <n v="21"/>
    <x v="1"/>
    <n v="4"/>
    <n v="500"/>
    <n v="2000"/>
    <n v="1"/>
    <s v="18-25"/>
    <s v="2.20-25"/>
    <x v="0"/>
    <x v="6"/>
    <x v="0"/>
  </r>
  <r>
    <n v="592"/>
    <d v="2023-01-24T00:00:00"/>
    <s v="CUST592"/>
    <x v="0"/>
    <n v="46"/>
    <x v="1"/>
    <n v="4"/>
    <n v="500"/>
    <n v="2000"/>
    <n v="1"/>
    <s v="45-55"/>
    <s v="7.45-50"/>
    <x v="1"/>
    <x v="0"/>
    <x v="2"/>
  </r>
  <r>
    <n v="595"/>
    <d v="2023-11-09T00:00:00"/>
    <s v="CUST595"/>
    <x v="0"/>
    <n v="18"/>
    <x v="2"/>
    <n v="4"/>
    <n v="500"/>
    <n v="2000"/>
    <n v="1"/>
    <s v="18-25"/>
    <s v="1.18-20"/>
    <x v="6"/>
    <x v="3"/>
    <x v="1"/>
  </r>
  <r>
    <n v="626"/>
    <d v="2023-09-29T00:00:00"/>
    <s v="CUST626"/>
    <x v="0"/>
    <n v="26"/>
    <x v="2"/>
    <n v="4"/>
    <n v="500"/>
    <n v="2000"/>
    <n v="1"/>
    <s v="25-35"/>
    <s v="3.25-30"/>
    <x v="4"/>
    <x v="10"/>
    <x v="2"/>
  </r>
  <r>
    <n v="634"/>
    <d v="2023-10-08T00:00:00"/>
    <s v="CUST634"/>
    <x v="1"/>
    <n v="60"/>
    <x v="0"/>
    <n v="4"/>
    <n v="500"/>
    <n v="2000"/>
    <n v="1"/>
    <s v="55-65"/>
    <s v="9.55-60"/>
    <x v="3"/>
    <x v="4"/>
    <x v="1"/>
  </r>
  <r>
    <n v="664"/>
    <d v="2023-12-28T00:00:00"/>
    <s v="CUST664"/>
    <x v="0"/>
    <n v="44"/>
    <x v="2"/>
    <n v="4"/>
    <n v="500"/>
    <n v="2000"/>
    <n v="1"/>
    <s v="35-45"/>
    <s v="6.40-45"/>
    <x v="6"/>
    <x v="1"/>
    <x v="2"/>
  </r>
  <r>
    <n v="700"/>
    <d v="2023-12-09T00:00:00"/>
    <s v="CUST700"/>
    <x v="1"/>
    <n v="36"/>
    <x v="0"/>
    <n v="4"/>
    <n v="500"/>
    <n v="2000"/>
    <n v="1"/>
    <s v="35-45"/>
    <s v="5.35-40"/>
    <x v="5"/>
    <x v="1"/>
    <x v="1"/>
  </r>
  <r>
    <n v="731"/>
    <d v="2023-05-10T00:00:00"/>
    <s v="CUST731"/>
    <x v="1"/>
    <n v="54"/>
    <x v="2"/>
    <n v="4"/>
    <n v="500"/>
    <n v="2000"/>
    <n v="1"/>
    <s v="45-55"/>
    <s v="8.50-55"/>
    <x v="2"/>
    <x v="2"/>
    <x v="1"/>
  </r>
  <r>
    <n v="735"/>
    <d v="2023-10-04T00:00:00"/>
    <s v="CUST735"/>
    <x v="0"/>
    <n v="64"/>
    <x v="2"/>
    <n v="4"/>
    <n v="500"/>
    <n v="2000"/>
    <n v="1"/>
    <s v="55-65"/>
    <s v="10.60-65"/>
    <x v="2"/>
    <x v="4"/>
    <x v="1"/>
  </r>
  <r>
    <n v="742"/>
    <d v="2023-01-21T00:00:00"/>
    <s v="CUST742"/>
    <x v="0"/>
    <n v="38"/>
    <x v="0"/>
    <n v="4"/>
    <n v="500"/>
    <n v="2000"/>
    <n v="1"/>
    <s v="35-45"/>
    <s v="5.35-40"/>
    <x v="5"/>
    <x v="0"/>
    <x v="2"/>
  </r>
  <r>
    <n v="743"/>
    <d v="2023-01-16T00:00:00"/>
    <s v="CUST743"/>
    <x v="0"/>
    <n v="34"/>
    <x v="1"/>
    <n v="4"/>
    <n v="500"/>
    <n v="2000"/>
    <n v="1"/>
    <s v="25-35"/>
    <s v="4.30-35"/>
    <x v="0"/>
    <x v="0"/>
    <x v="0"/>
  </r>
  <r>
    <n v="773"/>
    <d v="2023-07-23T00:00:00"/>
    <s v="CUST773"/>
    <x v="1"/>
    <n v="25"/>
    <x v="0"/>
    <n v="4"/>
    <n v="500"/>
    <n v="2000"/>
    <n v="1"/>
    <s v="18-25"/>
    <s v="2.20-25"/>
    <x v="3"/>
    <x v="5"/>
    <x v="2"/>
  </r>
  <r>
    <n v="789"/>
    <d v="2023-09-30T00:00:00"/>
    <s v="CUST789"/>
    <x v="0"/>
    <n v="61"/>
    <x v="2"/>
    <n v="4"/>
    <n v="500"/>
    <n v="2000"/>
    <n v="1"/>
    <s v="55-65"/>
    <s v="10.60-65"/>
    <x v="5"/>
    <x v="10"/>
    <x v="2"/>
  </r>
  <r>
    <n v="808"/>
    <d v="2023-04-01T00:00:00"/>
    <s v="CUST808"/>
    <x v="1"/>
    <n v="33"/>
    <x v="1"/>
    <n v="4"/>
    <n v="500"/>
    <n v="2000"/>
    <n v="1"/>
    <s v="25-35"/>
    <s v="4.30-35"/>
    <x v="5"/>
    <x v="8"/>
    <x v="1"/>
  </r>
  <r>
    <n v="832"/>
    <d v="2023-09-11T00:00:00"/>
    <s v="CUST832"/>
    <x v="1"/>
    <n v="47"/>
    <x v="1"/>
    <n v="4"/>
    <n v="500"/>
    <n v="2000"/>
    <n v="1"/>
    <s v="45-55"/>
    <s v="7.45-50"/>
    <x v="0"/>
    <x v="10"/>
    <x v="0"/>
  </r>
  <r>
    <n v="875"/>
    <d v="2023-08-06T00:00:00"/>
    <s v="CUST875"/>
    <x v="0"/>
    <n v="51"/>
    <x v="0"/>
    <n v="4"/>
    <n v="500"/>
    <n v="2000"/>
    <n v="1"/>
    <s v="45-55"/>
    <s v="8.50-55"/>
    <x v="3"/>
    <x v="9"/>
    <x v="1"/>
  </r>
  <r>
    <n v="927"/>
    <d v="2023-06-24T00:00:00"/>
    <s v="CUST927"/>
    <x v="1"/>
    <n v="43"/>
    <x v="0"/>
    <n v="4"/>
    <n v="500"/>
    <n v="2000"/>
    <n v="1"/>
    <s v="35-45"/>
    <s v="6.40-45"/>
    <x v="5"/>
    <x v="7"/>
    <x v="2"/>
  </r>
  <r>
    <n v="946"/>
    <d v="2023-05-08T00:00:00"/>
    <s v="CUST946"/>
    <x v="1"/>
    <n v="62"/>
    <x v="0"/>
    <n v="4"/>
    <n v="500"/>
    <n v="2000"/>
    <n v="1"/>
    <s v="55-65"/>
    <s v="10.60-65"/>
    <x v="0"/>
    <x v="2"/>
    <x v="1"/>
  </r>
  <r>
    <n v="970"/>
    <d v="2023-05-16T00:00:00"/>
    <s v="CUST970"/>
    <x v="1"/>
    <n v="59"/>
    <x v="0"/>
    <n v="4"/>
    <n v="500"/>
    <n v="2000"/>
    <n v="1"/>
    <s v="55-65"/>
    <s v="9.55-60"/>
    <x v="1"/>
    <x v="2"/>
    <x v="0"/>
  </r>
  <r>
    <n v="13"/>
    <d v="2023-08-05T00:00:00"/>
    <s v="CUST013"/>
    <x v="1"/>
    <n v="22"/>
    <x v="0"/>
    <n v="3"/>
    <n v="500"/>
    <n v="1500"/>
    <n v="1"/>
    <s v="18-25"/>
    <s v="2.20-25"/>
    <x v="5"/>
    <x v="9"/>
    <x v="1"/>
  </r>
  <r>
    <n v="16"/>
    <d v="2023-02-17T00:00:00"/>
    <s v="CUST016"/>
    <x v="1"/>
    <n v="19"/>
    <x v="2"/>
    <n v="3"/>
    <n v="500"/>
    <n v="1500"/>
    <n v="1"/>
    <s v="18-25"/>
    <s v="1.18-20"/>
    <x v="4"/>
    <x v="6"/>
    <x v="0"/>
  </r>
  <r>
    <n v="47"/>
    <d v="2023-11-06T00:00:00"/>
    <s v="CUST047"/>
    <x v="0"/>
    <n v="40"/>
    <x v="1"/>
    <n v="3"/>
    <n v="500"/>
    <n v="1500"/>
    <n v="1"/>
    <s v="35-45"/>
    <s v="5.35-40"/>
    <x v="0"/>
    <x v="3"/>
    <x v="1"/>
  </r>
  <r>
    <n v="54"/>
    <d v="2023-02-10T00:00:00"/>
    <s v="CUST054"/>
    <x v="0"/>
    <n v="38"/>
    <x v="0"/>
    <n v="3"/>
    <n v="500"/>
    <n v="1500"/>
    <n v="1"/>
    <s v="35-45"/>
    <s v="5.35-40"/>
    <x v="4"/>
    <x v="6"/>
    <x v="1"/>
  </r>
  <r>
    <n v="78"/>
    <d v="2023-07-01T00:00:00"/>
    <s v="CUST078"/>
    <x v="0"/>
    <n v="47"/>
    <x v="2"/>
    <n v="3"/>
    <n v="500"/>
    <n v="1500"/>
    <n v="1"/>
    <s v="45-55"/>
    <s v="7.45-50"/>
    <x v="5"/>
    <x v="5"/>
    <x v="1"/>
  </r>
  <r>
    <n v="111"/>
    <d v="2023-04-19T00:00:00"/>
    <s v="CUST111"/>
    <x v="0"/>
    <n v="34"/>
    <x v="0"/>
    <n v="3"/>
    <n v="500"/>
    <n v="1500"/>
    <n v="1"/>
    <s v="25-35"/>
    <s v="4.30-35"/>
    <x v="2"/>
    <x v="8"/>
    <x v="0"/>
  </r>
  <r>
    <n v="112"/>
    <d v="2023-12-02T00:00:00"/>
    <s v="CUST112"/>
    <x v="1"/>
    <n v="37"/>
    <x v="2"/>
    <n v="3"/>
    <n v="500"/>
    <n v="1500"/>
    <n v="1"/>
    <s v="35-45"/>
    <s v="5.35-40"/>
    <x v="5"/>
    <x v="1"/>
    <x v="1"/>
  </r>
  <r>
    <n v="115"/>
    <d v="2023-11-26T00:00:00"/>
    <s v="CUST115"/>
    <x v="1"/>
    <n v="51"/>
    <x v="2"/>
    <n v="3"/>
    <n v="500"/>
    <n v="1500"/>
    <n v="1"/>
    <s v="45-55"/>
    <s v="8.50-55"/>
    <x v="3"/>
    <x v="3"/>
    <x v="2"/>
  </r>
  <r>
    <n v="144"/>
    <d v="2023-07-15T00:00:00"/>
    <s v="CUST144"/>
    <x v="0"/>
    <n v="59"/>
    <x v="1"/>
    <n v="3"/>
    <n v="500"/>
    <n v="1500"/>
    <n v="1"/>
    <s v="55-65"/>
    <s v="9.55-60"/>
    <x v="5"/>
    <x v="5"/>
    <x v="0"/>
  </r>
  <r>
    <n v="164"/>
    <d v="2023-05-15T00:00:00"/>
    <s v="CUST164"/>
    <x v="0"/>
    <n v="47"/>
    <x v="1"/>
    <n v="3"/>
    <n v="500"/>
    <n v="1500"/>
    <n v="1"/>
    <s v="45-55"/>
    <s v="7.45-50"/>
    <x v="0"/>
    <x v="2"/>
    <x v="0"/>
  </r>
  <r>
    <n v="169"/>
    <d v="2023-11-17T00:00:00"/>
    <s v="CUST169"/>
    <x v="1"/>
    <n v="18"/>
    <x v="1"/>
    <n v="3"/>
    <n v="500"/>
    <n v="1500"/>
    <n v="1"/>
    <s v="18-25"/>
    <s v="1.18-20"/>
    <x v="4"/>
    <x v="3"/>
    <x v="0"/>
  </r>
  <r>
    <n v="193"/>
    <d v="2023-02-13T00:00:00"/>
    <s v="CUST193"/>
    <x v="1"/>
    <n v="35"/>
    <x v="1"/>
    <n v="3"/>
    <n v="500"/>
    <n v="1500"/>
    <n v="1"/>
    <s v="25-35"/>
    <s v="4.30-35"/>
    <x v="0"/>
    <x v="6"/>
    <x v="0"/>
  </r>
  <r>
    <n v="199"/>
    <d v="2023-12-04T00:00:00"/>
    <s v="CUST199"/>
    <x v="1"/>
    <n v="45"/>
    <x v="1"/>
    <n v="3"/>
    <n v="500"/>
    <n v="1500"/>
    <n v="1"/>
    <s v="35-45"/>
    <s v="6.40-45"/>
    <x v="0"/>
    <x v="1"/>
    <x v="1"/>
  </r>
  <r>
    <n v="211"/>
    <d v="2024-01-01T00:00:00"/>
    <s v="CUST211"/>
    <x v="1"/>
    <n v="42"/>
    <x v="1"/>
    <n v="3"/>
    <n v="500"/>
    <n v="1500"/>
    <n v="1"/>
    <s v="35-45"/>
    <s v="6.40-45"/>
    <x v="0"/>
    <x v="0"/>
    <x v="1"/>
  </r>
  <r>
    <n v="212"/>
    <d v="2023-06-09T00:00:00"/>
    <s v="CUST212"/>
    <x v="1"/>
    <n v="21"/>
    <x v="2"/>
    <n v="3"/>
    <n v="500"/>
    <n v="1500"/>
    <n v="1"/>
    <s v="18-25"/>
    <s v="2.20-25"/>
    <x v="4"/>
    <x v="7"/>
    <x v="1"/>
  </r>
  <r>
    <n v="213"/>
    <d v="2023-07-24T00:00:00"/>
    <s v="CUST213"/>
    <x v="1"/>
    <n v="27"/>
    <x v="1"/>
    <n v="3"/>
    <n v="500"/>
    <n v="1500"/>
    <n v="1"/>
    <s v="25-35"/>
    <s v="3.25-30"/>
    <x v="0"/>
    <x v="5"/>
    <x v="2"/>
  </r>
  <r>
    <n v="215"/>
    <d v="2023-11-29T00:00:00"/>
    <s v="CUST215"/>
    <x v="1"/>
    <n v="58"/>
    <x v="2"/>
    <n v="3"/>
    <n v="500"/>
    <n v="1500"/>
    <n v="1"/>
    <s v="55-65"/>
    <s v="9.55-60"/>
    <x v="2"/>
    <x v="3"/>
    <x v="2"/>
  </r>
  <r>
    <n v="239"/>
    <d v="2023-06-19T00:00:00"/>
    <s v="CUST239"/>
    <x v="1"/>
    <n v="38"/>
    <x v="0"/>
    <n v="3"/>
    <n v="500"/>
    <n v="1500"/>
    <n v="1"/>
    <s v="35-45"/>
    <s v="5.35-40"/>
    <x v="0"/>
    <x v="7"/>
    <x v="0"/>
  </r>
  <r>
    <n v="280"/>
    <d v="2023-04-04T00:00:00"/>
    <s v="CUST280"/>
    <x v="0"/>
    <n v="37"/>
    <x v="2"/>
    <n v="3"/>
    <n v="500"/>
    <n v="1500"/>
    <n v="1"/>
    <s v="35-45"/>
    <s v="5.35-40"/>
    <x v="1"/>
    <x v="8"/>
    <x v="1"/>
  </r>
  <r>
    <n v="313"/>
    <d v="2023-03-21T00:00:00"/>
    <s v="CUST313"/>
    <x v="0"/>
    <n v="55"/>
    <x v="1"/>
    <n v="3"/>
    <n v="500"/>
    <n v="1500"/>
    <n v="1"/>
    <s v="45-55"/>
    <s v="8.50-55"/>
    <x v="1"/>
    <x v="11"/>
    <x v="2"/>
  </r>
  <r>
    <n v="356"/>
    <d v="2023-06-10T00:00:00"/>
    <s v="CUST356"/>
    <x v="1"/>
    <n v="50"/>
    <x v="0"/>
    <n v="3"/>
    <n v="500"/>
    <n v="1500"/>
    <n v="1"/>
    <s v="45-55"/>
    <s v="7.45-50"/>
    <x v="5"/>
    <x v="7"/>
    <x v="1"/>
  </r>
  <r>
    <n v="369"/>
    <d v="2023-11-15T00:00:00"/>
    <s v="CUST369"/>
    <x v="1"/>
    <n v="23"/>
    <x v="0"/>
    <n v="3"/>
    <n v="500"/>
    <n v="1500"/>
    <n v="1"/>
    <s v="18-25"/>
    <s v="2.20-25"/>
    <x v="2"/>
    <x v="3"/>
    <x v="0"/>
  </r>
  <r>
    <n v="372"/>
    <d v="2023-02-07T00:00:00"/>
    <s v="CUST372"/>
    <x v="0"/>
    <n v="24"/>
    <x v="1"/>
    <n v="3"/>
    <n v="500"/>
    <n v="1500"/>
    <n v="1"/>
    <s v="18-25"/>
    <s v="2.20-25"/>
    <x v="1"/>
    <x v="6"/>
    <x v="1"/>
  </r>
  <r>
    <n v="385"/>
    <d v="2023-10-06T00:00:00"/>
    <s v="CUST385"/>
    <x v="1"/>
    <n v="50"/>
    <x v="0"/>
    <n v="3"/>
    <n v="500"/>
    <n v="1500"/>
    <n v="1"/>
    <s v="45-55"/>
    <s v="7.45-50"/>
    <x v="4"/>
    <x v="4"/>
    <x v="1"/>
  </r>
  <r>
    <n v="421"/>
    <d v="2023-01-02T00:00:00"/>
    <s v="CUST421"/>
    <x v="0"/>
    <n v="37"/>
    <x v="2"/>
    <n v="3"/>
    <n v="500"/>
    <n v="1500"/>
    <n v="1"/>
    <s v="35-45"/>
    <s v="5.35-40"/>
    <x v="0"/>
    <x v="0"/>
    <x v="1"/>
  </r>
  <r>
    <n v="452"/>
    <d v="2023-05-08T00:00:00"/>
    <s v="CUST452"/>
    <x v="0"/>
    <n v="48"/>
    <x v="2"/>
    <n v="3"/>
    <n v="500"/>
    <n v="1500"/>
    <n v="1"/>
    <s v="45-55"/>
    <s v="7.45-50"/>
    <x v="0"/>
    <x v="2"/>
    <x v="1"/>
  </r>
  <r>
    <n v="463"/>
    <d v="2023-07-31T00:00:00"/>
    <s v="CUST463"/>
    <x v="0"/>
    <n v="54"/>
    <x v="1"/>
    <n v="3"/>
    <n v="500"/>
    <n v="1500"/>
    <n v="1"/>
    <s v="45-55"/>
    <s v="8.50-55"/>
    <x v="0"/>
    <x v="5"/>
    <x v="2"/>
  </r>
  <r>
    <n v="474"/>
    <d v="2023-07-15T00:00:00"/>
    <s v="CUST474"/>
    <x v="0"/>
    <n v="26"/>
    <x v="2"/>
    <n v="3"/>
    <n v="500"/>
    <n v="1500"/>
    <n v="1"/>
    <s v="25-35"/>
    <s v="3.25-30"/>
    <x v="5"/>
    <x v="5"/>
    <x v="0"/>
  </r>
  <r>
    <n v="506"/>
    <d v="2023-02-25T00:00:00"/>
    <s v="CUST506"/>
    <x v="1"/>
    <n v="34"/>
    <x v="1"/>
    <n v="3"/>
    <n v="500"/>
    <n v="1500"/>
    <n v="1"/>
    <s v="25-35"/>
    <s v="4.30-35"/>
    <x v="5"/>
    <x v="6"/>
    <x v="2"/>
  </r>
  <r>
    <n v="507"/>
    <d v="2023-11-02T00:00:00"/>
    <s v="CUST507"/>
    <x v="0"/>
    <n v="37"/>
    <x v="0"/>
    <n v="3"/>
    <n v="500"/>
    <n v="1500"/>
    <n v="1"/>
    <s v="35-45"/>
    <s v="5.35-40"/>
    <x v="6"/>
    <x v="3"/>
    <x v="1"/>
  </r>
  <r>
    <n v="522"/>
    <d v="2023-01-01T00:00:00"/>
    <s v="CUST522"/>
    <x v="1"/>
    <n v="46"/>
    <x v="1"/>
    <n v="3"/>
    <n v="500"/>
    <n v="1500"/>
    <n v="1"/>
    <s v="45-55"/>
    <s v="7.45-50"/>
    <x v="3"/>
    <x v="0"/>
    <x v="1"/>
  </r>
  <r>
    <n v="533"/>
    <d v="2023-11-16T00:00:00"/>
    <s v="CUST533"/>
    <x v="1"/>
    <n v="19"/>
    <x v="0"/>
    <n v="3"/>
    <n v="500"/>
    <n v="1500"/>
    <n v="1"/>
    <s v="18-25"/>
    <s v="1.18-20"/>
    <x v="6"/>
    <x v="3"/>
    <x v="0"/>
  </r>
  <r>
    <n v="580"/>
    <d v="2023-12-06T00:00:00"/>
    <s v="CUST580"/>
    <x v="0"/>
    <n v="31"/>
    <x v="2"/>
    <n v="3"/>
    <n v="500"/>
    <n v="1500"/>
    <n v="1"/>
    <s v="25-35"/>
    <s v="4.30-35"/>
    <x v="2"/>
    <x v="1"/>
    <x v="1"/>
  </r>
  <r>
    <n v="608"/>
    <d v="2023-12-02T00:00:00"/>
    <s v="CUST608"/>
    <x v="0"/>
    <n v="55"/>
    <x v="0"/>
    <n v="3"/>
    <n v="500"/>
    <n v="1500"/>
    <n v="1"/>
    <s v="45-55"/>
    <s v="8.50-55"/>
    <x v="5"/>
    <x v="1"/>
    <x v="1"/>
  </r>
  <r>
    <n v="611"/>
    <d v="2023-02-24T00:00:00"/>
    <s v="CUST611"/>
    <x v="1"/>
    <n v="51"/>
    <x v="1"/>
    <n v="3"/>
    <n v="500"/>
    <n v="1500"/>
    <n v="1"/>
    <s v="45-55"/>
    <s v="8.50-55"/>
    <x v="4"/>
    <x v="6"/>
    <x v="2"/>
  </r>
  <r>
    <n v="636"/>
    <d v="2023-03-23T00:00:00"/>
    <s v="CUST636"/>
    <x v="0"/>
    <n v="21"/>
    <x v="1"/>
    <n v="3"/>
    <n v="500"/>
    <n v="1500"/>
    <n v="1"/>
    <s v="18-25"/>
    <s v="2.20-25"/>
    <x v="6"/>
    <x v="11"/>
    <x v="2"/>
  </r>
  <r>
    <n v="647"/>
    <d v="2023-05-21T00:00:00"/>
    <s v="CUST647"/>
    <x v="1"/>
    <n v="59"/>
    <x v="2"/>
    <n v="3"/>
    <n v="500"/>
    <n v="1500"/>
    <n v="1"/>
    <s v="55-65"/>
    <s v="9.55-60"/>
    <x v="3"/>
    <x v="2"/>
    <x v="2"/>
  </r>
  <r>
    <n v="673"/>
    <d v="2023-02-01T00:00:00"/>
    <s v="CUST673"/>
    <x v="0"/>
    <n v="43"/>
    <x v="2"/>
    <n v="3"/>
    <n v="500"/>
    <n v="1500"/>
    <n v="1"/>
    <s v="35-45"/>
    <s v="6.40-45"/>
    <x v="2"/>
    <x v="6"/>
    <x v="1"/>
  </r>
  <r>
    <n v="676"/>
    <d v="2023-07-19T00:00:00"/>
    <s v="CUST676"/>
    <x v="1"/>
    <n v="63"/>
    <x v="0"/>
    <n v="3"/>
    <n v="500"/>
    <n v="1500"/>
    <n v="1"/>
    <s v="55-65"/>
    <s v="10.60-65"/>
    <x v="2"/>
    <x v="5"/>
    <x v="0"/>
  </r>
  <r>
    <n v="677"/>
    <d v="2023-10-27T00:00:00"/>
    <s v="CUST677"/>
    <x v="0"/>
    <n v="19"/>
    <x v="1"/>
    <n v="3"/>
    <n v="500"/>
    <n v="1500"/>
    <n v="1"/>
    <s v="18-25"/>
    <s v="1.18-20"/>
    <x v="4"/>
    <x v="4"/>
    <x v="2"/>
  </r>
  <r>
    <n v="693"/>
    <d v="2023-04-23T00:00:00"/>
    <s v="CUST693"/>
    <x v="1"/>
    <n v="41"/>
    <x v="1"/>
    <n v="3"/>
    <n v="500"/>
    <n v="1500"/>
    <n v="1"/>
    <s v="35-45"/>
    <s v="6.40-45"/>
    <x v="3"/>
    <x v="8"/>
    <x v="2"/>
  </r>
  <r>
    <n v="710"/>
    <d v="2023-10-31T00:00:00"/>
    <s v="CUST710"/>
    <x v="0"/>
    <n v="26"/>
    <x v="0"/>
    <n v="3"/>
    <n v="500"/>
    <n v="1500"/>
    <n v="1"/>
    <s v="25-35"/>
    <s v="3.25-30"/>
    <x v="1"/>
    <x v="4"/>
    <x v="2"/>
  </r>
  <r>
    <n v="711"/>
    <d v="2023-10-16T00:00:00"/>
    <s v="CUST711"/>
    <x v="1"/>
    <n v="26"/>
    <x v="0"/>
    <n v="3"/>
    <n v="500"/>
    <n v="1500"/>
    <n v="1"/>
    <s v="25-35"/>
    <s v="3.25-30"/>
    <x v="0"/>
    <x v="4"/>
    <x v="0"/>
  </r>
  <r>
    <n v="720"/>
    <d v="2023-01-26T00:00:00"/>
    <s v="CUST720"/>
    <x v="0"/>
    <n v="56"/>
    <x v="1"/>
    <n v="3"/>
    <n v="500"/>
    <n v="1500"/>
    <n v="1"/>
    <s v="55-65"/>
    <s v="9.55-60"/>
    <x v="6"/>
    <x v="0"/>
    <x v="2"/>
  </r>
  <r>
    <n v="805"/>
    <d v="2023-12-29T00:00:00"/>
    <s v="CUST805"/>
    <x v="0"/>
    <n v="30"/>
    <x v="1"/>
    <n v="3"/>
    <n v="500"/>
    <n v="1500"/>
    <n v="1"/>
    <s v="25-35"/>
    <s v="3.25-30"/>
    <x v="4"/>
    <x v="1"/>
    <x v="2"/>
  </r>
  <r>
    <n v="843"/>
    <d v="2023-05-22T00:00:00"/>
    <s v="CUST843"/>
    <x v="1"/>
    <n v="21"/>
    <x v="1"/>
    <n v="3"/>
    <n v="500"/>
    <n v="1500"/>
    <n v="1"/>
    <s v="18-25"/>
    <s v="2.20-25"/>
    <x v="0"/>
    <x v="2"/>
    <x v="2"/>
  </r>
  <r>
    <n v="859"/>
    <d v="2023-08-18T00:00:00"/>
    <s v="CUST859"/>
    <x v="0"/>
    <n v="56"/>
    <x v="0"/>
    <n v="3"/>
    <n v="500"/>
    <n v="1500"/>
    <n v="1"/>
    <s v="55-65"/>
    <s v="9.55-60"/>
    <x v="4"/>
    <x v="9"/>
    <x v="0"/>
  </r>
  <r>
    <n v="869"/>
    <d v="2023-10-25T00:00:00"/>
    <s v="CUST869"/>
    <x v="1"/>
    <n v="37"/>
    <x v="1"/>
    <n v="3"/>
    <n v="500"/>
    <n v="1500"/>
    <n v="1"/>
    <s v="35-45"/>
    <s v="5.35-40"/>
    <x v="2"/>
    <x v="4"/>
    <x v="2"/>
  </r>
  <r>
    <n v="942"/>
    <d v="2023-03-18T00:00:00"/>
    <s v="CUST942"/>
    <x v="1"/>
    <n v="51"/>
    <x v="2"/>
    <n v="3"/>
    <n v="500"/>
    <n v="1500"/>
    <n v="1"/>
    <s v="45-55"/>
    <s v="8.50-55"/>
    <x v="5"/>
    <x v="11"/>
    <x v="0"/>
  </r>
  <r>
    <n v="956"/>
    <d v="2023-08-19T00:00:00"/>
    <s v="CUST956"/>
    <x v="1"/>
    <n v="30"/>
    <x v="2"/>
    <n v="3"/>
    <n v="500"/>
    <n v="1500"/>
    <n v="1"/>
    <s v="25-35"/>
    <s v="3.25-30"/>
    <x v="5"/>
    <x v="9"/>
    <x v="0"/>
  </r>
  <r>
    <n v="31"/>
    <d v="2023-05-23T00:00:00"/>
    <s v="CUST031"/>
    <x v="1"/>
    <n v="44"/>
    <x v="0"/>
    <n v="4"/>
    <n v="300"/>
    <n v="1200"/>
    <n v="1"/>
    <s v="35-45"/>
    <s v="6.40-45"/>
    <x v="1"/>
    <x v="2"/>
    <x v="2"/>
  </r>
  <r>
    <n v="46"/>
    <d v="2023-06-26T00:00:00"/>
    <s v="CUST046"/>
    <x v="0"/>
    <n v="20"/>
    <x v="0"/>
    <n v="4"/>
    <n v="300"/>
    <n v="1200"/>
    <n v="1"/>
    <s v="18-25"/>
    <s v="1.18-20"/>
    <x v="0"/>
    <x v="7"/>
    <x v="2"/>
  </r>
  <r>
    <n v="58"/>
    <d v="2023-11-13T00:00:00"/>
    <s v="CUST058"/>
    <x v="1"/>
    <n v="18"/>
    <x v="2"/>
    <n v="4"/>
    <n v="300"/>
    <n v="1200"/>
    <n v="1"/>
    <s v="18-25"/>
    <s v="1.18-20"/>
    <x v="0"/>
    <x v="3"/>
    <x v="0"/>
  </r>
  <r>
    <n v="67"/>
    <d v="2023-05-29T00:00:00"/>
    <s v="CUST067"/>
    <x v="0"/>
    <n v="48"/>
    <x v="1"/>
    <n v="4"/>
    <n v="300"/>
    <n v="1200"/>
    <n v="1"/>
    <s v="45-55"/>
    <s v="7.45-50"/>
    <x v="0"/>
    <x v="2"/>
    <x v="2"/>
  </r>
  <r>
    <n v="99"/>
    <d v="2023-12-17T00:00:00"/>
    <s v="CUST099"/>
    <x v="0"/>
    <n v="50"/>
    <x v="0"/>
    <n v="4"/>
    <n v="300"/>
    <n v="1200"/>
    <n v="1"/>
    <s v="45-55"/>
    <s v="7.45-50"/>
    <x v="3"/>
    <x v="1"/>
    <x v="0"/>
  </r>
  <r>
    <n v="107"/>
    <d v="2023-02-03T00:00:00"/>
    <s v="CUST107"/>
    <x v="0"/>
    <n v="21"/>
    <x v="2"/>
    <n v="4"/>
    <n v="300"/>
    <n v="1200"/>
    <n v="1"/>
    <s v="18-25"/>
    <s v="2.20-25"/>
    <x v="4"/>
    <x v="6"/>
    <x v="1"/>
  </r>
  <r>
    <n v="142"/>
    <d v="2023-02-02T00:00:00"/>
    <s v="CUST142"/>
    <x v="1"/>
    <n v="35"/>
    <x v="0"/>
    <n v="4"/>
    <n v="300"/>
    <n v="1200"/>
    <n v="1"/>
    <s v="25-35"/>
    <s v="4.30-35"/>
    <x v="6"/>
    <x v="6"/>
    <x v="1"/>
  </r>
  <r>
    <n v="165"/>
    <d v="2023-09-14T00:00:00"/>
    <s v="CUST165"/>
    <x v="0"/>
    <n v="60"/>
    <x v="2"/>
    <n v="4"/>
    <n v="300"/>
    <n v="1200"/>
    <n v="1"/>
    <s v="55-65"/>
    <s v="9.55-60"/>
    <x v="6"/>
    <x v="10"/>
    <x v="0"/>
  </r>
  <r>
    <n v="181"/>
    <d v="2023-11-03T00:00:00"/>
    <s v="CUST181"/>
    <x v="1"/>
    <n v="19"/>
    <x v="0"/>
    <n v="4"/>
    <n v="300"/>
    <n v="1200"/>
    <n v="1"/>
    <s v="18-25"/>
    <s v="1.18-20"/>
    <x v="4"/>
    <x v="3"/>
    <x v="1"/>
  </r>
  <r>
    <n v="202"/>
    <d v="2023-03-26T00:00:00"/>
    <s v="CUST202"/>
    <x v="0"/>
    <n v="34"/>
    <x v="2"/>
    <n v="4"/>
    <n v="300"/>
    <n v="1200"/>
    <n v="1"/>
    <s v="25-35"/>
    <s v="4.30-35"/>
    <x v="3"/>
    <x v="11"/>
    <x v="2"/>
  </r>
  <r>
    <n v="292"/>
    <d v="2023-02-17T00:00:00"/>
    <s v="CUST292"/>
    <x v="1"/>
    <n v="20"/>
    <x v="1"/>
    <n v="4"/>
    <n v="300"/>
    <n v="1200"/>
    <n v="1"/>
    <s v="18-25"/>
    <s v="1.18-20"/>
    <x v="4"/>
    <x v="6"/>
    <x v="0"/>
  </r>
  <r>
    <n v="296"/>
    <d v="2023-09-06T00:00:00"/>
    <s v="CUST296"/>
    <x v="0"/>
    <n v="22"/>
    <x v="2"/>
    <n v="4"/>
    <n v="300"/>
    <n v="1200"/>
    <n v="1"/>
    <s v="18-25"/>
    <s v="2.20-25"/>
    <x v="2"/>
    <x v="10"/>
    <x v="1"/>
  </r>
  <r>
    <n v="298"/>
    <d v="2023-04-20T00:00:00"/>
    <s v="CUST298"/>
    <x v="1"/>
    <n v="27"/>
    <x v="1"/>
    <n v="4"/>
    <n v="300"/>
    <n v="1200"/>
    <n v="1"/>
    <s v="25-35"/>
    <s v="3.25-30"/>
    <x v="6"/>
    <x v="8"/>
    <x v="0"/>
  </r>
  <r>
    <n v="308"/>
    <d v="2023-08-05T00:00:00"/>
    <s v="CUST308"/>
    <x v="0"/>
    <n v="34"/>
    <x v="1"/>
    <n v="4"/>
    <n v="300"/>
    <n v="1200"/>
    <n v="1"/>
    <s v="25-35"/>
    <s v="4.30-35"/>
    <x v="5"/>
    <x v="9"/>
    <x v="1"/>
  </r>
  <r>
    <n v="320"/>
    <d v="2023-02-01T00:00:00"/>
    <s v="CUST320"/>
    <x v="0"/>
    <n v="28"/>
    <x v="0"/>
    <n v="4"/>
    <n v="300"/>
    <n v="1200"/>
    <n v="1"/>
    <s v="25-35"/>
    <s v="3.25-30"/>
    <x v="2"/>
    <x v="6"/>
    <x v="1"/>
  </r>
  <r>
    <n v="332"/>
    <d v="2023-04-06T00:00:00"/>
    <s v="CUST332"/>
    <x v="1"/>
    <n v="58"/>
    <x v="0"/>
    <n v="4"/>
    <n v="300"/>
    <n v="1200"/>
    <n v="1"/>
    <s v="55-65"/>
    <s v="9.55-60"/>
    <x v="6"/>
    <x v="8"/>
    <x v="1"/>
  </r>
  <r>
    <n v="333"/>
    <d v="2023-02-05T00:00:00"/>
    <s v="CUST333"/>
    <x v="0"/>
    <n v="54"/>
    <x v="0"/>
    <n v="4"/>
    <n v="300"/>
    <n v="1200"/>
    <n v="1"/>
    <s v="45-55"/>
    <s v="8.50-55"/>
    <x v="3"/>
    <x v="6"/>
    <x v="1"/>
  </r>
  <r>
    <n v="340"/>
    <d v="2023-10-19T00:00:00"/>
    <s v="CUST340"/>
    <x v="0"/>
    <n v="36"/>
    <x v="2"/>
    <n v="4"/>
    <n v="300"/>
    <n v="1200"/>
    <n v="1"/>
    <s v="35-45"/>
    <s v="5.35-40"/>
    <x v="6"/>
    <x v="4"/>
    <x v="0"/>
  </r>
  <r>
    <n v="361"/>
    <d v="2023-12-10T00:00:00"/>
    <s v="CUST361"/>
    <x v="0"/>
    <n v="34"/>
    <x v="0"/>
    <n v="4"/>
    <n v="300"/>
    <n v="1200"/>
    <n v="1"/>
    <s v="25-35"/>
    <s v="4.30-35"/>
    <x v="3"/>
    <x v="1"/>
    <x v="1"/>
  </r>
  <r>
    <n v="368"/>
    <d v="2023-08-23T00:00:00"/>
    <s v="CUST368"/>
    <x v="0"/>
    <n v="56"/>
    <x v="2"/>
    <n v="4"/>
    <n v="300"/>
    <n v="1200"/>
    <n v="1"/>
    <s v="55-65"/>
    <s v="9.55-60"/>
    <x v="2"/>
    <x v="9"/>
    <x v="2"/>
  </r>
  <r>
    <n v="405"/>
    <d v="2023-11-06T00:00:00"/>
    <s v="CUST405"/>
    <x v="0"/>
    <n v="25"/>
    <x v="2"/>
    <n v="4"/>
    <n v="300"/>
    <n v="1200"/>
    <n v="1"/>
    <s v="18-25"/>
    <s v="2.20-25"/>
    <x v="0"/>
    <x v="3"/>
    <x v="1"/>
  </r>
  <r>
    <n v="424"/>
    <d v="2023-11-23T00:00:00"/>
    <s v="CUST424"/>
    <x v="1"/>
    <n v="57"/>
    <x v="1"/>
    <n v="4"/>
    <n v="300"/>
    <n v="1200"/>
    <n v="1"/>
    <s v="55-65"/>
    <s v="9.55-60"/>
    <x v="6"/>
    <x v="3"/>
    <x v="2"/>
  </r>
  <r>
    <n v="431"/>
    <d v="2023-10-15T00:00:00"/>
    <s v="CUST431"/>
    <x v="1"/>
    <n v="63"/>
    <x v="0"/>
    <n v="4"/>
    <n v="300"/>
    <n v="1200"/>
    <n v="1"/>
    <s v="55-65"/>
    <s v="10.60-65"/>
    <x v="3"/>
    <x v="4"/>
    <x v="0"/>
  </r>
  <r>
    <n v="437"/>
    <d v="2023-10-07T00:00:00"/>
    <s v="CUST437"/>
    <x v="0"/>
    <n v="35"/>
    <x v="0"/>
    <n v="4"/>
    <n v="300"/>
    <n v="1200"/>
    <n v="1"/>
    <s v="25-35"/>
    <s v="4.30-35"/>
    <x v="5"/>
    <x v="4"/>
    <x v="1"/>
  </r>
  <r>
    <n v="441"/>
    <d v="2023-10-10T00:00:00"/>
    <s v="CUST441"/>
    <x v="1"/>
    <n v="57"/>
    <x v="1"/>
    <n v="4"/>
    <n v="300"/>
    <n v="1200"/>
    <n v="1"/>
    <s v="55-65"/>
    <s v="9.55-60"/>
    <x v="1"/>
    <x v="4"/>
    <x v="1"/>
  </r>
  <r>
    <n v="459"/>
    <d v="2023-03-21T00:00:00"/>
    <s v="CUST459"/>
    <x v="1"/>
    <n v="28"/>
    <x v="2"/>
    <n v="4"/>
    <n v="300"/>
    <n v="1200"/>
    <n v="1"/>
    <s v="25-35"/>
    <s v="3.25-30"/>
    <x v="1"/>
    <x v="11"/>
    <x v="2"/>
  </r>
  <r>
    <n v="462"/>
    <d v="2023-04-01T00:00:00"/>
    <s v="CUST462"/>
    <x v="1"/>
    <n v="63"/>
    <x v="0"/>
    <n v="4"/>
    <n v="300"/>
    <n v="1200"/>
    <n v="1"/>
    <s v="55-65"/>
    <s v="10.60-65"/>
    <x v="5"/>
    <x v="8"/>
    <x v="1"/>
  </r>
  <r>
    <n v="479"/>
    <d v="2023-08-24T00:00:00"/>
    <s v="CUST479"/>
    <x v="1"/>
    <n v="52"/>
    <x v="0"/>
    <n v="4"/>
    <n v="300"/>
    <n v="1200"/>
    <n v="1"/>
    <s v="45-55"/>
    <s v="8.50-55"/>
    <x v="6"/>
    <x v="9"/>
    <x v="2"/>
  </r>
  <r>
    <n v="481"/>
    <d v="2023-06-06T00:00:00"/>
    <s v="CUST481"/>
    <x v="0"/>
    <n v="43"/>
    <x v="0"/>
    <n v="4"/>
    <n v="300"/>
    <n v="1200"/>
    <n v="1"/>
    <s v="35-45"/>
    <s v="6.40-45"/>
    <x v="1"/>
    <x v="7"/>
    <x v="1"/>
  </r>
  <r>
    <n v="482"/>
    <d v="2023-04-27T00:00:00"/>
    <s v="CUST482"/>
    <x v="0"/>
    <n v="28"/>
    <x v="2"/>
    <n v="4"/>
    <n v="300"/>
    <n v="1200"/>
    <n v="1"/>
    <s v="25-35"/>
    <s v="3.25-30"/>
    <x v="6"/>
    <x v="8"/>
    <x v="2"/>
  </r>
  <r>
    <n v="484"/>
    <d v="2023-01-13T00:00:00"/>
    <s v="CUST484"/>
    <x v="0"/>
    <n v="19"/>
    <x v="2"/>
    <n v="4"/>
    <n v="300"/>
    <n v="1200"/>
    <n v="1"/>
    <s v="18-25"/>
    <s v="1.18-20"/>
    <x v="4"/>
    <x v="0"/>
    <x v="0"/>
  </r>
  <r>
    <n v="524"/>
    <d v="2023-10-03T00:00:00"/>
    <s v="CUST524"/>
    <x v="1"/>
    <n v="46"/>
    <x v="1"/>
    <n v="4"/>
    <n v="300"/>
    <n v="1200"/>
    <n v="1"/>
    <s v="45-55"/>
    <s v="7.45-50"/>
    <x v="1"/>
    <x v="4"/>
    <x v="1"/>
  </r>
  <r>
    <n v="553"/>
    <d v="2023-03-31T00:00:00"/>
    <s v="CUST553"/>
    <x v="1"/>
    <n v="24"/>
    <x v="2"/>
    <n v="4"/>
    <n v="300"/>
    <n v="1200"/>
    <n v="1"/>
    <s v="18-25"/>
    <s v="2.20-25"/>
    <x v="4"/>
    <x v="11"/>
    <x v="2"/>
  </r>
  <r>
    <n v="559"/>
    <d v="2023-01-01T00:00:00"/>
    <s v="CUST559"/>
    <x v="0"/>
    <n v="40"/>
    <x v="2"/>
    <n v="4"/>
    <n v="300"/>
    <n v="1200"/>
    <n v="1"/>
    <s v="35-45"/>
    <s v="5.35-40"/>
    <x v="3"/>
    <x v="0"/>
    <x v="1"/>
  </r>
  <r>
    <n v="587"/>
    <d v="2023-06-08T00:00:00"/>
    <s v="CUST587"/>
    <x v="0"/>
    <n v="40"/>
    <x v="1"/>
    <n v="4"/>
    <n v="300"/>
    <n v="1200"/>
    <n v="1"/>
    <s v="35-45"/>
    <s v="5.35-40"/>
    <x v="6"/>
    <x v="7"/>
    <x v="1"/>
  </r>
  <r>
    <n v="597"/>
    <d v="2023-08-22T00:00:00"/>
    <s v="CUST597"/>
    <x v="1"/>
    <n v="22"/>
    <x v="1"/>
    <n v="4"/>
    <n v="300"/>
    <n v="1200"/>
    <n v="1"/>
    <s v="18-25"/>
    <s v="2.20-25"/>
    <x v="1"/>
    <x v="9"/>
    <x v="2"/>
  </r>
  <r>
    <n v="614"/>
    <d v="2023-04-01T00:00:00"/>
    <s v="CUST614"/>
    <x v="0"/>
    <n v="39"/>
    <x v="1"/>
    <n v="4"/>
    <n v="300"/>
    <n v="1200"/>
    <n v="1"/>
    <s v="35-45"/>
    <s v="5.35-40"/>
    <x v="5"/>
    <x v="8"/>
    <x v="1"/>
  </r>
  <r>
    <n v="648"/>
    <d v="2023-08-14T00:00:00"/>
    <s v="CUST648"/>
    <x v="1"/>
    <n v="53"/>
    <x v="1"/>
    <n v="4"/>
    <n v="300"/>
    <n v="1200"/>
    <n v="1"/>
    <s v="45-55"/>
    <s v="8.50-55"/>
    <x v="0"/>
    <x v="9"/>
    <x v="0"/>
  </r>
  <r>
    <n v="663"/>
    <d v="2023-03-20T00:00:00"/>
    <s v="CUST663"/>
    <x v="1"/>
    <n v="23"/>
    <x v="2"/>
    <n v="4"/>
    <n v="300"/>
    <n v="1200"/>
    <n v="1"/>
    <s v="18-25"/>
    <s v="2.20-25"/>
    <x v="0"/>
    <x v="11"/>
    <x v="0"/>
  </r>
  <r>
    <n v="669"/>
    <d v="2023-06-19T00:00:00"/>
    <s v="CUST669"/>
    <x v="1"/>
    <n v="24"/>
    <x v="1"/>
    <n v="4"/>
    <n v="300"/>
    <n v="1200"/>
    <n v="1"/>
    <s v="18-25"/>
    <s v="2.20-25"/>
    <x v="0"/>
    <x v="7"/>
    <x v="0"/>
  </r>
  <r>
    <n v="682"/>
    <d v="2023-09-02T00:00:00"/>
    <s v="CUST682"/>
    <x v="1"/>
    <n v="46"/>
    <x v="1"/>
    <n v="4"/>
    <n v="300"/>
    <n v="1200"/>
    <n v="1"/>
    <s v="45-55"/>
    <s v="7.45-50"/>
    <x v="5"/>
    <x v="10"/>
    <x v="1"/>
  </r>
  <r>
    <n v="716"/>
    <d v="2023-08-08T00:00:00"/>
    <s v="CUST716"/>
    <x v="0"/>
    <n v="60"/>
    <x v="2"/>
    <n v="4"/>
    <n v="300"/>
    <n v="1200"/>
    <n v="1"/>
    <s v="55-65"/>
    <s v="9.55-60"/>
    <x v="1"/>
    <x v="9"/>
    <x v="1"/>
  </r>
  <r>
    <n v="726"/>
    <d v="2023-06-17T00:00:00"/>
    <s v="CUST726"/>
    <x v="1"/>
    <n v="47"/>
    <x v="2"/>
    <n v="4"/>
    <n v="300"/>
    <n v="1200"/>
    <n v="1"/>
    <s v="45-55"/>
    <s v="7.45-50"/>
    <x v="5"/>
    <x v="7"/>
    <x v="0"/>
  </r>
  <r>
    <n v="729"/>
    <d v="2023-05-23T00:00:00"/>
    <s v="CUST729"/>
    <x v="1"/>
    <n v="29"/>
    <x v="2"/>
    <n v="4"/>
    <n v="300"/>
    <n v="1200"/>
    <n v="1"/>
    <s v="25-35"/>
    <s v="3.25-30"/>
    <x v="1"/>
    <x v="2"/>
    <x v="2"/>
  </r>
  <r>
    <n v="756"/>
    <d v="2023-08-27T00:00:00"/>
    <s v="CUST756"/>
    <x v="0"/>
    <n v="62"/>
    <x v="0"/>
    <n v="4"/>
    <n v="300"/>
    <n v="1200"/>
    <n v="1"/>
    <s v="55-65"/>
    <s v="10.60-65"/>
    <x v="3"/>
    <x v="9"/>
    <x v="2"/>
  </r>
  <r>
    <n v="757"/>
    <d v="2023-12-25T00:00:00"/>
    <s v="CUST757"/>
    <x v="0"/>
    <n v="43"/>
    <x v="0"/>
    <n v="4"/>
    <n v="300"/>
    <n v="1200"/>
    <n v="1"/>
    <s v="35-45"/>
    <s v="6.40-45"/>
    <x v="0"/>
    <x v="1"/>
    <x v="2"/>
  </r>
  <r>
    <n v="800"/>
    <d v="2023-02-24T00:00:00"/>
    <s v="CUST800"/>
    <x v="1"/>
    <n v="32"/>
    <x v="2"/>
    <n v="4"/>
    <n v="300"/>
    <n v="1200"/>
    <n v="1"/>
    <s v="25-35"/>
    <s v="4.30-35"/>
    <x v="4"/>
    <x v="6"/>
    <x v="2"/>
  </r>
  <r>
    <n v="828"/>
    <d v="2023-12-09T00:00:00"/>
    <s v="CUST828"/>
    <x v="0"/>
    <n v="33"/>
    <x v="0"/>
    <n v="4"/>
    <n v="300"/>
    <n v="1200"/>
    <n v="1"/>
    <s v="25-35"/>
    <s v="4.30-35"/>
    <x v="5"/>
    <x v="1"/>
    <x v="1"/>
  </r>
  <r>
    <n v="839"/>
    <d v="2023-06-24T00:00:00"/>
    <s v="CUST839"/>
    <x v="0"/>
    <n v="20"/>
    <x v="0"/>
    <n v="4"/>
    <n v="300"/>
    <n v="1200"/>
    <n v="1"/>
    <s v="18-25"/>
    <s v="1.18-20"/>
    <x v="5"/>
    <x v="7"/>
    <x v="2"/>
  </r>
  <r>
    <n v="847"/>
    <d v="2023-04-08T00:00:00"/>
    <s v="CUST847"/>
    <x v="0"/>
    <n v="18"/>
    <x v="0"/>
    <n v="4"/>
    <n v="300"/>
    <n v="1200"/>
    <n v="1"/>
    <s v="18-25"/>
    <s v="1.18-20"/>
    <x v="5"/>
    <x v="8"/>
    <x v="1"/>
  </r>
  <r>
    <n v="862"/>
    <d v="2023-05-31T00:00:00"/>
    <s v="CUST862"/>
    <x v="1"/>
    <n v="28"/>
    <x v="0"/>
    <n v="4"/>
    <n v="300"/>
    <n v="1200"/>
    <n v="1"/>
    <s v="25-35"/>
    <s v="3.25-30"/>
    <x v="2"/>
    <x v="2"/>
    <x v="2"/>
  </r>
  <r>
    <n v="908"/>
    <d v="2023-12-29T00:00:00"/>
    <s v="CUST908"/>
    <x v="1"/>
    <n v="46"/>
    <x v="1"/>
    <n v="4"/>
    <n v="300"/>
    <n v="1200"/>
    <n v="1"/>
    <s v="45-55"/>
    <s v="7.45-50"/>
    <x v="4"/>
    <x v="1"/>
    <x v="2"/>
  </r>
  <r>
    <n v="928"/>
    <d v="2023-04-05T00:00:00"/>
    <s v="CUST928"/>
    <x v="0"/>
    <n v="35"/>
    <x v="2"/>
    <n v="4"/>
    <n v="300"/>
    <n v="1200"/>
    <n v="1"/>
    <s v="25-35"/>
    <s v="4.30-35"/>
    <x v="2"/>
    <x v="8"/>
    <x v="1"/>
  </r>
  <r>
    <n v="943"/>
    <d v="2023-10-16T00:00:00"/>
    <s v="CUST943"/>
    <x v="0"/>
    <n v="57"/>
    <x v="2"/>
    <n v="4"/>
    <n v="300"/>
    <n v="1200"/>
    <n v="1"/>
    <s v="55-65"/>
    <s v="9.55-60"/>
    <x v="0"/>
    <x v="4"/>
    <x v="0"/>
  </r>
  <r>
    <n v="2"/>
    <d v="2023-02-27T00:00:00"/>
    <s v="CUST002"/>
    <x v="0"/>
    <n v="26"/>
    <x v="2"/>
    <n v="2"/>
    <n v="500"/>
    <n v="1000"/>
    <n v="1"/>
    <s v="25-35"/>
    <s v="3.25-30"/>
    <x v="0"/>
    <x v="6"/>
    <x v="2"/>
  </r>
  <r>
    <n v="26"/>
    <d v="2023-10-07T00:00:00"/>
    <s v="CUST026"/>
    <x v="0"/>
    <n v="28"/>
    <x v="0"/>
    <n v="2"/>
    <n v="500"/>
    <n v="1000"/>
    <n v="1"/>
    <s v="25-35"/>
    <s v="3.25-30"/>
    <x v="5"/>
    <x v="4"/>
    <x v="1"/>
  </r>
  <r>
    <n v="49"/>
    <d v="2023-01-23T00:00:00"/>
    <s v="CUST049"/>
    <x v="0"/>
    <n v="54"/>
    <x v="0"/>
    <n v="2"/>
    <n v="500"/>
    <n v="1000"/>
    <n v="1"/>
    <s v="45-55"/>
    <s v="8.50-55"/>
    <x v="0"/>
    <x v="0"/>
    <x v="2"/>
  </r>
  <r>
    <n v="94"/>
    <d v="2023-05-19T00:00:00"/>
    <s v="CUST094"/>
    <x v="0"/>
    <n v="47"/>
    <x v="1"/>
    <n v="2"/>
    <n v="500"/>
    <n v="1000"/>
    <n v="1"/>
    <s v="45-55"/>
    <s v="7.45-50"/>
    <x v="4"/>
    <x v="2"/>
    <x v="0"/>
  </r>
  <r>
    <n v="97"/>
    <d v="2023-10-13T00:00:00"/>
    <s v="CUST097"/>
    <x v="0"/>
    <n v="51"/>
    <x v="1"/>
    <n v="2"/>
    <n v="500"/>
    <n v="1000"/>
    <n v="1"/>
    <s v="45-55"/>
    <s v="8.50-55"/>
    <x v="4"/>
    <x v="4"/>
    <x v="0"/>
  </r>
  <r>
    <n v="104"/>
    <d v="2023-06-11T00:00:00"/>
    <s v="CUST104"/>
    <x v="0"/>
    <n v="34"/>
    <x v="1"/>
    <n v="2"/>
    <n v="500"/>
    <n v="1000"/>
    <n v="1"/>
    <s v="25-35"/>
    <s v="4.30-35"/>
    <x v="3"/>
    <x v="7"/>
    <x v="0"/>
  </r>
  <r>
    <n v="117"/>
    <d v="2023-03-15T00:00:00"/>
    <s v="CUST117"/>
    <x v="1"/>
    <n v="19"/>
    <x v="0"/>
    <n v="2"/>
    <n v="500"/>
    <n v="1000"/>
    <n v="1"/>
    <s v="18-25"/>
    <s v="1.18-20"/>
    <x v="2"/>
    <x v="11"/>
    <x v="0"/>
  </r>
  <r>
    <n v="137"/>
    <d v="2023-11-18T00:00:00"/>
    <s v="CUST137"/>
    <x v="1"/>
    <n v="46"/>
    <x v="1"/>
    <n v="2"/>
    <n v="500"/>
    <n v="1000"/>
    <n v="1"/>
    <s v="45-55"/>
    <s v="7.45-50"/>
    <x v="5"/>
    <x v="3"/>
    <x v="0"/>
  </r>
  <r>
    <n v="153"/>
    <d v="2023-12-16T00:00:00"/>
    <s v="CUST153"/>
    <x v="1"/>
    <n v="63"/>
    <x v="0"/>
    <n v="2"/>
    <n v="500"/>
    <n v="1000"/>
    <n v="1"/>
    <s v="55-65"/>
    <s v="10.60-65"/>
    <x v="5"/>
    <x v="1"/>
    <x v="0"/>
  </r>
  <r>
    <n v="161"/>
    <d v="2023-03-22T00:00:00"/>
    <s v="CUST161"/>
    <x v="1"/>
    <n v="64"/>
    <x v="1"/>
    <n v="2"/>
    <n v="500"/>
    <n v="1000"/>
    <n v="1"/>
    <s v="55-65"/>
    <s v="10.60-65"/>
    <x v="2"/>
    <x v="11"/>
    <x v="2"/>
  </r>
  <r>
    <n v="203"/>
    <d v="2023-05-16T00:00:00"/>
    <s v="CUST203"/>
    <x v="1"/>
    <n v="56"/>
    <x v="2"/>
    <n v="2"/>
    <n v="500"/>
    <n v="1000"/>
    <n v="1"/>
    <s v="55-65"/>
    <s v="9.55-60"/>
    <x v="1"/>
    <x v="2"/>
    <x v="0"/>
  </r>
  <r>
    <n v="235"/>
    <d v="2023-01-31T00:00:00"/>
    <s v="CUST235"/>
    <x v="0"/>
    <n v="23"/>
    <x v="0"/>
    <n v="2"/>
    <n v="500"/>
    <n v="1000"/>
    <n v="1"/>
    <s v="18-25"/>
    <s v="2.20-25"/>
    <x v="1"/>
    <x v="0"/>
    <x v="2"/>
  </r>
  <r>
    <n v="237"/>
    <d v="2023-02-04T00:00:00"/>
    <s v="CUST237"/>
    <x v="0"/>
    <n v="50"/>
    <x v="1"/>
    <n v="2"/>
    <n v="500"/>
    <n v="1000"/>
    <n v="1"/>
    <s v="45-55"/>
    <s v="7.45-50"/>
    <x v="5"/>
    <x v="6"/>
    <x v="1"/>
  </r>
  <r>
    <n v="256"/>
    <d v="2023-02-18T00:00:00"/>
    <s v="CUST256"/>
    <x v="1"/>
    <n v="23"/>
    <x v="2"/>
    <n v="2"/>
    <n v="500"/>
    <n v="1000"/>
    <n v="1"/>
    <s v="18-25"/>
    <s v="2.20-25"/>
    <x v="5"/>
    <x v="6"/>
    <x v="0"/>
  </r>
  <r>
    <n v="274"/>
    <d v="2023-04-09T00:00:00"/>
    <s v="CUST274"/>
    <x v="0"/>
    <n v="23"/>
    <x v="2"/>
    <n v="2"/>
    <n v="500"/>
    <n v="1000"/>
    <n v="1"/>
    <s v="18-25"/>
    <s v="2.20-25"/>
    <x v="3"/>
    <x v="8"/>
    <x v="1"/>
  </r>
  <r>
    <n v="275"/>
    <d v="2023-04-08T00:00:00"/>
    <s v="CUST275"/>
    <x v="1"/>
    <n v="43"/>
    <x v="2"/>
    <n v="2"/>
    <n v="500"/>
    <n v="1000"/>
    <n v="1"/>
    <s v="35-45"/>
    <s v="6.40-45"/>
    <x v="5"/>
    <x v="8"/>
    <x v="1"/>
  </r>
  <r>
    <n v="297"/>
    <d v="2023-09-04T00:00:00"/>
    <s v="CUST297"/>
    <x v="0"/>
    <n v="40"/>
    <x v="0"/>
    <n v="2"/>
    <n v="500"/>
    <n v="1000"/>
    <n v="1"/>
    <s v="35-45"/>
    <s v="5.35-40"/>
    <x v="0"/>
    <x v="10"/>
    <x v="1"/>
  </r>
  <r>
    <n v="299"/>
    <d v="2023-07-25T00:00:00"/>
    <s v="CUST299"/>
    <x v="1"/>
    <n v="61"/>
    <x v="0"/>
    <n v="2"/>
    <n v="500"/>
    <n v="1000"/>
    <n v="1"/>
    <s v="55-65"/>
    <s v="10.60-65"/>
    <x v="1"/>
    <x v="5"/>
    <x v="2"/>
  </r>
  <r>
    <n v="346"/>
    <d v="2023-02-11T00:00:00"/>
    <s v="CUST346"/>
    <x v="1"/>
    <n v="59"/>
    <x v="2"/>
    <n v="2"/>
    <n v="500"/>
    <n v="1000"/>
    <n v="1"/>
    <s v="55-65"/>
    <s v="9.55-60"/>
    <x v="5"/>
    <x v="6"/>
    <x v="0"/>
  </r>
  <r>
    <n v="352"/>
    <d v="2023-06-11T00:00:00"/>
    <s v="CUST352"/>
    <x v="1"/>
    <n v="57"/>
    <x v="0"/>
    <n v="2"/>
    <n v="500"/>
    <n v="1000"/>
    <n v="1"/>
    <s v="55-65"/>
    <s v="9.55-60"/>
    <x v="3"/>
    <x v="7"/>
    <x v="0"/>
  </r>
  <r>
    <n v="382"/>
    <d v="2023-05-26T00:00:00"/>
    <s v="CUST382"/>
    <x v="0"/>
    <n v="53"/>
    <x v="2"/>
    <n v="2"/>
    <n v="500"/>
    <n v="1000"/>
    <n v="1"/>
    <s v="45-55"/>
    <s v="8.50-55"/>
    <x v="4"/>
    <x v="2"/>
    <x v="2"/>
  </r>
  <r>
    <n v="393"/>
    <d v="2023-10-11T00:00:00"/>
    <s v="CUST393"/>
    <x v="0"/>
    <n v="22"/>
    <x v="1"/>
    <n v="2"/>
    <n v="500"/>
    <n v="1000"/>
    <n v="1"/>
    <s v="18-25"/>
    <s v="2.20-25"/>
    <x v="2"/>
    <x v="4"/>
    <x v="0"/>
  </r>
  <r>
    <n v="395"/>
    <d v="2023-12-06T00:00:00"/>
    <s v="CUST395"/>
    <x v="1"/>
    <n v="50"/>
    <x v="0"/>
    <n v="2"/>
    <n v="500"/>
    <n v="1000"/>
    <n v="1"/>
    <s v="45-55"/>
    <s v="7.45-50"/>
    <x v="2"/>
    <x v="1"/>
    <x v="1"/>
  </r>
  <r>
    <n v="404"/>
    <d v="2023-05-25T00:00:00"/>
    <s v="CUST404"/>
    <x v="1"/>
    <n v="46"/>
    <x v="0"/>
    <n v="2"/>
    <n v="500"/>
    <n v="1000"/>
    <n v="1"/>
    <s v="45-55"/>
    <s v="7.45-50"/>
    <x v="6"/>
    <x v="2"/>
    <x v="2"/>
  </r>
  <r>
    <n v="418"/>
    <d v="2023-08-05T00:00:00"/>
    <s v="CUST418"/>
    <x v="0"/>
    <n v="60"/>
    <x v="0"/>
    <n v="2"/>
    <n v="500"/>
    <n v="1000"/>
    <n v="1"/>
    <s v="55-65"/>
    <s v="9.55-60"/>
    <x v="5"/>
    <x v="9"/>
    <x v="1"/>
  </r>
  <r>
    <n v="432"/>
    <d v="2023-01-05T00:00:00"/>
    <s v="CUST432"/>
    <x v="0"/>
    <n v="60"/>
    <x v="0"/>
    <n v="2"/>
    <n v="500"/>
    <n v="1000"/>
    <n v="1"/>
    <s v="55-65"/>
    <s v="9.55-60"/>
    <x v="6"/>
    <x v="0"/>
    <x v="1"/>
  </r>
  <r>
    <n v="453"/>
    <d v="2023-12-08T00:00:00"/>
    <s v="CUST453"/>
    <x v="0"/>
    <n v="26"/>
    <x v="2"/>
    <n v="2"/>
    <n v="500"/>
    <n v="1000"/>
    <n v="1"/>
    <s v="25-35"/>
    <s v="3.25-30"/>
    <x v="4"/>
    <x v="1"/>
    <x v="1"/>
  </r>
  <r>
    <n v="461"/>
    <d v="2023-03-25T00:00:00"/>
    <s v="CUST461"/>
    <x v="0"/>
    <n v="18"/>
    <x v="1"/>
    <n v="2"/>
    <n v="500"/>
    <n v="1000"/>
    <n v="1"/>
    <s v="18-25"/>
    <s v="1.18-20"/>
    <x v="5"/>
    <x v="11"/>
    <x v="2"/>
  </r>
  <r>
    <n v="470"/>
    <d v="2023-05-17T00:00:00"/>
    <s v="CUST470"/>
    <x v="0"/>
    <n v="57"/>
    <x v="2"/>
    <n v="2"/>
    <n v="500"/>
    <n v="1000"/>
    <n v="1"/>
    <s v="55-65"/>
    <s v="9.55-60"/>
    <x v="2"/>
    <x v="2"/>
    <x v="0"/>
  </r>
  <r>
    <n v="534"/>
    <d v="2023-06-10T00:00:00"/>
    <s v="CUST534"/>
    <x v="1"/>
    <n v="45"/>
    <x v="2"/>
    <n v="2"/>
    <n v="500"/>
    <n v="1000"/>
    <n v="1"/>
    <s v="35-45"/>
    <s v="6.40-45"/>
    <x v="5"/>
    <x v="7"/>
    <x v="1"/>
  </r>
  <r>
    <n v="589"/>
    <d v="2023-04-12T00:00:00"/>
    <s v="CUST589"/>
    <x v="0"/>
    <n v="36"/>
    <x v="1"/>
    <n v="2"/>
    <n v="500"/>
    <n v="1000"/>
    <n v="1"/>
    <s v="35-45"/>
    <s v="5.35-40"/>
    <x v="2"/>
    <x v="8"/>
    <x v="0"/>
  </r>
  <r>
    <n v="600"/>
    <d v="2023-10-22T00:00:00"/>
    <s v="CUST600"/>
    <x v="0"/>
    <n v="59"/>
    <x v="1"/>
    <n v="2"/>
    <n v="500"/>
    <n v="1000"/>
    <n v="1"/>
    <s v="55-65"/>
    <s v="9.55-60"/>
    <x v="3"/>
    <x v="4"/>
    <x v="2"/>
  </r>
  <r>
    <n v="605"/>
    <d v="2023-07-24T00:00:00"/>
    <s v="CUST605"/>
    <x v="1"/>
    <n v="37"/>
    <x v="0"/>
    <n v="2"/>
    <n v="500"/>
    <n v="1000"/>
    <n v="1"/>
    <s v="35-45"/>
    <s v="5.35-40"/>
    <x v="0"/>
    <x v="5"/>
    <x v="2"/>
  </r>
  <r>
    <n v="621"/>
    <d v="2023-03-04T00:00:00"/>
    <s v="CUST621"/>
    <x v="0"/>
    <n v="40"/>
    <x v="1"/>
    <n v="2"/>
    <n v="500"/>
    <n v="1000"/>
    <n v="1"/>
    <s v="35-45"/>
    <s v="5.35-40"/>
    <x v="5"/>
    <x v="11"/>
    <x v="1"/>
  </r>
  <r>
    <n v="660"/>
    <d v="2023-04-29T00:00:00"/>
    <s v="CUST660"/>
    <x v="0"/>
    <n v="38"/>
    <x v="1"/>
    <n v="2"/>
    <n v="500"/>
    <n v="1000"/>
    <n v="1"/>
    <s v="35-45"/>
    <s v="5.35-40"/>
    <x v="5"/>
    <x v="8"/>
    <x v="2"/>
  </r>
  <r>
    <n v="662"/>
    <d v="2023-12-22T00:00:00"/>
    <s v="CUST662"/>
    <x v="1"/>
    <n v="48"/>
    <x v="1"/>
    <n v="2"/>
    <n v="500"/>
    <n v="1000"/>
    <n v="1"/>
    <s v="45-55"/>
    <s v="7.45-50"/>
    <x v="4"/>
    <x v="1"/>
    <x v="2"/>
  </r>
  <r>
    <n v="683"/>
    <d v="2023-01-04T00:00:00"/>
    <s v="CUST683"/>
    <x v="1"/>
    <n v="38"/>
    <x v="1"/>
    <n v="2"/>
    <n v="500"/>
    <n v="1000"/>
    <n v="1"/>
    <s v="35-45"/>
    <s v="5.35-40"/>
    <x v="2"/>
    <x v="0"/>
    <x v="1"/>
  </r>
  <r>
    <n v="684"/>
    <d v="2023-06-30T00:00:00"/>
    <s v="CUST684"/>
    <x v="0"/>
    <n v="28"/>
    <x v="2"/>
    <n v="2"/>
    <n v="500"/>
    <n v="1000"/>
    <n v="1"/>
    <s v="25-35"/>
    <s v="3.25-30"/>
    <x v="4"/>
    <x v="7"/>
    <x v="2"/>
  </r>
  <r>
    <n v="709"/>
    <d v="2023-07-21T00:00:00"/>
    <s v="CUST709"/>
    <x v="0"/>
    <n v="19"/>
    <x v="0"/>
    <n v="2"/>
    <n v="500"/>
    <n v="1000"/>
    <n v="1"/>
    <s v="18-25"/>
    <s v="1.18-20"/>
    <x v="4"/>
    <x v="5"/>
    <x v="2"/>
  </r>
  <r>
    <n v="732"/>
    <d v="2023-02-11T00:00:00"/>
    <s v="CUST732"/>
    <x v="1"/>
    <n v="61"/>
    <x v="0"/>
    <n v="2"/>
    <n v="500"/>
    <n v="1000"/>
    <n v="1"/>
    <s v="55-65"/>
    <s v="10.60-65"/>
    <x v="5"/>
    <x v="6"/>
    <x v="0"/>
  </r>
  <r>
    <n v="779"/>
    <d v="2023-05-05T00:00:00"/>
    <s v="CUST779"/>
    <x v="0"/>
    <n v="56"/>
    <x v="0"/>
    <n v="2"/>
    <n v="500"/>
    <n v="1000"/>
    <n v="1"/>
    <s v="55-65"/>
    <s v="9.55-60"/>
    <x v="4"/>
    <x v="2"/>
    <x v="1"/>
  </r>
  <r>
    <n v="816"/>
    <d v="2023-08-12T00:00:00"/>
    <s v="CUST816"/>
    <x v="1"/>
    <n v="47"/>
    <x v="1"/>
    <n v="2"/>
    <n v="500"/>
    <n v="1000"/>
    <n v="1"/>
    <s v="45-55"/>
    <s v="7.45-50"/>
    <x v="5"/>
    <x v="9"/>
    <x v="0"/>
  </r>
  <r>
    <n v="850"/>
    <d v="2023-07-28T00:00:00"/>
    <s v="CUST850"/>
    <x v="0"/>
    <n v="26"/>
    <x v="1"/>
    <n v="2"/>
    <n v="500"/>
    <n v="1000"/>
    <n v="1"/>
    <s v="25-35"/>
    <s v="3.25-30"/>
    <x v="4"/>
    <x v="5"/>
    <x v="2"/>
  </r>
  <r>
    <n v="853"/>
    <d v="2023-05-04T00:00:00"/>
    <s v="CUST853"/>
    <x v="1"/>
    <n v="21"/>
    <x v="1"/>
    <n v="2"/>
    <n v="500"/>
    <n v="1000"/>
    <n v="1"/>
    <s v="18-25"/>
    <s v="2.20-25"/>
    <x v="6"/>
    <x v="2"/>
    <x v="1"/>
  </r>
  <r>
    <n v="880"/>
    <d v="2023-08-21T00:00:00"/>
    <s v="CUST880"/>
    <x v="1"/>
    <n v="22"/>
    <x v="1"/>
    <n v="2"/>
    <n v="500"/>
    <n v="1000"/>
    <n v="1"/>
    <s v="18-25"/>
    <s v="2.20-25"/>
    <x v="0"/>
    <x v="9"/>
    <x v="2"/>
  </r>
  <r>
    <n v="966"/>
    <d v="2023-02-20T00:00:00"/>
    <s v="CUST966"/>
    <x v="1"/>
    <n v="60"/>
    <x v="0"/>
    <n v="2"/>
    <n v="500"/>
    <n v="1000"/>
    <n v="1"/>
    <s v="55-65"/>
    <s v="9.55-60"/>
    <x v="0"/>
    <x v="6"/>
    <x v="0"/>
  </r>
  <r>
    <n v="986"/>
    <d v="2023-01-17T00:00:00"/>
    <s v="CUST986"/>
    <x v="0"/>
    <n v="49"/>
    <x v="2"/>
    <n v="2"/>
    <n v="500"/>
    <n v="1000"/>
    <n v="1"/>
    <s v="45-55"/>
    <s v="7.45-50"/>
    <x v="1"/>
    <x v="0"/>
    <x v="0"/>
  </r>
  <r>
    <n v="990"/>
    <d v="2023-05-25T00:00:00"/>
    <s v="CUST990"/>
    <x v="0"/>
    <n v="58"/>
    <x v="1"/>
    <n v="2"/>
    <n v="500"/>
    <n v="1000"/>
    <n v="0"/>
    <s v="55-65"/>
    <s v="9.55-60"/>
    <x v="6"/>
    <x v="2"/>
    <x v="2"/>
  </r>
  <r>
    <n v="994"/>
    <d v="2023-12-18T00:00:00"/>
    <s v="CUST994"/>
    <x v="0"/>
    <n v="51"/>
    <x v="1"/>
    <n v="2"/>
    <n v="500"/>
    <n v="1000"/>
    <n v="0"/>
    <s v="45-55"/>
    <s v="8.50-55"/>
    <x v="0"/>
    <x v="1"/>
    <x v="0"/>
  </r>
  <r>
    <n v="20"/>
    <d v="2023-11-05T00:00:00"/>
    <s v="CUST020"/>
    <x v="1"/>
    <n v="22"/>
    <x v="2"/>
    <n v="3"/>
    <n v="300"/>
    <n v="900"/>
    <n v="0"/>
    <s v="18-25"/>
    <s v="2.20-25"/>
    <x v="3"/>
    <x v="3"/>
    <x v="1"/>
  </r>
  <r>
    <n v="30"/>
    <d v="2023-10-29T00:00:00"/>
    <s v="CUST030"/>
    <x v="0"/>
    <n v="39"/>
    <x v="1"/>
    <n v="3"/>
    <n v="300"/>
    <n v="900"/>
    <n v="0"/>
    <s v="35-45"/>
    <s v="5.35-40"/>
    <x v="3"/>
    <x v="4"/>
    <x v="2"/>
  </r>
  <r>
    <n v="35"/>
    <d v="2023-08-05T00:00:00"/>
    <s v="CUST035"/>
    <x v="0"/>
    <n v="58"/>
    <x v="1"/>
    <n v="3"/>
    <n v="300"/>
    <n v="900"/>
    <n v="0"/>
    <s v="55-65"/>
    <s v="9.55-60"/>
    <x v="5"/>
    <x v="9"/>
    <x v="1"/>
  </r>
  <r>
    <n v="36"/>
    <d v="2023-06-24T00:00:00"/>
    <s v="CUST036"/>
    <x v="1"/>
    <n v="52"/>
    <x v="1"/>
    <n v="3"/>
    <n v="300"/>
    <n v="900"/>
    <n v="0"/>
    <s v="45-55"/>
    <s v="8.50-55"/>
    <x v="5"/>
    <x v="7"/>
    <x v="2"/>
  </r>
  <r>
    <n v="42"/>
    <d v="2023-02-17T00:00:00"/>
    <s v="CUST042"/>
    <x v="1"/>
    <n v="22"/>
    <x v="2"/>
    <n v="3"/>
    <n v="300"/>
    <n v="900"/>
    <n v="0"/>
    <s v="18-25"/>
    <s v="2.20-25"/>
    <x v="4"/>
    <x v="6"/>
    <x v="0"/>
  </r>
  <r>
    <n v="48"/>
    <d v="2023-05-16T00:00:00"/>
    <s v="CUST048"/>
    <x v="1"/>
    <n v="54"/>
    <x v="0"/>
    <n v="3"/>
    <n v="300"/>
    <n v="900"/>
    <n v="0"/>
    <s v="45-55"/>
    <s v="8.50-55"/>
    <x v="1"/>
    <x v="2"/>
    <x v="0"/>
  </r>
  <r>
    <n v="56"/>
    <d v="2023-05-31T00:00:00"/>
    <s v="CUST056"/>
    <x v="0"/>
    <n v="26"/>
    <x v="2"/>
    <n v="3"/>
    <n v="300"/>
    <n v="900"/>
    <n v="0"/>
    <s v="25-35"/>
    <s v="3.25-30"/>
    <x v="2"/>
    <x v="2"/>
    <x v="2"/>
  </r>
  <r>
    <n v="110"/>
    <d v="2023-06-11T00:00:00"/>
    <s v="CUST110"/>
    <x v="1"/>
    <n v="27"/>
    <x v="2"/>
    <n v="3"/>
    <n v="300"/>
    <n v="900"/>
    <n v="0"/>
    <s v="25-35"/>
    <s v="3.25-30"/>
    <x v="3"/>
    <x v="7"/>
    <x v="0"/>
  </r>
  <r>
    <n v="133"/>
    <d v="2023-02-16T00:00:00"/>
    <s v="CUST133"/>
    <x v="1"/>
    <n v="20"/>
    <x v="0"/>
    <n v="3"/>
    <n v="300"/>
    <n v="900"/>
    <n v="0"/>
    <s v="18-25"/>
    <s v="1.18-20"/>
    <x v="6"/>
    <x v="6"/>
    <x v="0"/>
  </r>
  <r>
    <n v="154"/>
    <d v="2023-10-02T00:00:00"/>
    <s v="CUST154"/>
    <x v="1"/>
    <n v="51"/>
    <x v="0"/>
    <n v="3"/>
    <n v="300"/>
    <n v="900"/>
    <n v="0"/>
    <s v="45-55"/>
    <s v="8.50-55"/>
    <x v="0"/>
    <x v="4"/>
    <x v="1"/>
  </r>
  <r>
    <n v="171"/>
    <d v="2023-11-24T00:00:00"/>
    <s v="CUST171"/>
    <x v="0"/>
    <n v="52"/>
    <x v="2"/>
    <n v="3"/>
    <n v="300"/>
    <n v="900"/>
    <n v="0"/>
    <s v="45-55"/>
    <s v="8.50-55"/>
    <x v="4"/>
    <x v="3"/>
    <x v="2"/>
  </r>
  <r>
    <n v="180"/>
    <d v="2023-01-01T00:00:00"/>
    <s v="CUST180"/>
    <x v="1"/>
    <n v="41"/>
    <x v="2"/>
    <n v="3"/>
    <n v="300"/>
    <n v="900"/>
    <n v="0"/>
    <s v="35-45"/>
    <s v="6.40-45"/>
    <x v="3"/>
    <x v="0"/>
    <x v="1"/>
  </r>
  <r>
    <n v="183"/>
    <d v="2023-09-08T00:00:00"/>
    <s v="CUST183"/>
    <x v="0"/>
    <n v="43"/>
    <x v="1"/>
    <n v="3"/>
    <n v="300"/>
    <n v="900"/>
    <n v="0"/>
    <s v="35-45"/>
    <s v="6.40-45"/>
    <x v="4"/>
    <x v="10"/>
    <x v="1"/>
  </r>
  <r>
    <n v="196"/>
    <d v="2023-09-30T00:00:00"/>
    <s v="CUST196"/>
    <x v="0"/>
    <n v="32"/>
    <x v="2"/>
    <n v="3"/>
    <n v="300"/>
    <n v="900"/>
    <n v="0"/>
    <s v="25-35"/>
    <s v="4.30-35"/>
    <x v="5"/>
    <x v="10"/>
    <x v="2"/>
  </r>
  <r>
    <n v="198"/>
    <d v="2023-03-07T00:00:00"/>
    <s v="CUST198"/>
    <x v="0"/>
    <n v="54"/>
    <x v="1"/>
    <n v="3"/>
    <n v="300"/>
    <n v="900"/>
    <n v="0"/>
    <s v="45-55"/>
    <s v="8.50-55"/>
    <x v="1"/>
    <x v="11"/>
    <x v="1"/>
  </r>
  <r>
    <n v="243"/>
    <d v="2023-05-23T00:00:00"/>
    <s v="CUST243"/>
    <x v="0"/>
    <n v="47"/>
    <x v="0"/>
    <n v="3"/>
    <n v="300"/>
    <n v="900"/>
    <n v="0"/>
    <s v="45-55"/>
    <s v="7.45-50"/>
    <x v="1"/>
    <x v="2"/>
    <x v="2"/>
  </r>
  <r>
    <n v="248"/>
    <d v="2023-03-09T00:00:00"/>
    <s v="CUST248"/>
    <x v="1"/>
    <n v="26"/>
    <x v="2"/>
    <n v="3"/>
    <n v="300"/>
    <n v="900"/>
    <n v="0"/>
    <s v="25-35"/>
    <s v="3.25-30"/>
    <x v="6"/>
    <x v="11"/>
    <x v="1"/>
  </r>
  <r>
    <n v="264"/>
    <d v="2023-01-28T00:00:00"/>
    <s v="CUST264"/>
    <x v="1"/>
    <n v="47"/>
    <x v="2"/>
    <n v="3"/>
    <n v="300"/>
    <n v="900"/>
    <n v="0"/>
    <s v="45-55"/>
    <s v="7.45-50"/>
    <x v="5"/>
    <x v="0"/>
    <x v="2"/>
  </r>
  <r>
    <n v="265"/>
    <d v="2023-12-11T00:00:00"/>
    <s v="CUST265"/>
    <x v="1"/>
    <n v="55"/>
    <x v="2"/>
    <n v="3"/>
    <n v="300"/>
    <n v="900"/>
    <n v="0"/>
    <s v="45-55"/>
    <s v="8.50-55"/>
    <x v="0"/>
    <x v="1"/>
    <x v="0"/>
  </r>
  <r>
    <n v="295"/>
    <d v="2023-07-28T00:00:00"/>
    <s v="CUST295"/>
    <x v="0"/>
    <n v="27"/>
    <x v="1"/>
    <n v="3"/>
    <n v="300"/>
    <n v="900"/>
    <n v="0"/>
    <s v="25-35"/>
    <s v="3.25-30"/>
    <x v="4"/>
    <x v="5"/>
    <x v="2"/>
  </r>
  <r>
    <n v="323"/>
    <d v="2023-01-26T00:00:00"/>
    <s v="CUST323"/>
    <x v="0"/>
    <n v="29"/>
    <x v="1"/>
    <n v="3"/>
    <n v="300"/>
    <n v="900"/>
    <n v="0"/>
    <s v="25-35"/>
    <s v="3.25-30"/>
    <x v="6"/>
    <x v="0"/>
    <x v="2"/>
  </r>
  <r>
    <n v="334"/>
    <d v="2023-11-01T00:00:00"/>
    <s v="CUST334"/>
    <x v="1"/>
    <n v="31"/>
    <x v="0"/>
    <n v="3"/>
    <n v="300"/>
    <n v="900"/>
    <n v="0"/>
    <s v="25-35"/>
    <s v="4.30-35"/>
    <x v="2"/>
    <x v="3"/>
    <x v="1"/>
  </r>
  <r>
    <n v="407"/>
    <d v="2023-06-25T00:00:00"/>
    <s v="CUST407"/>
    <x v="0"/>
    <n v="46"/>
    <x v="0"/>
    <n v="3"/>
    <n v="300"/>
    <n v="900"/>
    <n v="0"/>
    <s v="45-55"/>
    <s v="7.45-50"/>
    <x v="3"/>
    <x v="7"/>
    <x v="2"/>
  </r>
  <r>
    <n v="409"/>
    <d v="2023-12-18T00:00:00"/>
    <s v="CUST409"/>
    <x v="0"/>
    <n v="21"/>
    <x v="0"/>
    <n v="3"/>
    <n v="300"/>
    <n v="900"/>
    <n v="0"/>
    <s v="18-25"/>
    <s v="2.20-25"/>
    <x v="0"/>
    <x v="1"/>
    <x v="0"/>
  </r>
  <r>
    <n v="417"/>
    <d v="2023-11-21T00:00:00"/>
    <s v="CUST417"/>
    <x v="1"/>
    <n v="43"/>
    <x v="0"/>
    <n v="3"/>
    <n v="300"/>
    <n v="900"/>
    <n v="0"/>
    <s v="35-45"/>
    <s v="6.40-45"/>
    <x v="1"/>
    <x v="3"/>
    <x v="2"/>
  </r>
  <r>
    <n v="430"/>
    <d v="2023-08-07T00:00:00"/>
    <s v="CUST430"/>
    <x v="0"/>
    <n v="43"/>
    <x v="0"/>
    <n v="3"/>
    <n v="300"/>
    <n v="900"/>
    <n v="0"/>
    <s v="35-45"/>
    <s v="6.40-45"/>
    <x v="0"/>
    <x v="9"/>
    <x v="1"/>
  </r>
  <r>
    <n v="435"/>
    <d v="2023-12-20T00:00:00"/>
    <s v="CUST435"/>
    <x v="0"/>
    <n v="30"/>
    <x v="1"/>
    <n v="3"/>
    <n v="300"/>
    <n v="900"/>
    <n v="0"/>
    <s v="25-35"/>
    <s v="3.25-30"/>
    <x v="2"/>
    <x v="1"/>
    <x v="0"/>
  </r>
  <r>
    <n v="457"/>
    <d v="2023-07-28T00:00:00"/>
    <s v="CUST457"/>
    <x v="0"/>
    <n v="58"/>
    <x v="1"/>
    <n v="3"/>
    <n v="300"/>
    <n v="900"/>
    <n v="0"/>
    <s v="55-65"/>
    <s v="9.55-60"/>
    <x v="4"/>
    <x v="5"/>
    <x v="2"/>
  </r>
  <r>
    <n v="472"/>
    <d v="2023-12-26T00:00:00"/>
    <s v="CUST472"/>
    <x v="0"/>
    <n v="38"/>
    <x v="1"/>
    <n v="3"/>
    <n v="300"/>
    <n v="900"/>
    <n v="0"/>
    <s v="35-45"/>
    <s v="5.35-40"/>
    <x v="1"/>
    <x v="1"/>
    <x v="2"/>
  </r>
  <r>
    <n v="488"/>
    <d v="2023-06-18T00:00:00"/>
    <s v="CUST488"/>
    <x v="0"/>
    <n v="51"/>
    <x v="0"/>
    <n v="3"/>
    <n v="300"/>
    <n v="900"/>
    <n v="0"/>
    <s v="45-55"/>
    <s v="8.50-55"/>
    <x v="3"/>
    <x v="7"/>
    <x v="0"/>
  </r>
  <r>
    <n v="491"/>
    <d v="2023-05-23T00:00:00"/>
    <s v="CUST491"/>
    <x v="0"/>
    <n v="60"/>
    <x v="0"/>
    <n v="3"/>
    <n v="300"/>
    <n v="900"/>
    <n v="0"/>
    <s v="55-65"/>
    <s v="9.55-60"/>
    <x v="1"/>
    <x v="2"/>
    <x v="2"/>
  </r>
  <r>
    <n v="509"/>
    <d v="2023-06-26T00:00:00"/>
    <s v="CUST509"/>
    <x v="0"/>
    <n v="37"/>
    <x v="0"/>
    <n v="3"/>
    <n v="300"/>
    <n v="900"/>
    <n v="0"/>
    <s v="35-45"/>
    <s v="5.35-40"/>
    <x v="0"/>
    <x v="7"/>
    <x v="2"/>
  </r>
  <r>
    <n v="515"/>
    <d v="2023-07-17T00:00:00"/>
    <s v="CUST515"/>
    <x v="0"/>
    <n v="49"/>
    <x v="2"/>
    <n v="3"/>
    <n v="300"/>
    <n v="900"/>
    <n v="0"/>
    <s v="45-55"/>
    <s v="7.45-50"/>
    <x v="0"/>
    <x v="5"/>
    <x v="0"/>
  </r>
  <r>
    <n v="540"/>
    <d v="2023-12-08T00:00:00"/>
    <s v="CUST540"/>
    <x v="0"/>
    <n v="46"/>
    <x v="0"/>
    <n v="3"/>
    <n v="300"/>
    <n v="900"/>
    <n v="0"/>
    <s v="45-55"/>
    <s v="7.45-50"/>
    <x v="4"/>
    <x v="1"/>
    <x v="1"/>
  </r>
  <r>
    <n v="550"/>
    <d v="2023-12-07T00:00:00"/>
    <s v="CUST550"/>
    <x v="1"/>
    <n v="40"/>
    <x v="2"/>
    <n v="3"/>
    <n v="300"/>
    <n v="900"/>
    <n v="0"/>
    <s v="35-45"/>
    <s v="5.35-40"/>
    <x v="6"/>
    <x v="1"/>
    <x v="1"/>
  </r>
  <r>
    <n v="551"/>
    <d v="2023-07-14T00:00:00"/>
    <s v="CUST551"/>
    <x v="1"/>
    <n v="45"/>
    <x v="0"/>
    <n v="3"/>
    <n v="300"/>
    <n v="900"/>
    <n v="0"/>
    <s v="35-45"/>
    <s v="6.40-45"/>
    <x v="4"/>
    <x v="5"/>
    <x v="0"/>
  </r>
  <r>
    <n v="567"/>
    <d v="2023-06-14T00:00:00"/>
    <s v="CUST567"/>
    <x v="0"/>
    <n v="25"/>
    <x v="2"/>
    <n v="3"/>
    <n v="300"/>
    <n v="900"/>
    <n v="0"/>
    <s v="18-25"/>
    <s v="2.20-25"/>
    <x v="2"/>
    <x v="7"/>
    <x v="0"/>
  </r>
  <r>
    <n v="582"/>
    <d v="2023-11-14T00:00:00"/>
    <s v="CUST582"/>
    <x v="1"/>
    <n v="35"/>
    <x v="2"/>
    <n v="3"/>
    <n v="300"/>
    <n v="900"/>
    <n v="0"/>
    <s v="25-35"/>
    <s v="4.30-35"/>
    <x v="1"/>
    <x v="3"/>
    <x v="0"/>
  </r>
  <r>
    <n v="590"/>
    <d v="2023-03-17T00:00:00"/>
    <s v="CUST590"/>
    <x v="1"/>
    <n v="36"/>
    <x v="2"/>
    <n v="3"/>
    <n v="300"/>
    <n v="900"/>
    <n v="0"/>
    <s v="35-45"/>
    <s v="5.35-40"/>
    <x v="4"/>
    <x v="11"/>
    <x v="0"/>
  </r>
  <r>
    <n v="624"/>
    <d v="2023-08-26T00:00:00"/>
    <s v="CUST624"/>
    <x v="0"/>
    <n v="34"/>
    <x v="1"/>
    <n v="3"/>
    <n v="300"/>
    <n v="900"/>
    <n v="0"/>
    <s v="25-35"/>
    <s v="4.30-35"/>
    <x v="5"/>
    <x v="9"/>
    <x v="2"/>
  </r>
  <r>
    <n v="635"/>
    <d v="2023-08-17T00:00:00"/>
    <s v="CUST635"/>
    <x v="0"/>
    <n v="63"/>
    <x v="0"/>
    <n v="3"/>
    <n v="300"/>
    <n v="900"/>
    <n v="0"/>
    <s v="55-65"/>
    <s v="10.60-65"/>
    <x v="6"/>
    <x v="9"/>
    <x v="0"/>
  </r>
  <r>
    <n v="678"/>
    <d v="2023-12-23T00:00:00"/>
    <s v="CUST678"/>
    <x v="0"/>
    <n v="60"/>
    <x v="0"/>
    <n v="3"/>
    <n v="300"/>
    <n v="900"/>
    <n v="0"/>
    <s v="55-65"/>
    <s v="9.55-60"/>
    <x v="5"/>
    <x v="1"/>
    <x v="2"/>
  </r>
  <r>
    <n v="680"/>
    <d v="2023-10-22T00:00:00"/>
    <s v="CUST680"/>
    <x v="0"/>
    <n v="53"/>
    <x v="2"/>
    <n v="3"/>
    <n v="300"/>
    <n v="900"/>
    <n v="0"/>
    <s v="45-55"/>
    <s v="8.50-55"/>
    <x v="3"/>
    <x v="4"/>
    <x v="2"/>
  </r>
  <r>
    <n v="690"/>
    <d v="2023-11-05T00:00:00"/>
    <s v="CUST690"/>
    <x v="0"/>
    <n v="52"/>
    <x v="2"/>
    <n v="3"/>
    <n v="300"/>
    <n v="900"/>
    <n v="0"/>
    <s v="45-55"/>
    <s v="8.50-55"/>
    <x v="3"/>
    <x v="3"/>
    <x v="1"/>
  </r>
  <r>
    <n v="708"/>
    <d v="2023-01-14T00:00:00"/>
    <s v="CUST708"/>
    <x v="0"/>
    <n v="43"/>
    <x v="1"/>
    <n v="3"/>
    <n v="300"/>
    <n v="900"/>
    <n v="0"/>
    <s v="35-45"/>
    <s v="6.40-45"/>
    <x v="5"/>
    <x v="0"/>
    <x v="0"/>
  </r>
  <r>
    <n v="722"/>
    <d v="2023-07-14T00:00:00"/>
    <s v="CUST722"/>
    <x v="1"/>
    <n v="20"/>
    <x v="1"/>
    <n v="3"/>
    <n v="300"/>
    <n v="900"/>
    <n v="0"/>
    <s v="18-25"/>
    <s v="1.18-20"/>
    <x v="4"/>
    <x v="5"/>
    <x v="0"/>
  </r>
  <r>
    <n v="727"/>
    <d v="2023-06-22T00:00:00"/>
    <s v="CUST727"/>
    <x v="1"/>
    <n v="55"/>
    <x v="1"/>
    <n v="3"/>
    <n v="300"/>
    <n v="900"/>
    <n v="0"/>
    <s v="45-55"/>
    <s v="8.50-55"/>
    <x v="6"/>
    <x v="7"/>
    <x v="2"/>
  </r>
  <r>
    <n v="766"/>
    <d v="2023-02-25T00:00:00"/>
    <s v="CUST766"/>
    <x v="1"/>
    <n v="38"/>
    <x v="0"/>
    <n v="3"/>
    <n v="300"/>
    <n v="900"/>
    <n v="0"/>
    <s v="35-45"/>
    <s v="5.35-40"/>
    <x v="5"/>
    <x v="6"/>
    <x v="2"/>
  </r>
  <r>
    <n v="782"/>
    <d v="2023-06-04T00:00:00"/>
    <s v="CUST782"/>
    <x v="1"/>
    <n v="59"/>
    <x v="2"/>
    <n v="3"/>
    <n v="300"/>
    <n v="900"/>
    <n v="0"/>
    <s v="55-65"/>
    <s v="9.55-60"/>
    <x v="3"/>
    <x v="7"/>
    <x v="1"/>
  </r>
  <r>
    <n v="788"/>
    <d v="2023-06-27T00:00:00"/>
    <s v="CUST788"/>
    <x v="0"/>
    <n v="52"/>
    <x v="1"/>
    <n v="3"/>
    <n v="300"/>
    <n v="900"/>
    <n v="0"/>
    <s v="45-55"/>
    <s v="8.50-55"/>
    <x v="1"/>
    <x v="7"/>
    <x v="2"/>
  </r>
  <r>
    <n v="806"/>
    <d v="2023-03-20T00:00:00"/>
    <s v="CUST806"/>
    <x v="0"/>
    <n v="35"/>
    <x v="1"/>
    <n v="3"/>
    <n v="300"/>
    <n v="900"/>
    <n v="0"/>
    <s v="25-35"/>
    <s v="4.30-35"/>
    <x v="0"/>
    <x v="11"/>
    <x v="0"/>
  </r>
  <r>
    <n v="827"/>
    <d v="2023-11-09T00:00:00"/>
    <s v="CUST827"/>
    <x v="1"/>
    <n v="61"/>
    <x v="1"/>
    <n v="3"/>
    <n v="300"/>
    <n v="900"/>
    <n v="0"/>
    <s v="55-65"/>
    <s v="10.60-65"/>
    <x v="6"/>
    <x v="3"/>
    <x v="1"/>
  </r>
  <r>
    <n v="886"/>
    <d v="2023-04-09T00:00:00"/>
    <s v="CUST886"/>
    <x v="1"/>
    <n v="37"/>
    <x v="0"/>
    <n v="3"/>
    <n v="300"/>
    <n v="900"/>
    <n v="0"/>
    <s v="35-45"/>
    <s v="5.35-40"/>
    <x v="3"/>
    <x v="8"/>
    <x v="1"/>
  </r>
  <r>
    <n v="891"/>
    <d v="2023-04-05T00:00:00"/>
    <s v="CUST891"/>
    <x v="1"/>
    <n v="41"/>
    <x v="0"/>
    <n v="3"/>
    <n v="300"/>
    <n v="900"/>
    <n v="0"/>
    <s v="35-45"/>
    <s v="6.40-45"/>
    <x v="2"/>
    <x v="8"/>
    <x v="1"/>
  </r>
  <r>
    <n v="911"/>
    <d v="2023-05-21T00:00:00"/>
    <s v="CUST911"/>
    <x v="1"/>
    <n v="42"/>
    <x v="0"/>
    <n v="3"/>
    <n v="300"/>
    <n v="900"/>
    <n v="0"/>
    <s v="35-45"/>
    <s v="6.40-45"/>
    <x v="3"/>
    <x v="2"/>
    <x v="2"/>
  </r>
  <r>
    <n v="923"/>
    <d v="2023-05-26T00:00:00"/>
    <s v="CUST923"/>
    <x v="1"/>
    <n v="32"/>
    <x v="1"/>
    <n v="3"/>
    <n v="300"/>
    <n v="900"/>
    <n v="0"/>
    <s v="25-35"/>
    <s v="4.30-35"/>
    <x v="4"/>
    <x v="2"/>
    <x v="2"/>
  </r>
  <r>
    <n v="950"/>
    <d v="2023-11-07T00:00:00"/>
    <s v="CUST950"/>
    <x v="1"/>
    <n v="36"/>
    <x v="2"/>
    <n v="3"/>
    <n v="300"/>
    <n v="900"/>
    <n v="0"/>
    <s v="35-45"/>
    <s v="5.35-40"/>
    <x v="1"/>
    <x v="3"/>
    <x v="1"/>
  </r>
  <r>
    <n v="954"/>
    <d v="2023-09-25T00:00:00"/>
    <s v="CUST954"/>
    <x v="0"/>
    <n v="50"/>
    <x v="0"/>
    <n v="3"/>
    <n v="300"/>
    <n v="900"/>
    <n v="0"/>
    <s v="45-55"/>
    <s v="7.45-50"/>
    <x v="0"/>
    <x v="10"/>
    <x v="2"/>
  </r>
  <r>
    <n v="964"/>
    <d v="2023-01-31T00:00:00"/>
    <s v="CUST964"/>
    <x v="1"/>
    <n v="24"/>
    <x v="2"/>
    <n v="3"/>
    <n v="300"/>
    <n v="900"/>
    <n v="0"/>
    <s v="18-25"/>
    <s v="2.20-25"/>
    <x v="1"/>
    <x v="0"/>
    <x v="2"/>
  </r>
  <r>
    <n v="968"/>
    <d v="2023-11-17T00:00:00"/>
    <s v="CUST968"/>
    <x v="0"/>
    <n v="48"/>
    <x v="2"/>
    <n v="3"/>
    <n v="300"/>
    <n v="900"/>
    <n v="0"/>
    <s v="45-55"/>
    <s v="7.45-50"/>
    <x v="4"/>
    <x v="3"/>
    <x v="0"/>
  </r>
  <r>
    <n v="969"/>
    <d v="2023-04-19T00:00:00"/>
    <s v="CUST969"/>
    <x v="0"/>
    <n v="40"/>
    <x v="2"/>
    <n v="3"/>
    <n v="300"/>
    <n v="900"/>
    <n v="0"/>
    <s v="35-45"/>
    <s v="5.35-40"/>
    <x v="2"/>
    <x v="8"/>
    <x v="0"/>
  </r>
  <r>
    <n v="987"/>
    <d v="2023-04-29T00:00:00"/>
    <s v="CUST987"/>
    <x v="0"/>
    <n v="30"/>
    <x v="2"/>
    <n v="3"/>
    <n v="300"/>
    <n v="900"/>
    <n v="0"/>
    <s v="25-35"/>
    <s v="3.25-30"/>
    <x v="5"/>
    <x v="8"/>
    <x v="2"/>
  </r>
  <r>
    <n v="9"/>
    <d v="2023-12-13T00:00:00"/>
    <s v="CUST009"/>
    <x v="1"/>
    <n v="63"/>
    <x v="0"/>
    <n v="2"/>
    <n v="300"/>
    <n v="600"/>
    <n v="0"/>
    <s v="55-65"/>
    <s v="10.60-65"/>
    <x v="2"/>
    <x v="1"/>
    <x v="0"/>
  </r>
  <r>
    <n v="96"/>
    <d v="2023-12-19T00:00:00"/>
    <s v="CUST096"/>
    <x v="0"/>
    <n v="44"/>
    <x v="2"/>
    <n v="2"/>
    <n v="300"/>
    <n v="600"/>
    <n v="0"/>
    <s v="35-45"/>
    <s v="6.40-45"/>
    <x v="1"/>
    <x v="1"/>
    <x v="0"/>
  </r>
  <r>
    <n v="101"/>
    <d v="2023-01-29T00:00:00"/>
    <s v="CUST101"/>
    <x v="1"/>
    <n v="32"/>
    <x v="2"/>
    <n v="2"/>
    <n v="300"/>
    <n v="600"/>
    <n v="0"/>
    <s v="25-35"/>
    <s v="4.30-35"/>
    <x v="3"/>
    <x v="0"/>
    <x v="2"/>
  </r>
  <r>
    <n v="129"/>
    <d v="2023-04-23T00:00:00"/>
    <s v="CUST129"/>
    <x v="0"/>
    <n v="21"/>
    <x v="1"/>
    <n v="2"/>
    <n v="300"/>
    <n v="600"/>
    <n v="0"/>
    <s v="18-25"/>
    <s v="2.20-25"/>
    <x v="3"/>
    <x v="8"/>
    <x v="2"/>
  </r>
  <r>
    <n v="131"/>
    <d v="2023-09-18T00:00:00"/>
    <s v="CUST131"/>
    <x v="0"/>
    <n v="21"/>
    <x v="1"/>
    <n v="2"/>
    <n v="300"/>
    <n v="600"/>
    <n v="0"/>
    <s v="18-25"/>
    <s v="2.20-25"/>
    <x v="0"/>
    <x v="10"/>
    <x v="0"/>
  </r>
  <r>
    <n v="136"/>
    <d v="2023-03-20T00:00:00"/>
    <s v="CUST136"/>
    <x v="1"/>
    <n v="44"/>
    <x v="0"/>
    <n v="2"/>
    <n v="300"/>
    <n v="600"/>
    <n v="0"/>
    <s v="35-45"/>
    <s v="6.40-45"/>
    <x v="0"/>
    <x v="11"/>
    <x v="0"/>
  </r>
  <r>
    <n v="158"/>
    <d v="2023-02-27T00:00:00"/>
    <s v="CUST158"/>
    <x v="0"/>
    <n v="44"/>
    <x v="0"/>
    <n v="2"/>
    <n v="300"/>
    <n v="600"/>
    <n v="0"/>
    <s v="35-45"/>
    <s v="6.40-45"/>
    <x v="0"/>
    <x v="6"/>
    <x v="2"/>
  </r>
  <r>
    <n v="221"/>
    <d v="2023-05-07T00:00:00"/>
    <s v="CUST221"/>
    <x v="1"/>
    <n v="39"/>
    <x v="1"/>
    <n v="2"/>
    <n v="300"/>
    <n v="600"/>
    <n v="0"/>
    <s v="35-45"/>
    <s v="5.35-40"/>
    <x v="3"/>
    <x v="2"/>
    <x v="1"/>
  </r>
  <r>
    <n v="233"/>
    <d v="2023-12-29T00:00:00"/>
    <s v="CUST233"/>
    <x v="0"/>
    <n v="51"/>
    <x v="1"/>
    <n v="2"/>
    <n v="300"/>
    <n v="600"/>
    <n v="0"/>
    <s v="45-55"/>
    <s v="8.50-55"/>
    <x v="4"/>
    <x v="1"/>
    <x v="2"/>
  </r>
  <r>
    <n v="290"/>
    <d v="2023-10-04T00:00:00"/>
    <s v="CUST290"/>
    <x v="0"/>
    <n v="30"/>
    <x v="1"/>
    <n v="2"/>
    <n v="300"/>
    <n v="600"/>
    <n v="0"/>
    <s v="25-35"/>
    <s v="3.25-30"/>
    <x v="2"/>
    <x v="4"/>
    <x v="1"/>
  </r>
  <r>
    <n v="291"/>
    <d v="2023-01-08T00:00:00"/>
    <s v="CUST291"/>
    <x v="1"/>
    <n v="60"/>
    <x v="2"/>
    <n v="2"/>
    <n v="300"/>
    <n v="600"/>
    <n v="0"/>
    <s v="55-65"/>
    <s v="9.55-60"/>
    <x v="3"/>
    <x v="0"/>
    <x v="1"/>
  </r>
  <r>
    <n v="302"/>
    <d v="2023-07-14T00:00:00"/>
    <s v="CUST302"/>
    <x v="1"/>
    <n v="57"/>
    <x v="1"/>
    <n v="2"/>
    <n v="300"/>
    <n v="600"/>
    <n v="0"/>
    <s v="55-65"/>
    <s v="9.55-60"/>
    <x v="4"/>
    <x v="5"/>
    <x v="0"/>
  </r>
  <r>
    <n v="348"/>
    <d v="2023-12-03T00:00:00"/>
    <s v="CUST348"/>
    <x v="0"/>
    <n v="35"/>
    <x v="0"/>
    <n v="2"/>
    <n v="300"/>
    <n v="600"/>
    <n v="0"/>
    <s v="25-35"/>
    <s v="4.30-35"/>
    <x v="3"/>
    <x v="1"/>
    <x v="1"/>
  </r>
  <r>
    <n v="373"/>
    <d v="2023-10-03T00:00:00"/>
    <s v="CUST373"/>
    <x v="0"/>
    <n v="25"/>
    <x v="1"/>
    <n v="2"/>
    <n v="300"/>
    <n v="600"/>
    <n v="0"/>
    <s v="18-25"/>
    <s v="2.20-25"/>
    <x v="1"/>
    <x v="4"/>
    <x v="1"/>
  </r>
  <r>
    <n v="380"/>
    <d v="2023-05-06T00:00:00"/>
    <s v="CUST380"/>
    <x v="1"/>
    <n v="56"/>
    <x v="0"/>
    <n v="2"/>
    <n v="300"/>
    <n v="600"/>
    <n v="0"/>
    <s v="55-65"/>
    <s v="9.55-60"/>
    <x v="5"/>
    <x v="2"/>
    <x v="1"/>
  </r>
  <r>
    <n v="386"/>
    <d v="2023-12-27T00:00:00"/>
    <s v="CUST386"/>
    <x v="0"/>
    <n v="54"/>
    <x v="0"/>
    <n v="2"/>
    <n v="300"/>
    <n v="600"/>
    <n v="0"/>
    <s v="45-55"/>
    <s v="8.50-55"/>
    <x v="2"/>
    <x v="1"/>
    <x v="2"/>
  </r>
  <r>
    <n v="392"/>
    <d v="2023-12-08T00:00:00"/>
    <s v="CUST392"/>
    <x v="1"/>
    <n v="27"/>
    <x v="2"/>
    <n v="2"/>
    <n v="300"/>
    <n v="600"/>
    <n v="0"/>
    <s v="25-35"/>
    <s v="3.25-30"/>
    <x v="4"/>
    <x v="1"/>
    <x v="1"/>
  </r>
  <r>
    <n v="398"/>
    <d v="2023-05-16T00:00:00"/>
    <s v="CUST398"/>
    <x v="0"/>
    <n v="48"/>
    <x v="2"/>
    <n v="2"/>
    <n v="300"/>
    <n v="600"/>
    <n v="0"/>
    <s v="45-55"/>
    <s v="7.45-50"/>
    <x v="1"/>
    <x v="2"/>
    <x v="0"/>
  </r>
  <r>
    <n v="402"/>
    <d v="2023-03-21T00:00:00"/>
    <s v="CUST402"/>
    <x v="0"/>
    <n v="41"/>
    <x v="2"/>
    <n v="2"/>
    <n v="300"/>
    <n v="600"/>
    <n v="0"/>
    <s v="35-45"/>
    <s v="6.40-45"/>
    <x v="1"/>
    <x v="11"/>
    <x v="2"/>
  </r>
  <r>
    <n v="403"/>
    <d v="2023-05-20T00:00:00"/>
    <s v="CUST403"/>
    <x v="1"/>
    <n v="32"/>
    <x v="2"/>
    <n v="2"/>
    <n v="300"/>
    <n v="600"/>
    <n v="0"/>
    <s v="25-35"/>
    <s v="4.30-35"/>
    <x v="5"/>
    <x v="2"/>
    <x v="0"/>
  </r>
  <r>
    <n v="440"/>
    <d v="2023-10-26T00:00:00"/>
    <s v="CUST440"/>
    <x v="1"/>
    <n v="64"/>
    <x v="2"/>
    <n v="2"/>
    <n v="300"/>
    <n v="600"/>
    <n v="0"/>
    <s v="55-65"/>
    <s v="10.60-65"/>
    <x v="6"/>
    <x v="4"/>
    <x v="2"/>
  </r>
  <r>
    <n v="443"/>
    <d v="2023-08-09T00:00:00"/>
    <s v="CUST443"/>
    <x v="1"/>
    <n v="29"/>
    <x v="2"/>
    <n v="2"/>
    <n v="300"/>
    <n v="600"/>
    <n v="0"/>
    <s v="25-35"/>
    <s v="3.25-30"/>
    <x v="2"/>
    <x v="9"/>
    <x v="1"/>
  </r>
  <r>
    <n v="464"/>
    <d v="2023-01-13T00:00:00"/>
    <s v="CUST464"/>
    <x v="1"/>
    <n v="38"/>
    <x v="0"/>
    <n v="2"/>
    <n v="300"/>
    <n v="600"/>
    <n v="0"/>
    <s v="35-45"/>
    <s v="5.35-40"/>
    <x v="4"/>
    <x v="0"/>
    <x v="0"/>
  </r>
  <r>
    <n v="496"/>
    <d v="2023-12-14T00:00:00"/>
    <s v="CUST496"/>
    <x v="1"/>
    <n v="23"/>
    <x v="2"/>
    <n v="2"/>
    <n v="300"/>
    <n v="600"/>
    <n v="0"/>
    <s v="18-25"/>
    <s v="2.20-25"/>
    <x v="6"/>
    <x v="1"/>
    <x v="0"/>
  </r>
  <r>
    <n v="508"/>
    <d v="2023-08-11T00:00:00"/>
    <s v="CUST508"/>
    <x v="1"/>
    <n v="58"/>
    <x v="1"/>
    <n v="2"/>
    <n v="300"/>
    <n v="600"/>
    <n v="0"/>
    <s v="55-65"/>
    <s v="9.55-60"/>
    <x v="4"/>
    <x v="9"/>
    <x v="0"/>
  </r>
  <r>
    <n v="543"/>
    <d v="2023-07-26T00:00:00"/>
    <s v="CUST543"/>
    <x v="1"/>
    <n v="49"/>
    <x v="1"/>
    <n v="2"/>
    <n v="300"/>
    <n v="600"/>
    <n v="0"/>
    <s v="45-55"/>
    <s v="7.45-50"/>
    <x v="2"/>
    <x v="5"/>
    <x v="2"/>
  </r>
  <r>
    <n v="594"/>
    <d v="2023-09-01T00:00:00"/>
    <s v="CUST594"/>
    <x v="0"/>
    <n v="19"/>
    <x v="0"/>
    <n v="2"/>
    <n v="300"/>
    <n v="600"/>
    <n v="0"/>
    <s v="18-25"/>
    <s v="1.18-20"/>
    <x v="4"/>
    <x v="10"/>
    <x v="1"/>
  </r>
  <r>
    <n v="610"/>
    <d v="2023-01-03T00:00:00"/>
    <s v="CUST610"/>
    <x v="0"/>
    <n v="26"/>
    <x v="1"/>
    <n v="2"/>
    <n v="300"/>
    <n v="600"/>
    <n v="0"/>
    <s v="25-35"/>
    <s v="3.25-30"/>
    <x v="1"/>
    <x v="0"/>
    <x v="1"/>
  </r>
  <r>
    <n v="637"/>
    <d v="2023-09-01T00:00:00"/>
    <s v="CUST637"/>
    <x v="1"/>
    <n v="43"/>
    <x v="2"/>
    <n v="2"/>
    <n v="300"/>
    <n v="600"/>
    <n v="0"/>
    <s v="35-45"/>
    <s v="6.40-45"/>
    <x v="4"/>
    <x v="10"/>
    <x v="1"/>
  </r>
  <r>
    <n v="649"/>
    <d v="2023-02-09T00:00:00"/>
    <s v="CUST649"/>
    <x v="0"/>
    <n v="58"/>
    <x v="2"/>
    <n v="2"/>
    <n v="300"/>
    <n v="600"/>
    <n v="0"/>
    <s v="55-65"/>
    <s v="9.55-60"/>
    <x v="6"/>
    <x v="6"/>
    <x v="1"/>
  </r>
  <r>
    <n v="702"/>
    <d v="2023-07-27T00:00:00"/>
    <s v="CUST702"/>
    <x v="0"/>
    <n v="60"/>
    <x v="2"/>
    <n v="2"/>
    <n v="300"/>
    <n v="600"/>
    <n v="0"/>
    <s v="55-65"/>
    <s v="9.55-60"/>
    <x v="6"/>
    <x v="5"/>
    <x v="2"/>
  </r>
  <r>
    <n v="838"/>
    <d v="2023-05-13T00:00:00"/>
    <s v="CUST838"/>
    <x v="1"/>
    <n v="47"/>
    <x v="0"/>
    <n v="2"/>
    <n v="300"/>
    <n v="600"/>
    <n v="0"/>
    <s v="45-55"/>
    <s v="7.45-50"/>
    <x v="5"/>
    <x v="2"/>
    <x v="0"/>
  </r>
  <r>
    <n v="842"/>
    <d v="2023-12-26T00:00:00"/>
    <s v="CUST842"/>
    <x v="0"/>
    <n v="47"/>
    <x v="2"/>
    <n v="2"/>
    <n v="300"/>
    <n v="600"/>
    <n v="0"/>
    <s v="45-55"/>
    <s v="7.45-50"/>
    <x v="1"/>
    <x v="1"/>
    <x v="2"/>
  </r>
  <r>
    <n v="899"/>
    <d v="2023-05-25T00:00:00"/>
    <s v="CUST899"/>
    <x v="1"/>
    <n v="26"/>
    <x v="2"/>
    <n v="2"/>
    <n v="300"/>
    <n v="600"/>
    <n v="0"/>
    <s v="25-35"/>
    <s v="3.25-30"/>
    <x v="6"/>
    <x v="2"/>
    <x v="2"/>
  </r>
  <r>
    <n v="976"/>
    <d v="2023-10-10T00:00:00"/>
    <s v="CUST976"/>
    <x v="0"/>
    <n v="48"/>
    <x v="1"/>
    <n v="2"/>
    <n v="300"/>
    <n v="600"/>
    <n v="0"/>
    <s v="45-55"/>
    <s v="7.45-50"/>
    <x v="1"/>
    <x v="4"/>
    <x v="1"/>
  </r>
  <r>
    <n v="4"/>
    <d v="2023-05-21T00:00:00"/>
    <s v="CUST004"/>
    <x v="1"/>
    <n v="37"/>
    <x v="2"/>
    <n v="1"/>
    <n v="500"/>
    <n v="500"/>
    <n v="0"/>
    <s v="35-45"/>
    <s v="5.35-40"/>
    <x v="3"/>
    <x v="2"/>
    <x v="2"/>
  </r>
  <r>
    <n v="21"/>
    <d v="2023-01-14T00:00:00"/>
    <s v="CUST021"/>
    <x v="0"/>
    <n v="50"/>
    <x v="1"/>
    <n v="1"/>
    <n v="500"/>
    <n v="500"/>
    <n v="0"/>
    <s v="45-55"/>
    <s v="7.45-50"/>
    <x v="5"/>
    <x v="0"/>
    <x v="0"/>
  </r>
  <r>
    <n v="28"/>
    <d v="2023-04-23T00:00:00"/>
    <s v="CUST028"/>
    <x v="0"/>
    <n v="43"/>
    <x v="1"/>
    <n v="1"/>
    <n v="500"/>
    <n v="500"/>
    <n v="0"/>
    <s v="35-45"/>
    <s v="6.40-45"/>
    <x v="3"/>
    <x v="8"/>
    <x v="2"/>
  </r>
  <r>
    <n v="88"/>
    <d v="2023-03-29T00:00:00"/>
    <s v="CUST088"/>
    <x v="1"/>
    <n v="56"/>
    <x v="2"/>
    <n v="1"/>
    <n v="500"/>
    <n v="500"/>
    <n v="0"/>
    <s v="55-65"/>
    <s v="9.55-60"/>
    <x v="2"/>
    <x v="11"/>
    <x v="2"/>
  </r>
  <r>
    <n v="91"/>
    <d v="2023-03-25T00:00:00"/>
    <s v="CUST091"/>
    <x v="0"/>
    <n v="55"/>
    <x v="0"/>
    <n v="1"/>
    <n v="500"/>
    <n v="500"/>
    <n v="0"/>
    <s v="45-55"/>
    <s v="8.50-55"/>
    <x v="5"/>
    <x v="11"/>
    <x v="2"/>
  </r>
  <r>
    <n v="105"/>
    <d v="2023-07-25T00:00:00"/>
    <s v="CUST105"/>
    <x v="0"/>
    <n v="22"/>
    <x v="0"/>
    <n v="1"/>
    <n v="500"/>
    <n v="500"/>
    <n v="0"/>
    <s v="18-25"/>
    <s v="2.20-25"/>
    <x v="1"/>
    <x v="5"/>
    <x v="2"/>
  </r>
  <r>
    <n v="128"/>
    <d v="2023-07-05T00:00:00"/>
    <s v="CUST128"/>
    <x v="1"/>
    <n v="25"/>
    <x v="1"/>
    <n v="1"/>
    <n v="500"/>
    <n v="500"/>
    <n v="0"/>
    <s v="18-25"/>
    <s v="2.20-25"/>
    <x v="2"/>
    <x v="5"/>
    <x v="1"/>
  </r>
  <r>
    <n v="130"/>
    <d v="2023-03-12T00:00:00"/>
    <s v="CUST130"/>
    <x v="0"/>
    <n v="57"/>
    <x v="2"/>
    <n v="1"/>
    <n v="500"/>
    <n v="500"/>
    <n v="0"/>
    <s v="55-65"/>
    <s v="9.55-60"/>
    <x v="3"/>
    <x v="11"/>
    <x v="0"/>
  </r>
  <r>
    <n v="220"/>
    <d v="2023-03-03T00:00:00"/>
    <s v="CUST220"/>
    <x v="1"/>
    <n v="64"/>
    <x v="1"/>
    <n v="1"/>
    <n v="500"/>
    <n v="500"/>
    <n v="0"/>
    <s v="55-65"/>
    <s v="10.60-65"/>
    <x v="4"/>
    <x v="11"/>
    <x v="1"/>
  </r>
  <r>
    <n v="238"/>
    <d v="2023-01-17T00:00:00"/>
    <s v="CUST238"/>
    <x v="0"/>
    <n v="39"/>
    <x v="1"/>
    <n v="1"/>
    <n v="500"/>
    <n v="500"/>
    <n v="0"/>
    <s v="35-45"/>
    <s v="5.35-40"/>
    <x v="1"/>
    <x v="0"/>
    <x v="0"/>
  </r>
  <r>
    <n v="254"/>
    <d v="2023-07-28T00:00:00"/>
    <s v="CUST254"/>
    <x v="1"/>
    <n v="41"/>
    <x v="0"/>
    <n v="1"/>
    <n v="500"/>
    <n v="500"/>
    <n v="0"/>
    <s v="35-45"/>
    <s v="6.40-45"/>
    <x v="4"/>
    <x v="5"/>
    <x v="2"/>
  </r>
  <r>
    <n v="279"/>
    <d v="2023-08-05T00:00:00"/>
    <s v="CUST279"/>
    <x v="1"/>
    <n v="50"/>
    <x v="2"/>
    <n v="1"/>
    <n v="500"/>
    <n v="500"/>
    <n v="0"/>
    <s v="45-55"/>
    <s v="7.45-50"/>
    <x v="5"/>
    <x v="9"/>
    <x v="1"/>
  </r>
  <r>
    <n v="283"/>
    <d v="2023-05-08T00:00:00"/>
    <s v="CUST283"/>
    <x v="0"/>
    <n v="18"/>
    <x v="0"/>
    <n v="1"/>
    <n v="500"/>
    <n v="500"/>
    <n v="0"/>
    <s v="18-25"/>
    <s v="1.18-20"/>
    <x v="0"/>
    <x v="2"/>
    <x v="1"/>
  </r>
  <r>
    <n v="319"/>
    <d v="2023-10-05T00:00:00"/>
    <s v="CUST319"/>
    <x v="1"/>
    <n v="31"/>
    <x v="2"/>
    <n v="1"/>
    <n v="500"/>
    <n v="500"/>
    <n v="0"/>
    <s v="25-35"/>
    <s v="4.30-35"/>
    <x v="6"/>
    <x v="4"/>
    <x v="1"/>
  </r>
  <r>
    <n v="322"/>
    <d v="2023-01-30T00:00:00"/>
    <s v="CUST322"/>
    <x v="1"/>
    <n v="51"/>
    <x v="0"/>
    <n v="1"/>
    <n v="500"/>
    <n v="500"/>
    <n v="0"/>
    <s v="45-55"/>
    <s v="8.50-55"/>
    <x v="0"/>
    <x v="0"/>
    <x v="2"/>
  </r>
  <r>
    <n v="337"/>
    <d v="2023-05-01T00:00:00"/>
    <s v="CUST337"/>
    <x v="1"/>
    <n v="38"/>
    <x v="2"/>
    <n v="1"/>
    <n v="500"/>
    <n v="500"/>
    <n v="0"/>
    <s v="35-45"/>
    <s v="5.35-40"/>
    <x v="0"/>
    <x v="2"/>
    <x v="1"/>
  </r>
  <r>
    <n v="353"/>
    <d v="2023-05-14T00:00:00"/>
    <s v="CUST353"/>
    <x v="1"/>
    <n v="31"/>
    <x v="0"/>
    <n v="1"/>
    <n v="500"/>
    <n v="500"/>
    <n v="0"/>
    <s v="25-35"/>
    <s v="4.30-35"/>
    <x v="3"/>
    <x v="2"/>
    <x v="0"/>
  </r>
  <r>
    <n v="355"/>
    <d v="2023-12-09T00:00:00"/>
    <s v="CUST355"/>
    <x v="0"/>
    <n v="55"/>
    <x v="0"/>
    <n v="1"/>
    <n v="500"/>
    <n v="500"/>
    <n v="0"/>
    <s v="45-55"/>
    <s v="8.50-55"/>
    <x v="5"/>
    <x v="1"/>
    <x v="1"/>
  </r>
  <r>
    <n v="364"/>
    <d v="2023-08-23T00:00:00"/>
    <s v="CUST364"/>
    <x v="0"/>
    <n v="19"/>
    <x v="1"/>
    <n v="1"/>
    <n v="500"/>
    <n v="500"/>
    <n v="0"/>
    <s v="18-25"/>
    <s v="1.18-20"/>
    <x v="2"/>
    <x v="9"/>
    <x v="2"/>
  </r>
  <r>
    <n v="384"/>
    <d v="2023-08-13T00:00:00"/>
    <s v="CUST384"/>
    <x v="1"/>
    <n v="55"/>
    <x v="2"/>
    <n v="1"/>
    <n v="500"/>
    <n v="500"/>
    <n v="0"/>
    <s v="45-55"/>
    <s v="8.50-55"/>
    <x v="3"/>
    <x v="9"/>
    <x v="0"/>
  </r>
  <r>
    <n v="394"/>
    <d v="2023-06-03T00:00:00"/>
    <s v="CUST394"/>
    <x v="0"/>
    <n v="27"/>
    <x v="2"/>
    <n v="1"/>
    <n v="500"/>
    <n v="500"/>
    <n v="0"/>
    <s v="25-35"/>
    <s v="3.25-30"/>
    <x v="5"/>
    <x v="7"/>
    <x v="1"/>
  </r>
  <r>
    <n v="408"/>
    <d v="2023-04-15T00:00:00"/>
    <s v="CUST408"/>
    <x v="0"/>
    <n v="64"/>
    <x v="1"/>
    <n v="1"/>
    <n v="500"/>
    <n v="500"/>
    <n v="0"/>
    <s v="55-65"/>
    <s v="10.60-65"/>
    <x v="5"/>
    <x v="8"/>
    <x v="0"/>
  </r>
  <r>
    <n v="531"/>
    <d v="2023-12-07T00:00:00"/>
    <s v="CUST531"/>
    <x v="1"/>
    <n v="31"/>
    <x v="0"/>
    <n v="1"/>
    <n v="500"/>
    <n v="500"/>
    <n v="0"/>
    <s v="25-35"/>
    <s v="4.30-35"/>
    <x v="6"/>
    <x v="1"/>
    <x v="1"/>
  </r>
  <r>
    <n v="537"/>
    <d v="2023-06-03T00:00:00"/>
    <s v="CUST537"/>
    <x v="0"/>
    <n v="21"/>
    <x v="1"/>
    <n v="1"/>
    <n v="500"/>
    <n v="500"/>
    <n v="0"/>
    <s v="18-25"/>
    <s v="2.20-25"/>
    <x v="5"/>
    <x v="7"/>
    <x v="1"/>
  </r>
  <r>
    <n v="539"/>
    <d v="2023-06-08T00:00:00"/>
    <s v="CUST539"/>
    <x v="1"/>
    <n v="25"/>
    <x v="1"/>
    <n v="1"/>
    <n v="500"/>
    <n v="500"/>
    <n v="0"/>
    <s v="18-25"/>
    <s v="2.20-25"/>
    <x v="6"/>
    <x v="7"/>
    <x v="1"/>
  </r>
  <r>
    <n v="541"/>
    <d v="2023-07-29T00:00:00"/>
    <s v="CUST541"/>
    <x v="1"/>
    <n v="56"/>
    <x v="1"/>
    <n v="1"/>
    <n v="500"/>
    <n v="500"/>
    <n v="0"/>
    <s v="55-65"/>
    <s v="9.55-60"/>
    <x v="5"/>
    <x v="5"/>
    <x v="2"/>
  </r>
  <r>
    <n v="570"/>
    <d v="2023-08-15T00:00:00"/>
    <s v="CUST570"/>
    <x v="1"/>
    <n v="49"/>
    <x v="2"/>
    <n v="1"/>
    <n v="500"/>
    <n v="500"/>
    <n v="0"/>
    <s v="45-55"/>
    <s v="7.45-50"/>
    <x v="1"/>
    <x v="9"/>
    <x v="0"/>
  </r>
  <r>
    <n v="612"/>
    <d v="2023-08-06T00:00:00"/>
    <s v="CUST612"/>
    <x v="0"/>
    <n v="61"/>
    <x v="0"/>
    <n v="1"/>
    <n v="500"/>
    <n v="500"/>
    <n v="0"/>
    <s v="55-65"/>
    <s v="10.60-65"/>
    <x v="3"/>
    <x v="9"/>
    <x v="1"/>
  </r>
  <r>
    <n v="638"/>
    <d v="2023-08-19T00:00:00"/>
    <s v="CUST638"/>
    <x v="1"/>
    <n v="46"/>
    <x v="0"/>
    <n v="1"/>
    <n v="500"/>
    <n v="500"/>
    <n v="0"/>
    <s v="45-55"/>
    <s v="7.45-50"/>
    <x v="5"/>
    <x v="9"/>
    <x v="0"/>
  </r>
  <r>
    <n v="655"/>
    <d v="2023-06-13T00:00:00"/>
    <s v="CUST655"/>
    <x v="0"/>
    <n v="55"/>
    <x v="2"/>
    <n v="1"/>
    <n v="500"/>
    <n v="500"/>
    <n v="0"/>
    <s v="45-55"/>
    <s v="8.50-55"/>
    <x v="1"/>
    <x v="7"/>
    <x v="0"/>
  </r>
  <r>
    <n v="667"/>
    <d v="2023-08-01T00:00:00"/>
    <s v="CUST667"/>
    <x v="0"/>
    <n v="29"/>
    <x v="0"/>
    <n v="1"/>
    <n v="500"/>
    <n v="500"/>
    <n v="0"/>
    <s v="25-35"/>
    <s v="3.25-30"/>
    <x v="1"/>
    <x v="9"/>
    <x v="1"/>
  </r>
  <r>
    <n v="697"/>
    <d v="2023-01-15T00:00:00"/>
    <s v="CUST697"/>
    <x v="1"/>
    <n v="53"/>
    <x v="2"/>
    <n v="1"/>
    <n v="500"/>
    <n v="500"/>
    <n v="0"/>
    <s v="45-55"/>
    <s v="8.50-55"/>
    <x v="3"/>
    <x v="0"/>
    <x v="0"/>
  </r>
  <r>
    <n v="707"/>
    <d v="2023-10-01T00:00:00"/>
    <s v="CUST707"/>
    <x v="0"/>
    <n v="26"/>
    <x v="2"/>
    <n v="1"/>
    <n v="500"/>
    <n v="500"/>
    <n v="0"/>
    <s v="25-35"/>
    <s v="3.25-30"/>
    <x v="3"/>
    <x v="4"/>
    <x v="1"/>
  </r>
  <r>
    <n v="714"/>
    <d v="2023-02-12T00:00:00"/>
    <s v="CUST714"/>
    <x v="0"/>
    <n v="18"/>
    <x v="2"/>
    <n v="1"/>
    <n v="500"/>
    <n v="500"/>
    <n v="0"/>
    <s v="18-25"/>
    <s v="1.18-20"/>
    <x v="3"/>
    <x v="6"/>
    <x v="0"/>
  </r>
  <r>
    <n v="717"/>
    <d v="2023-03-11T00:00:00"/>
    <s v="CUST717"/>
    <x v="1"/>
    <n v="57"/>
    <x v="2"/>
    <n v="1"/>
    <n v="500"/>
    <n v="500"/>
    <n v="0"/>
    <s v="55-65"/>
    <s v="9.55-60"/>
    <x v="5"/>
    <x v="11"/>
    <x v="0"/>
  </r>
  <r>
    <n v="721"/>
    <d v="2023-05-14T00:00:00"/>
    <s v="CUST721"/>
    <x v="0"/>
    <n v="52"/>
    <x v="2"/>
    <n v="1"/>
    <n v="500"/>
    <n v="500"/>
    <n v="0"/>
    <s v="45-55"/>
    <s v="8.50-55"/>
    <x v="3"/>
    <x v="2"/>
    <x v="0"/>
  </r>
  <r>
    <n v="760"/>
    <d v="2023-03-27T00:00:00"/>
    <s v="CUST760"/>
    <x v="1"/>
    <n v="27"/>
    <x v="1"/>
    <n v="1"/>
    <n v="500"/>
    <n v="500"/>
    <n v="0"/>
    <s v="25-35"/>
    <s v="3.25-30"/>
    <x v="0"/>
    <x v="11"/>
    <x v="2"/>
  </r>
  <r>
    <n v="761"/>
    <d v="2023-11-07T00:00:00"/>
    <s v="CUST761"/>
    <x v="0"/>
    <n v="33"/>
    <x v="2"/>
    <n v="1"/>
    <n v="500"/>
    <n v="500"/>
    <n v="0"/>
    <s v="25-35"/>
    <s v="4.30-35"/>
    <x v="1"/>
    <x v="3"/>
    <x v="1"/>
  </r>
  <r>
    <n v="781"/>
    <d v="2023-12-23T00:00:00"/>
    <s v="CUST781"/>
    <x v="1"/>
    <n v="35"/>
    <x v="1"/>
    <n v="1"/>
    <n v="500"/>
    <n v="500"/>
    <n v="0"/>
    <s v="25-35"/>
    <s v="4.30-35"/>
    <x v="5"/>
    <x v="1"/>
    <x v="2"/>
  </r>
  <r>
    <n v="784"/>
    <d v="2023-11-04T00:00:00"/>
    <s v="CUST784"/>
    <x v="0"/>
    <n v="34"/>
    <x v="0"/>
    <n v="1"/>
    <n v="500"/>
    <n v="500"/>
    <n v="0"/>
    <s v="25-35"/>
    <s v="4.30-35"/>
    <x v="5"/>
    <x v="3"/>
    <x v="1"/>
  </r>
  <r>
    <n v="814"/>
    <d v="2023-09-05T00:00:00"/>
    <s v="CUST814"/>
    <x v="0"/>
    <n v="59"/>
    <x v="2"/>
    <n v="1"/>
    <n v="500"/>
    <n v="500"/>
    <n v="0"/>
    <s v="55-65"/>
    <s v="9.55-60"/>
    <x v="1"/>
    <x v="10"/>
    <x v="1"/>
  </r>
  <r>
    <n v="818"/>
    <d v="2023-05-18T00:00:00"/>
    <s v="CUST818"/>
    <x v="1"/>
    <n v="30"/>
    <x v="0"/>
    <n v="1"/>
    <n v="500"/>
    <n v="500"/>
    <n v="0"/>
    <s v="25-35"/>
    <s v="3.25-30"/>
    <x v="6"/>
    <x v="2"/>
    <x v="0"/>
  </r>
  <r>
    <n v="845"/>
    <d v="2023-01-06T00:00:00"/>
    <s v="CUST845"/>
    <x v="1"/>
    <n v="54"/>
    <x v="2"/>
    <n v="1"/>
    <n v="500"/>
    <n v="500"/>
    <n v="0"/>
    <s v="45-55"/>
    <s v="8.50-55"/>
    <x v="4"/>
    <x v="0"/>
    <x v="1"/>
  </r>
  <r>
    <n v="864"/>
    <d v="2023-07-27T00:00:00"/>
    <s v="CUST864"/>
    <x v="0"/>
    <n v="51"/>
    <x v="0"/>
    <n v="1"/>
    <n v="500"/>
    <n v="500"/>
    <n v="0"/>
    <s v="45-55"/>
    <s v="8.50-55"/>
    <x v="6"/>
    <x v="5"/>
    <x v="2"/>
  </r>
  <r>
    <n v="867"/>
    <d v="2023-06-06T00:00:00"/>
    <s v="CUST867"/>
    <x v="1"/>
    <n v="21"/>
    <x v="0"/>
    <n v="1"/>
    <n v="500"/>
    <n v="500"/>
    <n v="0"/>
    <s v="18-25"/>
    <s v="2.20-25"/>
    <x v="1"/>
    <x v="7"/>
    <x v="1"/>
  </r>
  <r>
    <n v="883"/>
    <d v="2023-05-09T00:00:00"/>
    <s v="CUST883"/>
    <x v="1"/>
    <n v="40"/>
    <x v="0"/>
    <n v="1"/>
    <n v="500"/>
    <n v="500"/>
    <n v="0"/>
    <s v="35-45"/>
    <s v="5.35-40"/>
    <x v="1"/>
    <x v="2"/>
    <x v="1"/>
  </r>
  <r>
    <n v="904"/>
    <d v="2023-07-04T00:00:00"/>
    <s v="CUST904"/>
    <x v="1"/>
    <n v="28"/>
    <x v="2"/>
    <n v="1"/>
    <n v="500"/>
    <n v="500"/>
    <n v="0"/>
    <s v="25-35"/>
    <s v="3.25-30"/>
    <x v="1"/>
    <x v="5"/>
    <x v="1"/>
  </r>
  <r>
    <n v="914"/>
    <d v="2023-10-11T00:00:00"/>
    <s v="CUST914"/>
    <x v="0"/>
    <n v="59"/>
    <x v="0"/>
    <n v="1"/>
    <n v="500"/>
    <n v="500"/>
    <n v="0"/>
    <s v="55-65"/>
    <s v="9.55-60"/>
    <x v="2"/>
    <x v="4"/>
    <x v="0"/>
  </r>
  <r>
    <n v="934"/>
    <d v="2023-07-25T00:00:00"/>
    <s v="CUST934"/>
    <x v="1"/>
    <n v="30"/>
    <x v="1"/>
    <n v="1"/>
    <n v="500"/>
    <n v="500"/>
    <n v="0"/>
    <s v="25-35"/>
    <s v="3.25-30"/>
    <x v="1"/>
    <x v="5"/>
    <x v="2"/>
  </r>
  <r>
    <n v="937"/>
    <d v="2023-10-23T00:00:00"/>
    <s v="CUST937"/>
    <x v="0"/>
    <n v="62"/>
    <x v="1"/>
    <n v="1"/>
    <n v="500"/>
    <n v="500"/>
    <n v="0"/>
    <s v="55-65"/>
    <s v="10.60-65"/>
    <x v="0"/>
    <x v="4"/>
    <x v="2"/>
  </r>
  <r>
    <n v="984"/>
    <d v="2023-08-29T00:00:00"/>
    <s v="CUST984"/>
    <x v="1"/>
    <n v="56"/>
    <x v="2"/>
    <n v="1"/>
    <n v="500"/>
    <n v="500"/>
    <n v="0"/>
    <s v="55-65"/>
    <s v="9.55-60"/>
    <x v="1"/>
    <x v="9"/>
    <x v="2"/>
  </r>
  <r>
    <n v="24"/>
    <d v="2023-11-29T00:00:00"/>
    <s v="CUST024"/>
    <x v="0"/>
    <n v="49"/>
    <x v="2"/>
    <n v="1"/>
    <n v="300"/>
    <n v="300"/>
    <n v="0"/>
    <s v="45-55"/>
    <s v="7.45-50"/>
    <x v="2"/>
    <x v="3"/>
    <x v="2"/>
  </r>
  <r>
    <n v="43"/>
    <d v="2023-07-14T00:00:00"/>
    <s v="CUST043"/>
    <x v="0"/>
    <n v="48"/>
    <x v="2"/>
    <n v="1"/>
    <n v="300"/>
    <n v="300"/>
    <n v="0"/>
    <s v="45-55"/>
    <s v="7.45-50"/>
    <x v="4"/>
    <x v="5"/>
    <x v="0"/>
  </r>
  <r>
    <n v="52"/>
    <d v="2023-03-05T00:00:00"/>
    <s v="CUST052"/>
    <x v="0"/>
    <n v="36"/>
    <x v="1"/>
    <n v="1"/>
    <n v="300"/>
    <n v="300"/>
    <n v="0"/>
    <s v="35-45"/>
    <s v="5.35-40"/>
    <x v="3"/>
    <x v="11"/>
    <x v="1"/>
  </r>
  <r>
    <n v="68"/>
    <d v="2023-02-10T00:00:00"/>
    <s v="CUST068"/>
    <x v="1"/>
    <n v="25"/>
    <x v="0"/>
    <n v="1"/>
    <n v="300"/>
    <n v="300"/>
    <n v="0"/>
    <s v="18-25"/>
    <s v="2.20-25"/>
    <x v="4"/>
    <x v="6"/>
    <x v="1"/>
  </r>
  <r>
    <n v="70"/>
    <d v="2023-02-21T00:00:00"/>
    <s v="CUST070"/>
    <x v="0"/>
    <n v="43"/>
    <x v="2"/>
    <n v="1"/>
    <n v="300"/>
    <n v="300"/>
    <n v="0"/>
    <s v="35-45"/>
    <s v="6.40-45"/>
    <x v="1"/>
    <x v="6"/>
    <x v="2"/>
  </r>
  <r>
    <n v="79"/>
    <d v="2023-04-18T00:00:00"/>
    <s v="CUST079"/>
    <x v="1"/>
    <n v="34"/>
    <x v="1"/>
    <n v="1"/>
    <n v="300"/>
    <n v="300"/>
    <n v="0"/>
    <s v="25-35"/>
    <s v="4.30-35"/>
    <x v="1"/>
    <x v="8"/>
    <x v="0"/>
  </r>
  <r>
    <n v="147"/>
    <d v="2023-09-28T00:00:00"/>
    <s v="CUST147"/>
    <x v="1"/>
    <n v="23"/>
    <x v="0"/>
    <n v="1"/>
    <n v="300"/>
    <n v="300"/>
    <n v="0"/>
    <s v="18-25"/>
    <s v="2.20-25"/>
    <x v="6"/>
    <x v="10"/>
    <x v="2"/>
  </r>
  <r>
    <n v="168"/>
    <d v="2023-02-24T00:00:00"/>
    <s v="CUST168"/>
    <x v="1"/>
    <n v="53"/>
    <x v="2"/>
    <n v="1"/>
    <n v="300"/>
    <n v="300"/>
    <n v="0"/>
    <s v="45-55"/>
    <s v="8.50-55"/>
    <x v="4"/>
    <x v="6"/>
    <x v="2"/>
  </r>
  <r>
    <n v="174"/>
    <d v="2023-04-12T00:00:00"/>
    <s v="CUST174"/>
    <x v="0"/>
    <n v="39"/>
    <x v="1"/>
    <n v="1"/>
    <n v="300"/>
    <n v="300"/>
    <n v="0"/>
    <s v="35-45"/>
    <s v="5.35-40"/>
    <x v="2"/>
    <x v="8"/>
    <x v="0"/>
  </r>
  <r>
    <n v="179"/>
    <d v="2023-09-29T00:00:00"/>
    <s v="CUST179"/>
    <x v="1"/>
    <n v="31"/>
    <x v="0"/>
    <n v="1"/>
    <n v="300"/>
    <n v="300"/>
    <n v="0"/>
    <s v="25-35"/>
    <s v="4.30-35"/>
    <x v="4"/>
    <x v="10"/>
    <x v="2"/>
  </r>
  <r>
    <n v="240"/>
    <d v="2023-02-06T00:00:00"/>
    <s v="CUST240"/>
    <x v="0"/>
    <n v="23"/>
    <x v="1"/>
    <n v="1"/>
    <n v="300"/>
    <n v="300"/>
    <n v="0"/>
    <s v="18-25"/>
    <s v="2.20-25"/>
    <x v="0"/>
    <x v="6"/>
    <x v="1"/>
  </r>
  <r>
    <n v="252"/>
    <d v="2023-05-05T00:00:00"/>
    <s v="CUST252"/>
    <x v="1"/>
    <n v="54"/>
    <x v="0"/>
    <n v="1"/>
    <n v="300"/>
    <n v="300"/>
    <n v="0"/>
    <s v="45-55"/>
    <s v="8.50-55"/>
    <x v="4"/>
    <x v="2"/>
    <x v="1"/>
  </r>
  <r>
    <n v="270"/>
    <d v="2023-07-26T00:00:00"/>
    <s v="CUST270"/>
    <x v="1"/>
    <n v="43"/>
    <x v="0"/>
    <n v="1"/>
    <n v="300"/>
    <n v="300"/>
    <n v="0"/>
    <s v="35-45"/>
    <s v="6.40-45"/>
    <x v="2"/>
    <x v="5"/>
    <x v="2"/>
  </r>
  <r>
    <n v="358"/>
    <d v="2023-05-16T00:00:00"/>
    <s v="CUST358"/>
    <x v="0"/>
    <n v="32"/>
    <x v="1"/>
    <n v="1"/>
    <n v="300"/>
    <n v="300"/>
    <n v="0"/>
    <s v="25-35"/>
    <s v="4.30-35"/>
    <x v="1"/>
    <x v="2"/>
    <x v="0"/>
  </r>
  <r>
    <n v="365"/>
    <d v="2023-06-11T00:00:00"/>
    <s v="CUST365"/>
    <x v="1"/>
    <n v="31"/>
    <x v="2"/>
    <n v="1"/>
    <n v="300"/>
    <n v="300"/>
    <n v="0"/>
    <s v="25-35"/>
    <s v="4.30-35"/>
    <x v="3"/>
    <x v="7"/>
    <x v="0"/>
  </r>
  <r>
    <n v="378"/>
    <d v="2023-06-28T00:00:00"/>
    <s v="CUST378"/>
    <x v="1"/>
    <n v="50"/>
    <x v="1"/>
    <n v="1"/>
    <n v="300"/>
    <n v="300"/>
    <n v="0"/>
    <s v="45-55"/>
    <s v="7.45-50"/>
    <x v="2"/>
    <x v="7"/>
    <x v="2"/>
  </r>
  <r>
    <n v="401"/>
    <d v="2023-10-11T00:00:00"/>
    <s v="CUST401"/>
    <x v="0"/>
    <n v="62"/>
    <x v="2"/>
    <n v="1"/>
    <n v="300"/>
    <n v="300"/>
    <n v="0"/>
    <s v="55-65"/>
    <s v="10.60-65"/>
    <x v="2"/>
    <x v="4"/>
    <x v="0"/>
  </r>
  <r>
    <n v="445"/>
    <d v="2023-01-22T00:00:00"/>
    <s v="CUST445"/>
    <x v="0"/>
    <n v="53"/>
    <x v="0"/>
    <n v="1"/>
    <n v="300"/>
    <n v="300"/>
    <n v="0"/>
    <s v="45-55"/>
    <s v="8.50-55"/>
    <x v="3"/>
    <x v="0"/>
    <x v="2"/>
  </r>
  <r>
    <n v="514"/>
    <d v="2023-03-01T00:00:00"/>
    <s v="CUST514"/>
    <x v="0"/>
    <n v="18"/>
    <x v="0"/>
    <n v="1"/>
    <n v="300"/>
    <n v="300"/>
    <n v="0"/>
    <s v="18-25"/>
    <s v="1.18-20"/>
    <x v="2"/>
    <x v="11"/>
    <x v="1"/>
  </r>
  <r>
    <n v="523"/>
    <d v="2023-09-24T00:00:00"/>
    <s v="CUST523"/>
    <x v="0"/>
    <n v="62"/>
    <x v="0"/>
    <n v="1"/>
    <n v="300"/>
    <n v="300"/>
    <n v="0"/>
    <s v="55-65"/>
    <s v="10.60-65"/>
    <x v="3"/>
    <x v="10"/>
    <x v="2"/>
  </r>
  <r>
    <n v="555"/>
    <d v="2023-10-19T00:00:00"/>
    <s v="CUST555"/>
    <x v="1"/>
    <n v="25"/>
    <x v="1"/>
    <n v="1"/>
    <n v="300"/>
    <n v="300"/>
    <n v="0"/>
    <s v="18-25"/>
    <s v="2.20-25"/>
    <x v="6"/>
    <x v="4"/>
    <x v="0"/>
  </r>
  <r>
    <n v="568"/>
    <d v="2023-08-27T00:00:00"/>
    <s v="CUST568"/>
    <x v="0"/>
    <n v="51"/>
    <x v="0"/>
    <n v="1"/>
    <n v="300"/>
    <n v="300"/>
    <n v="0"/>
    <s v="45-55"/>
    <s v="8.50-55"/>
    <x v="3"/>
    <x v="9"/>
    <x v="2"/>
  </r>
  <r>
    <n v="596"/>
    <d v="2023-02-07T00:00:00"/>
    <s v="CUST596"/>
    <x v="0"/>
    <n v="64"/>
    <x v="0"/>
    <n v="1"/>
    <n v="300"/>
    <n v="300"/>
    <n v="0"/>
    <s v="55-65"/>
    <s v="10.60-65"/>
    <x v="1"/>
    <x v="6"/>
    <x v="1"/>
  </r>
  <r>
    <n v="602"/>
    <d v="2023-12-23T00:00:00"/>
    <s v="CUST602"/>
    <x v="0"/>
    <n v="20"/>
    <x v="0"/>
    <n v="1"/>
    <n v="300"/>
    <n v="300"/>
    <n v="0"/>
    <s v="18-25"/>
    <s v="1.18-20"/>
    <x v="5"/>
    <x v="1"/>
    <x v="2"/>
  </r>
  <r>
    <n v="625"/>
    <d v="2023-12-08T00:00:00"/>
    <s v="CUST625"/>
    <x v="1"/>
    <n v="31"/>
    <x v="2"/>
    <n v="1"/>
    <n v="300"/>
    <n v="300"/>
    <n v="0"/>
    <s v="25-35"/>
    <s v="4.30-35"/>
    <x v="4"/>
    <x v="1"/>
    <x v="1"/>
  </r>
  <r>
    <n v="641"/>
    <d v="2023-11-23T00:00:00"/>
    <s v="CUST641"/>
    <x v="0"/>
    <n v="40"/>
    <x v="0"/>
    <n v="1"/>
    <n v="300"/>
    <n v="300"/>
    <n v="0"/>
    <s v="35-45"/>
    <s v="5.35-40"/>
    <x v="6"/>
    <x v="3"/>
    <x v="2"/>
  </r>
  <r>
    <n v="674"/>
    <d v="2023-04-16T00:00:00"/>
    <s v="CUST674"/>
    <x v="0"/>
    <n v="38"/>
    <x v="2"/>
    <n v="1"/>
    <n v="300"/>
    <n v="300"/>
    <n v="0"/>
    <s v="35-45"/>
    <s v="5.35-40"/>
    <x v="3"/>
    <x v="8"/>
    <x v="0"/>
  </r>
  <r>
    <n v="687"/>
    <d v="2023-08-03T00:00:00"/>
    <s v="CUST687"/>
    <x v="0"/>
    <n v="53"/>
    <x v="0"/>
    <n v="1"/>
    <n v="300"/>
    <n v="300"/>
    <n v="0"/>
    <s v="45-55"/>
    <s v="8.50-55"/>
    <x v="6"/>
    <x v="9"/>
    <x v="1"/>
  </r>
  <r>
    <n v="698"/>
    <d v="2023-07-19T00:00:00"/>
    <s v="CUST698"/>
    <x v="0"/>
    <n v="64"/>
    <x v="0"/>
    <n v="1"/>
    <n v="300"/>
    <n v="300"/>
    <n v="0"/>
    <s v="55-65"/>
    <s v="10.60-65"/>
    <x v="2"/>
    <x v="5"/>
    <x v="0"/>
  </r>
  <r>
    <n v="725"/>
    <d v="2023-08-21T00:00:00"/>
    <s v="CUST725"/>
    <x v="1"/>
    <n v="61"/>
    <x v="0"/>
    <n v="1"/>
    <n v="300"/>
    <n v="300"/>
    <n v="0"/>
    <s v="55-65"/>
    <s v="10.60-65"/>
    <x v="0"/>
    <x v="9"/>
    <x v="2"/>
  </r>
  <r>
    <n v="741"/>
    <d v="2023-11-30T00:00:00"/>
    <s v="CUST741"/>
    <x v="1"/>
    <n v="48"/>
    <x v="2"/>
    <n v="1"/>
    <n v="300"/>
    <n v="300"/>
    <n v="0"/>
    <s v="45-55"/>
    <s v="7.45-50"/>
    <x v="6"/>
    <x v="3"/>
    <x v="2"/>
  </r>
  <r>
    <n v="783"/>
    <d v="2023-12-17T00:00:00"/>
    <s v="CUST783"/>
    <x v="0"/>
    <n v="56"/>
    <x v="2"/>
    <n v="1"/>
    <n v="300"/>
    <n v="300"/>
    <n v="0"/>
    <s v="55-65"/>
    <s v="9.55-60"/>
    <x v="3"/>
    <x v="1"/>
    <x v="0"/>
  </r>
  <r>
    <n v="794"/>
    <d v="2023-09-17T00:00:00"/>
    <s v="CUST794"/>
    <x v="0"/>
    <n v="60"/>
    <x v="1"/>
    <n v="1"/>
    <n v="300"/>
    <n v="300"/>
    <n v="0"/>
    <s v="55-65"/>
    <s v="9.55-60"/>
    <x v="3"/>
    <x v="10"/>
    <x v="0"/>
  </r>
  <r>
    <n v="795"/>
    <d v="2023-11-28T00:00:00"/>
    <s v="CUST795"/>
    <x v="1"/>
    <n v="57"/>
    <x v="0"/>
    <n v="1"/>
    <n v="300"/>
    <n v="300"/>
    <n v="0"/>
    <s v="55-65"/>
    <s v="9.55-60"/>
    <x v="1"/>
    <x v="3"/>
    <x v="2"/>
  </r>
  <r>
    <n v="821"/>
    <d v="2023-02-14T00:00:00"/>
    <s v="CUST821"/>
    <x v="1"/>
    <n v="49"/>
    <x v="0"/>
    <n v="1"/>
    <n v="300"/>
    <n v="300"/>
    <n v="0"/>
    <s v="45-55"/>
    <s v="7.45-50"/>
    <x v="1"/>
    <x v="6"/>
    <x v="0"/>
  </r>
  <r>
    <n v="826"/>
    <d v="2023-10-19T00:00:00"/>
    <s v="CUST826"/>
    <x v="0"/>
    <n v="46"/>
    <x v="2"/>
    <n v="1"/>
    <n v="300"/>
    <n v="300"/>
    <n v="0"/>
    <s v="45-55"/>
    <s v="7.45-50"/>
    <x v="6"/>
    <x v="4"/>
    <x v="0"/>
  </r>
  <r>
    <n v="852"/>
    <d v="2023-10-12T00:00:00"/>
    <s v="CUST852"/>
    <x v="0"/>
    <n v="41"/>
    <x v="2"/>
    <n v="1"/>
    <n v="300"/>
    <n v="300"/>
    <n v="0"/>
    <s v="35-45"/>
    <s v="6.40-45"/>
    <x v="6"/>
    <x v="4"/>
    <x v="0"/>
  </r>
  <r>
    <n v="865"/>
    <d v="2023-12-21T00:00:00"/>
    <s v="CUST865"/>
    <x v="0"/>
    <n v="42"/>
    <x v="2"/>
    <n v="1"/>
    <n v="300"/>
    <n v="300"/>
    <n v="0"/>
    <s v="35-45"/>
    <s v="6.40-45"/>
    <x v="6"/>
    <x v="1"/>
    <x v="2"/>
  </r>
  <r>
    <n v="868"/>
    <d v="2023-12-06T00:00:00"/>
    <s v="CUST868"/>
    <x v="0"/>
    <n v="25"/>
    <x v="0"/>
    <n v="1"/>
    <n v="300"/>
    <n v="300"/>
    <n v="0"/>
    <s v="18-25"/>
    <s v="2.20-25"/>
    <x v="2"/>
    <x v="1"/>
    <x v="1"/>
  </r>
  <r>
    <n v="881"/>
    <d v="2023-05-19T00:00:00"/>
    <s v="CUST881"/>
    <x v="1"/>
    <n v="22"/>
    <x v="0"/>
    <n v="1"/>
    <n v="300"/>
    <n v="300"/>
    <n v="0"/>
    <s v="18-25"/>
    <s v="2.20-25"/>
    <x v="4"/>
    <x v="2"/>
    <x v="0"/>
  </r>
  <r>
    <n v="905"/>
    <d v="2023-04-02T00:00:00"/>
    <s v="CUST905"/>
    <x v="1"/>
    <n v="58"/>
    <x v="1"/>
    <n v="1"/>
    <n v="300"/>
    <n v="300"/>
    <n v="0"/>
    <s v="55-65"/>
    <s v="9.55-60"/>
    <x v="3"/>
    <x v="8"/>
    <x v="1"/>
  </r>
  <r>
    <n v="909"/>
    <d v="2023-10-01T00:00:00"/>
    <s v="CUST909"/>
    <x v="1"/>
    <n v="26"/>
    <x v="0"/>
    <n v="1"/>
    <n v="300"/>
    <n v="300"/>
    <n v="0"/>
    <s v="25-35"/>
    <s v="3.25-30"/>
    <x v="3"/>
    <x v="4"/>
    <x v="1"/>
  </r>
  <r>
    <n v="925"/>
    <d v="2023-09-03T00:00:00"/>
    <s v="CUST925"/>
    <x v="1"/>
    <n v="25"/>
    <x v="0"/>
    <n v="1"/>
    <n v="300"/>
    <n v="300"/>
    <n v="0"/>
    <s v="18-25"/>
    <s v="2.20-25"/>
    <x v="3"/>
    <x v="10"/>
    <x v="1"/>
  </r>
  <r>
    <n v="939"/>
    <d v="2023-12-18T00:00:00"/>
    <s v="CUST939"/>
    <x v="0"/>
    <n v="46"/>
    <x v="0"/>
    <n v="1"/>
    <n v="300"/>
    <n v="300"/>
    <n v="0"/>
    <s v="45-55"/>
    <s v="7.45-50"/>
    <x v="0"/>
    <x v="1"/>
    <x v="0"/>
  </r>
  <r>
    <n v="947"/>
    <d v="2023-03-02T00:00:00"/>
    <s v="CUST947"/>
    <x v="1"/>
    <n v="50"/>
    <x v="1"/>
    <n v="1"/>
    <n v="300"/>
    <n v="300"/>
    <n v="0"/>
    <s v="45-55"/>
    <s v="7.45-50"/>
    <x v="6"/>
    <x v="11"/>
    <x v="1"/>
  </r>
  <r>
    <n v="983"/>
    <d v="2023-11-01T00:00:00"/>
    <s v="CUST983"/>
    <x v="0"/>
    <n v="29"/>
    <x v="2"/>
    <n v="1"/>
    <n v="300"/>
    <n v="300"/>
    <n v="0"/>
    <s v="25-35"/>
    <s v="3.25-30"/>
    <x v="2"/>
    <x v="3"/>
    <x v="1"/>
  </r>
  <r>
    <n v="10"/>
    <d v="2023-10-07T00:00:00"/>
    <s v="CUST010"/>
    <x v="0"/>
    <n v="52"/>
    <x v="2"/>
    <n v="4"/>
    <n v="50"/>
    <n v="200"/>
    <n v="0"/>
    <s v="45-55"/>
    <s v="8.50-55"/>
    <x v="5"/>
    <x v="4"/>
    <x v="1"/>
  </r>
  <r>
    <n v="38"/>
    <d v="2023-03-21T00:00:00"/>
    <s v="CUST038"/>
    <x v="1"/>
    <n v="38"/>
    <x v="1"/>
    <n v="4"/>
    <n v="50"/>
    <n v="200"/>
    <n v="0"/>
    <s v="35-45"/>
    <s v="5.35-40"/>
    <x v="1"/>
    <x v="11"/>
    <x v="2"/>
  </r>
  <r>
    <n v="61"/>
    <d v="2023-04-09T00:00:00"/>
    <s v="CUST061"/>
    <x v="1"/>
    <n v="21"/>
    <x v="1"/>
    <n v="4"/>
    <n v="50"/>
    <n v="200"/>
    <n v="0"/>
    <s v="18-25"/>
    <s v="2.20-25"/>
    <x v="3"/>
    <x v="8"/>
    <x v="1"/>
  </r>
  <r>
    <n v="75"/>
    <d v="2023-07-06T00:00:00"/>
    <s v="CUST075"/>
    <x v="1"/>
    <n v="61"/>
    <x v="1"/>
    <n v="4"/>
    <n v="50"/>
    <n v="200"/>
    <n v="0"/>
    <s v="55-65"/>
    <s v="10.60-65"/>
    <x v="6"/>
    <x v="5"/>
    <x v="1"/>
  </r>
  <r>
    <n v="82"/>
    <d v="2023-12-26T00:00:00"/>
    <s v="CUST082"/>
    <x v="0"/>
    <n v="32"/>
    <x v="1"/>
    <n v="4"/>
    <n v="50"/>
    <n v="200"/>
    <n v="0"/>
    <s v="25-35"/>
    <s v="4.30-35"/>
    <x v="1"/>
    <x v="1"/>
    <x v="2"/>
  </r>
  <r>
    <n v="121"/>
    <d v="2023-10-15T00:00:00"/>
    <s v="CUST121"/>
    <x v="0"/>
    <n v="28"/>
    <x v="0"/>
    <n v="4"/>
    <n v="50"/>
    <n v="200"/>
    <n v="0"/>
    <s v="25-35"/>
    <s v="3.25-30"/>
    <x v="3"/>
    <x v="4"/>
    <x v="0"/>
  </r>
  <r>
    <n v="132"/>
    <d v="2023-09-10T00:00:00"/>
    <s v="CUST132"/>
    <x v="1"/>
    <n v="42"/>
    <x v="0"/>
    <n v="4"/>
    <n v="50"/>
    <n v="200"/>
    <n v="0"/>
    <s v="35-45"/>
    <s v="6.40-45"/>
    <x v="3"/>
    <x v="10"/>
    <x v="1"/>
  </r>
  <r>
    <n v="138"/>
    <d v="2023-03-23T00:00:00"/>
    <s v="CUST138"/>
    <x v="1"/>
    <n v="49"/>
    <x v="2"/>
    <n v="4"/>
    <n v="50"/>
    <n v="200"/>
    <n v="0"/>
    <s v="45-55"/>
    <s v="7.45-50"/>
    <x v="6"/>
    <x v="11"/>
    <x v="2"/>
  </r>
  <r>
    <n v="146"/>
    <d v="2023-08-28T00:00:00"/>
    <s v="CUST146"/>
    <x v="1"/>
    <n v="38"/>
    <x v="2"/>
    <n v="4"/>
    <n v="50"/>
    <n v="200"/>
    <n v="0"/>
    <s v="35-45"/>
    <s v="5.35-40"/>
    <x v="0"/>
    <x v="9"/>
    <x v="2"/>
  </r>
  <r>
    <n v="159"/>
    <d v="2023-05-31T00:00:00"/>
    <s v="CUST159"/>
    <x v="1"/>
    <n v="26"/>
    <x v="2"/>
    <n v="4"/>
    <n v="50"/>
    <n v="200"/>
    <n v="0"/>
    <s v="25-35"/>
    <s v="3.25-30"/>
    <x v="2"/>
    <x v="2"/>
    <x v="2"/>
  </r>
  <r>
    <n v="184"/>
    <d v="2023-01-10T00:00:00"/>
    <s v="CUST184"/>
    <x v="1"/>
    <n v="31"/>
    <x v="0"/>
    <n v="4"/>
    <n v="50"/>
    <n v="200"/>
    <n v="0"/>
    <s v="25-35"/>
    <s v="4.30-35"/>
    <x v="1"/>
    <x v="0"/>
    <x v="1"/>
  </r>
  <r>
    <n v="186"/>
    <d v="2023-07-05T00:00:00"/>
    <s v="CUST186"/>
    <x v="1"/>
    <n v="20"/>
    <x v="2"/>
    <n v="4"/>
    <n v="50"/>
    <n v="200"/>
    <n v="0"/>
    <s v="18-25"/>
    <s v="1.18-20"/>
    <x v="2"/>
    <x v="5"/>
    <x v="1"/>
  </r>
  <r>
    <n v="194"/>
    <d v="2023-09-06T00:00:00"/>
    <s v="CUST194"/>
    <x v="1"/>
    <n v="55"/>
    <x v="2"/>
    <n v="4"/>
    <n v="50"/>
    <n v="200"/>
    <n v="0"/>
    <s v="45-55"/>
    <s v="8.50-55"/>
    <x v="2"/>
    <x v="10"/>
    <x v="1"/>
  </r>
  <r>
    <n v="197"/>
    <d v="2023-03-06T00:00:00"/>
    <s v="CUST197"/>
    <x v="0"/>
    <n v="42"/>
    <x v="2"/>
    <n v="4"/>
    <n v="50"/>
    <n v="200"/>
    <n v="0"/>
    <s v="35-45"/>
    <s v="6.40-45"/>
    <x v="0"/>
    <x v="11"/>
    <x v="1"/>
  </r>
  <r>
    <n v="208"/>
    <d v="2023-10-04T00:00:00"/>
    <s v="CUST208"/>
    <x v="0"/>
    <n v="34"/>
    <x v="0"/>
    <n v="4"/>
    <n v="50"/>
    <n v="200"/>
    <n v="0"/>
    <s v="25-35"/>
    <s v="4.30-35"/>
    <x v="2"/>
    <x v="4"/>
    <x v="1"/>
  </r>
  <r>
    <n v="209"/>
    <d v="2023-12-20T00:00:00"/>
    <s v="CUST209"/>
    <x v="0"/>
    <n v="30"/>
    <x v="0"/>
    <n v="4"/>
    <n v="50"/>
    <n v="200"/>
    <n v="0"/>
    <s v="25-35"/>
    <s v="3.25-30"/>
    <x v="2"/>
    <x v="1"/>
    <x v="0"/>
  </r>
  <r>
    <n v="210"/>
    <d v="2023-04-13T00:00:00"/>
    <s v="CUST210"/>
    <x v="1"/>
    <n v="37"/>
    <x v="0"/>
    <n v="4"/>
    <n v="50"/>
    <n v="200"/>
    <n v="0"/>
    <s v="35-45"/>
    <s v="5.35-40"/>
    <x v="6"/>
    <x v="8"/>
    <x v="0"/>
  </r>
  <r>
    <n v="217"/>
    <d v="2023-08-13T00:00:00"/>
    <s v="CUST217"/>
    <x v="0"/>
    <n v="35"/>
    <x v="0"/>
    <n v="4"/>
    <n v="50"/>
    <n v="200"/>
    <n v="0"/>
    <s v="25-35"/>
    <s v="4.30-35"/>
    <x v="3"/>
    <x v="9"/>
    <x v="0"/>
  </r>
  <r>
    <n v="251"/>
    <d v="2023-08-31T00:00:00"/>
    <s v="CUST251"/>
    <x v="0"/>
    <n v="57"/>
    <x v="1"/>
    <n v="4"/>
    <n v="50"/>
    <n v="200"/>
    <n v="0"/>
    <s v="55-65"/>
    <s v="9.55-60"/>
    <x v="6"/>
    <x v="9"/>
    <x v="2"/>
  </r>
  <r>
    <n v="259"/>
    <d v="2023-08-09T00:00:00"/>
    <s v="CUST259"/>
    <x v="0"/>
    <n v="45"/>
    <x v="2"/>
    <n v="4"/>
    <n v="50"/>
    <n v="200"/>
    <n v="0"/>
    <s v="35-45"/>
    <s v="6.40-45"/>
    <x v="2"/>
    <x v="9"/>
    <x v="1"/>
  </r>
  <r>
    <n v="282"/>
    <d v="2023-08-25T00:00:00"/>
    <s v="CUST282"/>
    <x v="0"/>
    <n v="64"/>
    <x v="0"/>
    <n v="4"/>
    <n v="50"/>
    <n v="200"/>
    <n v="0"/>
    <s v="55-65"/>
    <s v="10.60-65"/>
    <x v="4"/>
    <x v="9"/>
    <x v="2"/>
  </r>
  <r>
    <n v="284"/>
    <d v="2023-02-08T00:00:00"/>
    <s v="CUST284"/>
    <x v="1"/>
    <n v="43"/>
    <x v="2"/>
    <n v="4"/>
    <n v="50"/>
    <n v="200"/>
    <n v="0"/>
    <s v="35-45"/>
    <s v="6.40-45"/>
    <x v="2"/>
    <x v="6"/>
    <x v="1"/>
  </r>
  <r>
    <n v="300"/>
    <d v="2023-01-31T00:00:00"/>
    <s v="CUST300"/>
    <x v="0"/>
    <n v="19"/>
    <x v="0"/>
    <n v="4"/>
    <n v="50"/>
    <n v="200"/>
    <n v="0"/>
    <s v="18-25"/>
    <s v="1.18-20"/>
    <x v="1"/>
    <x v="0"/>
    <x v="2"/>
  </r>
  <r>
    <n v="330"/>
    <d v="2023-09-18T00:00:00"/>
    <s v="CUST330"/>
    <x v="0"/>
    <n v="25"/>
    <x v="1"/>
    <n v="4"/>
    <n v="50"/>
    <n v="200"/>
    <n v="0"/>
    <s v="18-25"/>
    <s v="2.20-25"/>
    <x v="0"/>
    <x v="10"/>
    <x v="0"/>
  </r>
  <r>
    <n v="341"/>
    <d v="2023-05-07T00:00:00"/>
    <s v="CUST341"/>
    <x v="1"/>
    <n v="31"/>
    <x v="2"/>
    <n v="4"/>
    <n v="50"/>
    <n v="200"/>
    <n v="0"/>
    <s v="25-35"/>
    <s v="4.30-35"/>
    <x v="3"/>
    <x v="2"/>
    <x v="1"/>
  </r>
  <r>
    <n v="354"/>
    <d v="2023-04-15T00:00:00"/>
    <s v="CUST354"/>
    <x v="0"/>
    <n v="49"/>
    <x v="1"/>
    <n v="4"/>
    <n v="50"/>
    <n v="200"/>
    <n v="0"/>
    <s v="45-55"/>
    <s v="7.45-50"/>
    <x v="5"/>
    <x v="8"/>
    <x v="0"/>
  </r>
  <r>
    <n v="377"/>
    <d v="2023-03-09T00:00:00"/>
    <s v="CUST377"/>
    <x v="0"/>
    <n v="46"/>
    <x v="2"/>
    <n v="4"/>
    <n v="50"/>
    <n v="200"/>
    <n v="0"/>
    <s v="45-55"/>
    <s v="7.45-50"/>
    <x v="6"/>
    <x v="11"/>
    <x v="1"/>
  </r>
  <r>
    <n v="400"/>
    <d v="2023-02-24T00:00:00"/>
    <s v="CUST400"/>
    <x v="1"/>
    <n v="53"/>
    <x v="2"/>
    <n v="4"/>
    <n v="50"/>
    <n v="200"/>
    <n v="0"/>
    <s v="45-55"/>
    <s v="8.50-55"/>
    <x v="4"/>
    <x v="6"/>
    <x v="2"/>
  </r>
  <r>
    <n v="411"/>
    <d v="2023-05-16T00:00:00"/>
    <s v="CUST411"/>
    <x v="1"/>
    <n v="62"/>
    <x v="0"/>
    <n v="4"/>
    <n v="50"/>
    <n v="200"/>
    <n v="0"/>
    <s v="55-65"/>
    <s v="10.60-65"/>
    <x v="1"/>
    <x v="2"/>
    <x v="0"/>
  </r>
  <r>
    <n v="428"/>
    <d v="2023-10-10T00:00:00"/>
    <s v="CUST428"/>
    <x v="0"/>
    <n v="40"/>
    <x v="0"/>
    <n v="4"/>
    <n v="50"/>
    <n v="200"/>
    <n v="0"/>
    <s v="35-45"/>
    <s v="5.35-40"/>
    <x v="1"/>
    <x v="4"/>
    <x v="1"/>
  </r>
  <r>
    <n v="433"/>
    <d v="2023-02-27T00:00:00"/>
    <s v="CUST433"/>
    <x v="1"/>
    <n v="29"/>
    <x v="1"/>
    <n v="4"/>
    <n v="50"/>
    <n v="200"/>
    <n v="0"/>
    <s v="25-35"/>
    <s v="3.25-30"/>
    <x v="0"/>
    <x v="6"/>
    <x v="2"/>
  </r>
  <r>
    <n v="449"/>
    <d v="2023-07-03T00:00:00"/>
    <s v="CUST449"/>
    <x v="1"/>
    <n v="25"/>
    <x v="0"/>
    <n v="4"/>
    <n v="50"/>
    <n v="200"/>
    <n v="0"/>
    <s v="18-25"/>
    <s v="2.20-25"/>
    <x v="0"/>
    <x v="5"/>
    <x v="1"/>
  </r>
  <r>
    <n v="494"/>
    <d v="2023-09-18T00:00:00"/>
    <s v="CUST494"/>
    <x v="0"/>
    <n v="42"/>
    <x v="1"/>
    <n v="4"/>
    <n v="50"/>
    <n v="200"/>
    <n v="0"/>
    <s v="35-45"/>
    <s v="6.40-45"/>
    <x v="0"/>
    <x v="10"/>
    <x v="0"/>
  </r>
  <r>
    <n v="510"/>
    <d v="2023-06-10T00:00:00"/>
    <s v="CUST510"/>
    <x v="0"/>
    <n v="39"/>
    <x v="1"/>
    <n v="4"/>
    <n v="50"/>
    <n v="200"/>
    <n v="0"/>
    <s v="35-45"/>
    <s v="5.35-40"/>
    <x v="5"/>
    <x v="7"/>
    <x v="1"/>
  </r>
  <r>
    <n v="546"/>
    <d v="2023-10-11T00:00:00"/>
    <s v="CUST546"/>
    <x v="0"/>
    <n v="36"/>
    <x v="0"/>
    <n v="4"/>
    <n v="50"/>
    <n v="200"/>
    <n v="0"/>
    <s v="35-45"/>
    <s v="5.35-40"/>
    <x v="2"/>
    <x v="4"/>
    <x v="0"/>
  </r>
  <r>
    <n v="569"/>
    <d v="2023-08-15T00:00:00"/>
    <s v="CUST569"/>
    <x v="1"/>
    <n v="52"/>
    <x v="0"/>
    <n v="4"/>
    <n v="50"/>
    <n v="200"/>
    <n v="0"/>
    <s v="45-55"/>
    <s v="8.50-55"/>
    <x v="1"/>
    <x v="9"/>
    <x v="0"/>
  </r>
  <r>
    <n v="584"/>
    <d v="2023-02-17T00:00:00"/>
    <s v="CUST584"/>
    <x v="0"/>
    <n v="27"/>
    <x v="1"/>
    <n v="4"/>
    <n v="50"/>
    <n v="200"/>
    <n v="0"/>
    <s v="25-35"/>
    <s v="3.25-30"/>
    <x v="4"/>
    <x v="6"/>
    <x v="0"/>
  </r>
  <r>
    <n v="604"/>
    <d v="2023-09-11T00:00:00"/>
    <s v="CUST604"/>
    <x v="0"/>
    <n v="29"/>
    <x v="0"/>
    <n v="4"/>
    <n v="50"/>
    <n v="200"/>
    <n v="0"/>
    <s v="25-35"/>
    <s v="3.25-30"/>
    <x v="0"/>
    <x v="10"/>
    <x v="0"/>
  </r>
  <r>
    <n v="628"/>
    <d v="2023-11-01T00:00:00"/>
    <s v="CUST628"/>
    <x v="0"/>
    <n v="19"/>
    <x v="1"/>
    <n v="4"/>
    <n v="50"/>
    <n v="200"/>
    <n v="0"/>
    <s v="18-25"/>
    <s v="1.18-20"/>
    <x v="2"/>
    <x v="3"/>
    <x v="1"/>
  </r>
  <r>
    <n v="639"/>
    <d v="2023-05-13T00:00:00"/>
    <s v="CUST639"/>
    <x v="0"/>
    <n v="62"/>
    <x v="1"/>
    <n v="4"/>
    <n v="50"/>
    <n v="200"/>
    <n v="0"/>
    <s v="55-65"/>
    <s v="10.60-65"/>
    <x v="5"/>
    <x v="2"/>
    <x v="0"/>
  </r>
  <r>
    <n v="686"/>
    <d v="2023-07-19T00:00:00"/>
    <s v="CUST686"/>
    <x v="0"/>
    <n v="28"/>
    <x v="0"/>
    <n v="4"/>
    <n v="50"/>
    <n v="200"/>
    <n v="0"/>
    <s v="25-35"/>
    <s v="3.25-30"/>
    <x v="2"/>
    <x v="5"/>
    <x v="0"/>
  </r>
  <r>
    <n v="696"/>
    <d v="2023-09-06T00:00:00"/>
    <s v="CUST696"/>
    <x v="0"/>
    <n v="50"/>
    <x v="2"/>
    <n v="4"/>
    <n v="50"/>
    <n v="200"/>
    <n v="0"/>
    <s v="45-55"/>
    <s v="7.45-50"/>
    <x v="2"/>
    <x v="10"/>
    <x v="1"/>
  </r>
  <r>
    <n v="723"/>
    <d v="2023-06-17T00:00:00"/>
    <s v="CUST723"/>
    <x v="0"/>
    <n v="54"/>
    <x v="1"/>
    <n v="4"/>
    <n v="50"/>
    <n v="200"/>
    <n v="0"/>
    <s v="45-55"/>
    <s v="8.50-55"/>
    <x v="5"/>
    <x v="7"/>
    <x v="0"/>
  </r>
  <r>
    <n v="740"/>
    <d v="2023-02-05T00:00:00"/>
    <s v="CUST740"/>
    <x v="0"/>
    <n v="25"/>
    <x v="1"/>
    <n v="4"/>
    <n v="50"/>
    <n v="200"/>
    <n v="0"/>
    <s v="18-25"/>
    <s v="2.20-25"/>
    <x v="3"/>
    <x v="6"/>
    <x v="1"/>
  </r>
  <r>
    <n v="765"/>
    <d v="2023-06-09T00:00:00"/>
    <s v="CUST765"/>
    <x v="1"/>
    <n v="43"/>
    <x v="2"/>
    <n v="4"/>
    <n v="50"/>
    <n v="200"/>
    <n v="0"/>
    <s v="35-45"/>
    <s v="6.40-45"/>
    <x v="4"/>
    <x v="7"/>
    <x v="1"/>
  </r>
  <r>
    <n v="785"/>
    <d v="2023-03-03T00:00:00"/>
    <s v="CUST785"/>
    <x v="0"/>
    <n v="31"/>
    <x v="1"/>
    <n v="4"/>
    <n v="50"/>
    <n v="200"/>
    <n v="0"/>
    <s v="25-35"/>
    <s v="4.30-35"/>
    <x v="4"/>
    <x v="11"/>
    <x v="1"/>
  </r>
  <r>
    <n v="801"/>
    <d v="2023-08-10T00:00:00"/>
    <s v="CUST801"/>
    <x v="1"/>
    <n v="21"/>
    <x v="2"/>
    <n v="4"/>
    <n v="50"/>
    <n v="200"/>
    <n v="0"/>
    <s v="18-25"/>
    <s v="2.20-25"/>
    <x v="6"/>
    <x v="9"/>
    <x v="1"/>
  </r>
  <r>
    <n v="807"/>
    <d v="2023-08-11T00:00:00"/>
    <s v="CUST807"/>
    <x v="0"/>
    <n v="50"/>
    <x v="0"/>
    <n v="4"/>
    <n v="50"/>
    <n v="200"/>
    <n v="0"/>
    <s v="45-55"/>
    <s v="7.45-50"/>
    <x v="4"/>
    <x v="9"/>
    <x v="0"/>
  </r>
  <r>
    <n v="817"/>
    <d v="2023-10-31T00:00:00"/>
    <s v="CUST817"/>
    <x v="1"/>
    <n v="30"/>
    <x v="1"/>
    <n v="4"/>
    <n v="50"/>
    <n v="200"/>
    <n v="0"/>
    <s v="25-35"/>
    <s v="3.25-30"/>
    <x v="1"/>
    <x v="4"/>
    <x v="2"/>
  </r>
  <r>
    <n v="820"/>
    <d v="2023-05-06T00:00:00"/>
    <s v="CUST820"/>
    <x v="1"/>
    <n v="49"/>
    <x v="0"/>
    <n v="4"/>
    <n v="50"/>
    <n v="200"/>
    <n v="0"/>
    <s v="45-55"/>
    <s v="7.45-50"/>
    <x v="5"/>
    <x v="2"/>
    <x v="1"/>
  </r>
  <r>
    <n v="833"/>
    <d v="2023-06-16T00:00:00"/>
    <s v="CUST833"/>
    <x v="1"/>
    <n v="42"/>
    <x v="1"/>
    <n v="4"/>
    <n v="50"/>
    <n v="200"/>
    <n v="0"/>
    <s v="35-45"/>
    <s v="6.40-45"/>
    <x v="4"/>
    <x v="7"/>
    <x v="0"/>
  </r>
  <r>
    <n v="835"/>
    <d v="2023-09-07T00:00:00"/>
    <s v="CUST835"/>
    <x v="1"/>
    <n v="37"/>
    <x v="2"/>
    <n v="4"/>
    <n v="50"/>
    <n v="200"/>
    <n v="0"/>
    <s v="35-45"/>
    <s v="5.35-40"/>
    <x v="6"/>
    <x v="10"/>
    <x v="1"/>
  </r>
  <r>
    <n v="860"/>
    <d v="2023-01-09T00:00:00"/>
    <s v="CUST860"/>
    <x v="1"/>
    <n v="63"/>
    <x v="2"/>
    <n v="4"/>
    <n v="50"/>
    <n v="200"/>
    <n v="0"/>
    <s v="55-65"/>
    <s v="10.60-65"/>
    <x v="0"/>
    <x v="0"/>
    <x v="1"/>
  </r>
  <r>
    <n v="903"/>
    <d v="2023-04-27T00:00:00"/>
    <s v="CUST903"/>
    <x v="0"/>
    <n v="51"/>
    <x v="1"/>
    <n v="4"/>
    <n v="50"/>
    <n v="200"/>
    <n v="0"/>
    <s v="45-55"/>
    <s v="8.50-55"/>
    <x v="6"/>
    <x v="8"/>
    <x v="2"/>
  </r>
  <r>
    <n v="917"/>
    <d v="2023-03-06T00:00:00"/>
    <s v="CUST917"/>
    <x v="0"/>
    <n v="57"/>
    <x v="0"/>
    <n v="4"/>
    <n v="50"/>
    <n v="200"/>
    <n v="0"/>
    <s v="55-65"/>
    <s v="9.55-60"/>
    <x v="0"/>
    <x v="11"/>
    <x v="1"/>
  </r>
  <r>
    <n v="930"/>
    <d v="2023-05-10T00:00:00"/>
    <s v="CUST930"/>
    <x v="1"/>
    <n v="54"/>
    <x v="2"/>
    <n v="4"/>
    <n v="50"/>
    <n v="200"/>
    <n v="0"/>
    <s v="45-55"/>
    <s v="8.50-55"/>
    <x v="2"/>
    <x v="2"/>
    <x v="1"/>
  </r>
  <r>
    <n v="936"/>
    <d v="2023-02-07T00:00:00"/>
    <s v="CUST936"/>
    <x v="1"/>
    <n v="57"/>
    <x v="1"/>
    <n v="4"/>
    <n v="50"/>
    <n v="200"/>
    <n v="0"/>
    <s v="55-65"/>
    <s v="9.55-60"/>
    <x v="1"/>
    <x v="6"/>
    <x v="1"/>
  </r>
  <r>
    <n v="938"/>
    <d v="2023-11-19T00:00:00"/>
    <s v="CUST938"/>
    <x v="1"/>
    <n v="49"/>
    <x v="2"/>
    <n v="4"/>
    <n v="50"/>
    <n v="200"/>
    <n v="0"/>
    <s v="45-55"/>
    <s v="7.45-50"/>
    <x v="3"/>
    <x v="3"/>
    <x v="0"/>
  </r>
  <r>
    <n v="961"/>
    <d v="2023-06-06T00:00:00"/>
    <s v="CUST961"/>
    <x v="1"/>
    <n v="53"/>
    <x v="1"/>
    <n v="4"/>
    <n v="50"/>
    <n v="200"/>
    <n v="0"/>
    <s v="45-55"/>
    <s v="8.50-55"/>
    <x v="1"/>
    <x v="7"/>
    <x v="1"/>
  </r>
  <r>
    <n v="965"/>
    <d v="2023-11-09T00:00:00"/>
    <s v="CUST965"/>
    <x v="1"/>
    <n v="22"/>
    <x v="2"/>
    <n v="4"/>
    <n v="50"/>
    <n v="200"/>
    <n v="0"/>
    <s v="18-25"/>
    <s v="2.20-25"/>
    <x v="6"/>
    <x v="3"/>
    <x v="1"/>
  </r>
  <r>
    <n v="971"/>
    <d v="2023-12-05T00:00:00"/>
    <s v="CUST971"/>
    <x v="0"/>
    <n v="27"/>
    <x v="0"/>
    <n v="4"/>
    <n v="50"/>
    <n v="200"/>
    <n v="0"/>
    <s v="25-35"/>
    <s v="3.25-30"/>
    <x v="1"/>
    <x v="1"/>
    <x v="1"/>
  </r>
  <r>
    <n v="975"/>
    <d v="2023-03-30T00:00:00"/>
    <s v="CUST975"/>
    <x v="0"/>
    <n v="56"/>
    <x v="2"/>
    <n v="4"/>
    <n v="50"/>
    <n v="200"/>
    <n v="0"/>
    <s v="55-65"/>
    <s v="9.55-60"/>
    <x v="6"/>
    <x v="11"/>
    <x v="2"/>
  </r>
  <r>
    <n v="1"/>
    <d v="2023-11-24T00:00:00"/>
    <s v="CUST001"/>
    <x v="1"/>
    <n v="34"/>
    <x v="1"/>
    <n v="3"/>
    <n v="50"/>
    <n v="150"/>
    <n v="0"/>
    <s v="25-35"/>
    <s v="4.30-35"/>
    <x v="4"/>
    <x v="3"/>
    <x v="2"/>
  </r>
  <r>
    <n v="34"/>
    <d v="2023-12-24T00:00:00"/>
    <s v="CUST034"/>
    <x v="0"/>
    <n v="51"/>
    <x v="2"/>
    <n v="3"/>
    <n v="50"/>
    <n v="150"/>
    <n v="0"/>
    <s v="45-55"/>
    <s v="8.50-55"/>
    <x v="3"/>
    <x v="1"/>
    <x v="2"/>
  </r>
  <r>
    <n v="60"/>
    <d v="2023-10-23T00:00:00"/>
    <s v="CUST060"/>
    <x v="1"/>
    <n v="30"/>
    <x v="1"/>
    <n v="3"/>
    <n v="50"/>
    <n v="150"/>
    <n v="0"/>
    <s v="25-35"/>
    <s v="3.25-30"/>
    <x v="0"/>
    <x v="4"/>
    <x v="2"/>
  </r>
  <r>
    <n v="85"/>
    <d v="2023-02-06T00:00:00"/>
    <s v="CUST085"/>
    <x v="1"/>
    <n v="31"/>
    <x v="2"/>
    <n v="3"/>
    <n v="50"/>
    <n v="150"/>
    <n v="0"/>
    <s v="25-35"/>
    <s v="4.30-35"/>
    <x v="0"/>
    <x v="6"/>
    <x v="1"/>
  </r>
  <r>
    <n v="119"/>
    <d v="2023-03-13T00:00:00"/>
    <s v="CUST119"/>
    <x v="0"/>
    <n v="60"/>
    <x v="2"/>
    <n v="3"/>
    <n v="50"/>
    <n v="150"/>
    <n v="0"/>
    <s v="55-65"/>
    <s v="9.55-60"/>
    <x v="0"/>
    <x v="11"/>
    <x v="0"/>
  </r>
  <r>
    <n v="163"/>
    <d v="2023-01-02T00:00:00"/>
    <s v="CUST163"/>
    <x v="0"/>
    <n v="64"/>
    <x v="2"/>
    <n v="3"/>
    <n v="50"/>
    <n v="150"/>
    <n v="0"/>
    <s v="55-65"/>
    <s v="10.60-65"/>
    <x v="0"/>
    <x v="0"/>
    <x v="1"/>
  </r>
  <r>
    <n v="167"/>
    <d v="2023-09-17T00:00:00"/>
    <s v="CUST167"/>
    <x v="0"/>
    <n v="43"/>
    <x v="2"/>
    <n v="3"/>
    <n v="50"/>
    <n v="150"/>
    <n v="0"/>
    <s v="35-45"/>
    <s v="6.40-45"/>
    <x v="3"/>
    <x v="10"/>
    <x v="0"/>
  </r>
  <r>
    <n v="200"/>
    <d v="2023-09-01T00:00:00"/>
    <s v="CUST200"/>
    <x v="1"/>
    <n v="27"/>
    <x v="1"/>
    <n v="3"/>
    <n v="50"/>
    <n v="150"/>
    <n v="0"/>
    <s v="25-35"/>
    <s v="3.25-30"/>
    <x v="4"/>
    <x v="10"/>
    <x v="1"/>
  </r>
  <r>
    <n v="231"/>
    <d v="2023-01-04T00:00:00"/>
    <s v="CUST231"/>
    <x v="0"/>
    <n v="23"/>
    <x v="2"/>
    <n v="3"/>
    <n v="50"/>
    <n v="150"/>
    <n v="0"/>
    <s v="18-25"/>
    <s v="2.20-25"/>
    <x v="2"/>
    <x v="0"/>
    <x v="1"/>
  </r>
  <r>
    <n v="324"/>
    <d v="2023-10-27T00:00:00"/>
    <s v="CUST324"/>
    <x v="0"/>
    <n v="52"/>
    <x v="0"/>
    <n v="3"/>
    <n v="50"/>
    <n v="150"/>
    <n v="0"/>
    <s v="45-55"/>
    <s v="8.50-55"/>
    <x v="4"/>
    <x v="4"/>
    <x v="2"/>
  </r>
  <r>
    <n v="327"/>
    <d v="2023-09-29T00:00:00"/>
    <s v="CUST327"/>
    <x v="1"/>
    <n v="57"/>
    <x v="0"/>
    <n v="3"/>
    <n v="50"/>
    <n v="150"/>
    <n v="0"/>
    <s v="55-65"/>
    <s v="9.55-60"/>
    <x v="4"/>
    <x v="10"/>
    <x v="2"/>
  </r>
  <r>
    <n v="336"/>
    <d v="2023-12-12T00:00:00"/>
    <s v="CUST336"/>
    <x v="0"/>
    <n v="52"/>
    <x v="1"/>
    <n v="3"/>
    <n v="50"/>
    <n v="150"/>
    <n v="0"/>
    <s v="45-55"/>
    <s v="8.50-55"/>
    <x v="1"/>
    <x v="1"/>
    <x v="0"/>
  </r>
  <r>
    <n v="426"/>
    <d v="2023-03-24T00:00:00"/>
    <s v="CUST426"/>
    <x v="1"/>
    <n v="23"/>
    <x v="0"/>
    <n v="3"/>
    <n v="50"/>
    <n v="150"/>
    <n v="0"/>
    <s v="18-25"/>
    <s v="2.20-25"/>
    <x v="4"/>
    <x v="11"/>
    <x v="2"/>
  </r>
  <r>
    <n v="465"/>
    <d v="2023-04-02T00:00:00"/>
    <s v="CUST465"/>
    <x v="0"/>
    <n v="43"/>
    <x v="0"/>
    <n v="3"/>
    <n v="50"/>
    <n v="150"/>
    <n v="0"/>
    <s v="35-45"/>
    <s v="6.40-45"/>
    <x v="3"/>
    <x v="8"/>
    <x v="1"/>
  </r>
  <r>
    <n v="467"/>
    <d v="2023-07-30T00:00:00"/>
    <s v="CUST467"/>
    <x v="0"/>
    <n v="53"/>
    <x v="0"/>
    <n v="3"/>
    <n v="50"/>
    <n v="150"/>
    <n v="0"/>
    <s v="45-55"/>
    <s v="8.50-55"/>
    <x v="3"/>
    <x v="5"/>
    <x v="2"/>
  </r>
  <r>
    <n v="471"/>
    <d v="2023-03-23T00:00:00"/>
    <s v="CUST471"/>
    <x v="1"/>
    <n v="32"/>
    <x v="2"/>
    <n v="3"/>
    <n v="50"/>
    <n v="150"/>
    <n v="0"/>
    <s v="25-35"/>
    <s v="4.30-35"/>
    <x v="6"/>
    <x v="11"/>
    <x v="2"/>
  </r>
  <r>
    <n v="490"/>
    <d v="2023-02-05T00:00:00"/>
    <s v="CUST490"/>
    <x v="1"/>
    <n v="34"/>
    <x v="2"/>
    <n v="3"/>
    <n v="50"/>
    <n v="150"/>
    <n v="0"/>
    <s v="25-35"/>
    <s v="4.30-35"/>
    <x v="3"/>
    <x v="6"/>
    <x v="1"/>
  </r>
  <r>
    <n v="502"/>
    <d v="2023-04-02T00:00:00"/>
    <s v="CUST502"/>
    <x v="1"/>
    <n v="43"/>
    <x v="0"/>
    <n v="3"/>
    <n v="50"/>
    <n v="150"/>
    <n v="0"/>
    <s v="35-45"/>
    <s v="6.40-45"/>
    <x v="3"/>
    <x v="8"/>
    <x v="1"/>
  </r>
  <r>
    <n v="504"/>
    <d v="2023-05-16T00:00:00"/>
    <s v="CUST504"/>
    <x v="0"/>
    <n v="38"/>
    <x v="1"/>
    <n v="3"/>
    <n v="50"/>
    <n v="150"/>
    <n v="0"/>
    <s v="35-45"/>
    <s v="5.35-40"/>
    <x v="1"/>
    <x v="2"/>
    <x v="0"/>
  </r>
  <r>
    <n v="529"/>
    <d v="2023-08-09T00:00:00"/>
    <s v="CUST529"/>
    <x v="0"/>
    <n v="35"/>
    <x v="2"/>
    <n v="3"/>
    <n v="50"/>
    <n v="150"/>
    <n v="0"/>
    <s v="25-35"/>
    <s v="4.30-35"/>
    <x v="2"/>
    <x v="9"/>
    <x v="1"/>
  </r>
  <r>
    <n v="538"/>
    <d v="2023-09-17T00:00:00"/>
    <s v="CUST538"/>
    <x v="1"/>
    <n v="18"/>
    <x v="2"/>
    <n v="3"/>
    <n v="50"/>
    <n v="150"/>
    <n v="0"/>
    <s v="18-25"/>
    <s v="1.18-20"/>
    <x v="3"/>
    <x v="10"/>
    <x v="0"/>
  </r>
  <r>
    <n v="554"/>
    <d v="2023-11-12T00:00:00"/>
    <s v="CUST554"/>
    <x v="0"/>
    <n v="46"/>
    <x v="1"/>
    <n v="3"/>
    <n v="50"/>
    <n v="150"/>
    <n v="0"/>
    <s v="45-55"/>
    <s v="7.45-50"/>
    <x v="3"/>
    <x v="3"/>
    <x v="0"/>
  </r>
  <r>
    <n v="576"/>
    <d v="2023-12-04T00:00:00"/>
    <s v="CUST576"/>
    <x v="0"/>
    <n v="33"/>
    <x v="1"/>
    <n v="3"/>
    <n v="50"/>
    <n v="150"/>
    <n v="0"/>
    <s v="25-35"/>
    <s v="4.30-35"/>
    <x v="0"/>
    <x v="1"/>
    <x v="1"/>
  </r>
  <r>
    <n v="623"/>
    <d v="2023-03-10T00:00:00"/>
    <s v="CUST623"/>
    <x v="1"/>
    <n v="34"/>
    <x v="2"/>
    <n v="3"/>
    <n v="50"/>
    <n v="150"/>
    <n v="0"/>
    <s v="25-35"/>
    <s v="4.30-35"/>
    <x v="4"/>
    <x v="11"/>
    <x v="1"/>
  </r>
  <r>
    <n v="651"/>
    <d v="2023-05-27T00:00:00"/>
    <s v="CUST651"/>
    <x v="1"/>
    <n v="51"/>
    <x v="2"/>
    <n v="3"/>
    <n v="50"/>
    <n v="150"/>
    <n v="0"/>
    <s v="45-55"/>
    <s v="8.50-55"/>
    <x v="5"/>
    <x v="2"/>
    <x v="2"/>
  </r>
  <r>
    <n v="666"/>
    <d v="2023-02-02T00:00:00"/>
    <s v="CUST666"/>
    <x v="1"/>
    <n v="51"/>
    <x v="0"/>
    <n v="3"/>
    <n v="50"/>
    <n v="150"/>
    <n v="0"/>
    <s v="45-55"/>
    <s v="8.50-55"/>
    <x v="6"/>
    <x v="6"/>
    <x v="1"/>
  </r>
  <r>
    <n v="668"/>
    <d v="2023-07-28T00:00:00"/>
    <s v="CUST668"/>
    <x v="0"/>
    <n v="62"/>
    <x v="0"/>
    <n v="3"/>
    <n v="50"/>
    <n v="150"/>
    <n v="0"/>
    <s v="55-65"/>
    <s v="10.60-65"/>
    <x v="4"/>
    <x v="5"/>
    <x v="2"/>
  </r>
  <r>
    <n v="671"/>
    <d v="2023-08-27T00:00:00"/>
    <s v="CUST671"/>
    <x v="1"/>
    <n v="62"/>
    <x v="0"/>
    <n v="3"/>
    <n v="50"/>
    <n v="150"/>
    <n v="0"/>
    <s v="55-65"/>
    <s v="10.60-65"/>
    <x v="3"/>
    <x v="9"/>
    <x v="2"/>
  </r>
  <r>
    <n v="695"/>
    <d v="2023-08-12T00:00:00"/>
    <s v="CUST695"/>
    <x v="0"/>
    <n v="22"/>
    <x v="0"/>
    <n v="3"/>
    <n v="50"/>
    <n v="150"/>
    <n v="0"/>
    <s v="18-25"/>
    <s v="2.20-25"/>
    <x v="5"/>
    <x v="9"/>
    <x v="0"/>
  </r>
  <r>
    <n v="724"/>
    <d v="2023-04-19T00:00:00"/>
    <s v="CUST724"/>
    <x v="1"/>
    <n v="61"/>
    <x v="2"/>
    <n v="3"/>
    <n v="50"/>
    <n v="150"/>
    <n v="0"/>
    <s v="55-65"/>
    <s v="10.60-65"/>
    <x v="2"/>
    <x v="8"/>
    <x v="0"/>
  </r>
  <r>
    <n v="728"/>
    <d v="2023-07-14T00:00:00"/>
    <s v="CUST728"/>
    <x v="1"/>
    <n v="51"/>
    <x v="0"/>
    <n v="3"/>
    <n v="50"/>
    <n v="150"/>
    <n v="0"/>
    <s v="45-55"/>
    <s v="8.50-55"/>
    <x v="4"/>
    <x v="5"/>
    <x v="0"/>
  </r>
  <r>
    <n v="748"/>
    <d v="2023-03-20T00:00:00"/>
    <s v="CUST748"/>
    <x v="1"/>
    <n v="25"/>
    <x v="2"/>
    <n v="3"/>
    <n v="50"/>
    <n v="150"/>
    <n v="0"/>
    <s v="18-25"/>
    <s v="2.20-25"/>
    <x v="0"/>
    <x v="11"/>
    <x v="0"/>
  </r>
  <r>
    <n v="777"/>
    <d v="2023-12-20T00:00:00"/>
    <s v="CUST777"/>
    <x v="1"/>
    <n v="48"/>
    <x v="0"/>
    <n v="3"/>
    <n v="50"/>
    <n v="150"/>
    <n v="0"/>
    <s v="45-55"/>
    <s v="7.45-50"/>
    <x v="2"/>
    <x v="1"/>
    <x v="0"/>
  </r>
  <r>
    <n v="813"/>
    <d v="2023-10-03T00:00:00"/>
    <s v="CUST813"/>
    <x v="1"/>
    <n v="52"/>
    <x v="0"/>
    <n v="3"/>
    <n v="50"/>
    <n v="150"/>
    <n v="0"/>
    <s v="45-55"/>
    <s v="8.50-55"/>
    <x v="1"/>
    <x v="4"/>
    <x v="1"/>
  </r>
  <r>
    <n v="822"/>
    <d v="2023-05-23T00:00:00"/>
    <s v="CUST822"/>
    <x v="0"/>
    <n v="52"/>
    <x v="1"/>
    <n v="3"/>
    <n v="50"/>
    <n v="150"/>
    <n v="0"/>
    <s v="45-55"/>
    <s v="8.50-55"/>
    <x v="1"/>
    <x v="2"/>
    <x v="2"/>
  </r>
  <r>
    <n v="830"/>
    <d v="2023-06-22T00:00:00"/>
    <s v="CUST830"/>
    <x v="0"/>
    <n v="64"/>
    <x v="2"/>
    <n v="3"/>
    <n v="50"/>
    <n v="150"/>
    <n v="0"/>
    <s v="55-65"/>
    <s v="10.60-65"/>
    <x v="6"/>
    <x v="7"/>
    <x v="2"/>
  </r>
  <r>
    <n v="844"/>
    <d v="2023-10-12T00:00:00"/>
    <s v="CUST844"/>
    <x v="1"/>
    <n v="35"/>
    <x v="2"/>
    <n v="3"/>
    <n v="50"/>
    <n v="150"/>
    <n v="0"/>
    <s v="25-35"/>
    <s v="4.30-35"/>
    <x v="6"/>
    <x v="4"/>
    <x v="0"/>
  </r>
  <r>
    <n v="910"/>
    <d v="2023-03-06T00:00:00"/>
    <s v="CUST910"/>
    <x v="0"/>
    <n v="20"/>
    <x v="1"/>
    <n v="3"/>
    <n v="50"/>
    <n v="150"/>
    <n v="0"/>
    <s v="18-25"/>
    <s v="1.18-20"/>
    <x v="0"/>
    <x v="11"/>
    <x v="1"/>
  </r>
  <r>
    <n v="912"/>
    <d v="2023-01-24T00:00:00"/>
    <s v="CUST912"/>
    <x v="1"/>
    <n v="51"/>
    <x v="1"/>
    <n v="3"/>
    <n v="50"/>
    <n v="150"/>
    <n v="0"/>
    <s v="45-55"/>
    <s v="8.50-55"/>
    <x v="1"/>
    <x v="0"/>
    <x v="2"/>
  </r>
  <r>
    <n v="978"/>
    <d v="2023-03-22T00:00:00"/>
    <s v="CUST978"/>
    <x v="0"/>
    <n v="53"/>
    <x v="2"/>
    <n v="3"/>
    <n v="50"/>
    <n v="150"/>
    <n v="0"/>
    <s v="45-55"/>
    <s v="8.50-55"/>
    <x v="2"/>
    <x v="11"/>
    <x v="2"/>
  </r>
  <r>
    <n v="993"/>
    <d v="2023-02-06T00:00:00"/>
    <s v="CUST993"/>
    <x v="0"/>
    <n v="48"/>
    <x v="0"/>
    <n v="3"/>
    <n v="50"/>
    <n v="150"/>
    <n v="0"/>
    <s v="45-55"/>
    <s v="7.45-50"/>
    <x v="0"/>
    <x v="6"/>
    <x v="1"/>
  </r>
  <r>
    <n v="999"/>
    <d v="2023-12-05T00:00:00"/>
    <s v="CUST999"/>
    <x v="0"/>
    <n v="36"/>
    <x v="0"/>
    <n v="3"/>
    <n v="50"/>
    <n v="150"/>
    <n v="0"/>
    <s v="35-45"/>
    <s v="5.35-40"/>
    <x v="1"/>
    <x v="1"/>
    <x v="1"/>
  </r>
  <r>
    <n v="14"/>
    <d v="2023-01-17T00:00:00"/>
    <s v="CUST014"/>
    <x v="1"/>
    <n v="64"/>
    <x v="2"/>
    <n v="4"/>
    <n v="30"/>
    <n v="120"/>
    <n v="0"/>
    <s v="55-65"/>
    <s v="10.60-65"/>
    <x v="1"/>
    <x v="0"/>
    <x v="0"/>
  </r>
  <r>
    <n v="23"/>
    <d v="2023-04-12T00:00:00"/>
    <s v="CUST023"/>
    <x v="0"/>
    <n v="35"/>
    <x v="2"/>
    <n v="4"/>
    <n v="30"/>
    <n v="120"/>
    <n v="0"/>
    <s v="25-35"/>
    <s v="4.30-35"/>
    <x v="2"/>
    <x v="8"/>
    <x v="0"/>
  </r>
  <r>
    <n v="39"/>
    <d v="2023-04-21T00:00:00"/>
    <s v="CUST039"/>
    <x v="1"/>
    <n v="23"/>
    <x v="2"/>
    <n v="4"/>
    <n v="30"/>
    <n v="120"/>
    <n v="0"/>
    <s v="18-25"/>
    <s v="2.20-25"/>
    <x v="4"/>
    <x v="8"/>
    <x v="2"/>
  </r>
  <r>
    <n v="55"/>
    <d v="2023-10-10T00:00:00"/>
    <s v="CUST055"/>
    <x v="1"/>
    <n v="31"/>
    <x v="1"/>
    <n v="4"/>
    <n v="30"/>
    <n v="120"/>
    <n v="0"/>
    <s v="25-35"/>
    <s v="4.30-35"/>
    <x v="1"/>
    <x v="4"/>
    <x v="1"/>
  </r>
  <r>
    <n v="92"/>
    <d v="2023-08-25T00:00:00"/>
    <s v="CUST092"/>
    <x v="0"/>
    <n v="51"/>
    <x v="0"/>
    <n v="4"/>
    <n v="30"/>
    <n v="120"/>
    <n v="0"/>
    <s v="45-55"/>
    <s v="8.50-55"/>
    <x v="4"/>
    <x v="9"/>
    <x v="2"/>
  </r>
  <r>
    <n v="122"/>
    <d v="2023-10-03T00:00:00"/>
    <s v="CUST122"/>
    <x v="1"/>
    <n v="64"/>
    <x v="0"/>
    <n v="4"/>
    <n v="30"/>
    <n v="120"/>
    <n v="0"/>
    <s v="55-65"/>
    <s v="10.60-65"/>
    <x v="1"/>
    <x v="4"/>
    <x v="1"/>
  </r>
  <r>
    <n v="150"/>
    <d v="2023-01-06T00:00:00"/>
    <s v="CUST150"/>
    <x v="0"/>
    <n v="58"/>
    <x v="0"/>
    <n v="4"/>
    <n v="30"/>
    <n v="120"/>
    <n v="0"/>
    <s v="55-65"/>
    <s v="9.55-60"/>
    <x v="4"/>
    <x v="0"/>
    <x v="1"/>
  </r>
  <r>
    <n v="173"/>
    <d v="2023-11-08T00:00:00"/>
    <s v="CUST173"/>
    <x v="1"/>
    <n v="64"/>
    <x v="0"/>
    <n v="4"/>
    <n v="30"/>
    <n v="120"/>
    <n v="0"/>
    <s v="55-65"/>
    <s v="10.60-65"/>
    <x v="2"/>
    <x v="3"/>
    <x v="1"/>
  </r>
  <r>
    <n v="182"/>
    <d v="2023-06-15T00:00:00"/>
    <s v="CUST182"/>
    <x v="1"/>
    <n v="62"/>
    <x v="1"/>
    <n v="4"/>
    <n v="30"/>
    <n v="120"/>
    <n v="0"/>
    <s v="55-65"/>
    <s v="10.60-65"/>
    <x v="6"/>
    <x v="7"/>
    <x v="0"/>
  </r>
  <r>
    <n v="222"/>
    <d v="2023-04-26T00:00:00"/>
    <s v="CUST222"/>
    <x v="1"/>
    <n v="51"/>
    <x v="2"/>
    <n v="4"/>
    <n v="30"/>
    <n v="120"/>
    <n v="0"/>
    <s v="45-55"/>
    <s v="8.50-55"/>
    <x v="2"/>
    <x v="8"/>
    <x v="2"/>
  </r>
  <r>
    <n v="262"/>
    <d v="2023-07-30T00:00:00"/>
    <s v="CUST262"/>
    <x v="0"/>
    <n v="32"/>
    <x v="1"/>
    <n v="4"/>
    <n v="30"/>
    <n v="120"/>
    <n v="0"/>
    <s v="25-35"/>
    <s v="4.30-35"/>
    <x v="3"/>
    <x v="5"/>
    <x v="2"/>
  </r>
  <r>
    <n v="271"/>
    <d v="2023-06-23T00:00:00"/>
    <s v="CUST271"/>
    <x v="0"/>
    <n v="62"/>
    <x v="1"/>
    <n v="4"/>
    <n v="30"/>
    <n v="120"/>
    <n v="0"/>
    <s v="55-65"/>
    <s v="10.60-65"/>
    <x v="4"/>
    <x v="7"/>
    <x v="2"/>
  </r>
  <r>
    <n v="288"/>
    <d v="2023-01-26T00:00:00"/>
    <s v="CUST288"/>
    <x v="1"/>
    <n v="28"/>
    <x v="2"/>
    <n v="4"/>
    <n v="30"/>
    <n v="120"/>
    <n v="0"/>
    <s v="25-35"/>
    <s v="3.25-30"/>
    <x v="6"/>
    <x v="0"/>
    <x v="2"/>
  </r>
  <r>
    <n v="301"/>
    <d v="2023-03-26T00:00:00"/>
    <s v="CUST301"/>
    <x v="1"/>
    <n v="30"/>
    <x v="2"/>
    <n v="4"/>
    <n v="30"/>
    <n v="120"/>
    <n v="0"/>
    <s v="25-35"/>
    <s v="3.25-30"/>
    <x v="3"/>
    <x v="11"/>
    <x v="2"/>
  </r>
  <r>
    <n v="312"/>
    <d v="2023-09-07T00:00:00"/>
    <s v="CUST312"/>
    <x v="1"/>
    <n v="41"/>
    <x v="2"/>
    <n v="4"/>
    <n v="30"/>
    <n v="120"/>
    <n v="0"/>
    <s v="35-45"/>
    <s v="6.40-45"/>
    <x v="6"/>
    <x v="10"/>
    <x v="1"/>
  </r>
  <r>
    <n v="314"/>
    <d v="2023-04-08T00:00:00"/>
    <s v="CUST314"/>
    <x v="1"/>
    <n v="52"/>
    <x v="2"/>
    <n v="4"/>
    <n v="30"/>
    <n v="120"/>
    <n v="0"/>
    <s v="45-55"/>
    <s v="8.50-55"/>
    <x v="5"/>
    <x v="8"/>
    <x v="1"/>
  </r>
  <r>
    <n v="335"/>
    <d v="2023-02-04T00:00:00"/>
    <s v="CUST335"/>
    <x v="0"/>
    <n v="47"/>
    <x v="1"/>
    <n v="4"/>
    <n v="30"/>
    <n v="120"/>
    <n v="0"/>
    <s v="45-55"/>
    <s v="7.45-50"/>
    <x v="5"/>
    <x v="6"/>
    <x v="1"/>
  </r>
  <r>
    <n v="425"/>
    <d v="2023-05-15T00:00:00"/>
    <s v="CUST425"/>
    <x v="0"/>
    <n v="55"/>
    <x v="0"/>
    <n v="4"/>
    <n v="30"/>
    <n v="120"/>
    <n v="0"/>
    <s v="45-55"/>
    <s v="8.50-55"/>
    <x v="0"/>
    <x v="2"/>
    <x v="0"/>
  </r>
  <r>
    <n v="436"/>
    <d v="2023-03-18T00:00:00"/>
    <s v="CUST436"/>
    <x v="0"/>
    <n v="57"/>
    <x v="2"/>
    <n v="4"/>
    <n v="30"/>
    <n v="120"/>
    <n v="0"/>
    <s v="55-65"/>
    <s v="9.55-60"/>
    <x v="5"/>
    <x v="11"/>
    <x v="0"/>
  </r>
  <r>
    <n v="477"/>
    <d v="2023-04-24T00:00:00"/>
    <s v="CUST477"/>
    <x v="1"/>
    <n v="43"/>
    <x v="2"/>
    <n v="4"/>
    <n v="30"/>
    <n v="120"/>
    <n v="0"/>
    <s v="35-45"/>
    <s v="6.40-45"/>
    <x v="0"/>
    <x v="8"/>
    <x v="2"/>
  </r>
  <r>
    <n v="497"/>
    <d v="2023-10-02T00:00:00"/>
    <s v="CUST497"/>
    <x v="1"/>
    <n v="41"/>
    <x v="2"/>
    <n v="4"/>
    <n v="30"/>
    <n v="120"/>
    <n v="0"/>
    <s v="35-45"/>
    <s v="6.40-45"/>
    <x v="0"/>
    <x v="4"/>
    <x v="1"/>
  </r>
  <r>
    <n v="519"/>
    <d v="2023-01-23T00:00:00"/>
    <s v="CUST519"/>
    <x v="0"/>
    <n v="36"/>
    <x v="0"/>
    <n v="4"/>
    <n v="30"/>
    <n v="120"/>
    <n v="0"/>
    <s v="35-45"/>
    <s v="5.35-40"/>
    <x v="0"/>
    <x v="0"/>
    <x v="2"/>
  </r>
  <r>
    <n v="521"/>
    <d v="2023-08-12T00:00:00"/>
    <s v="CUST521"/>
    <x v="0"/>
    <n v="47"/>
    <x v="2"/>
    <n v="4"/>
    <n v="30"/>
    <n v="120"/>
    <n v="0"/>
    <s v="45-55"/>
    <s v="7.45-50"/>
    <x v="5"/>
    <x v="9"/>
    <x v="0"/>
  </r>
  <r>
    <n v="530"/>
    <d v="2023-02-05T00:00:00"/>
    <s v="CUST530"/>
    <x v="0"/>
    <n v="18"/>
    <x v="0"/>
    <n v="4"/>
    <n v="30"/>
    <n v="120"/>
    <n v="0"/>
    <s v="18-25"/>
    <s v="1.18-20"/>
    <x v="3"/>
    <x v="6"/>
    <x v="1"/>
  </r>
  <r>
    <n v="532"/>
    <d v="2023-06-19T00:00:00"/>
    <s v="CUST532"/>
    <x v="0"/>
    <n v="64"/>
    <x v="2"/>
    <n v="4"/>
    <n v="30"/>
    <n v="120"/>
    <n v="0"/>
    <s v="55-65"/>
    <s v="10.60-65"/>
    <x v="0"/>
    <x v="7"/>
    <x v="0"/>
  </r>
  <r>
    <n v="536"/>
    <d v="2023-03-05T00:00:00"/>
    <s v="CUST536"/>
    <x v="0"/>
    <n v="55"/>
    <x v="1"/>
    <n v="4"/>
    <n v="30"/>
    <n v="120"/>
    <n v="0"/>
    <s v="45-55"/>
    <s v="8.50-55"/>
    <x v="3"/>
    <x v="11"/>
    <x v="1"/>
  </r>
  <r>
    <n v="578"/>
    <d v="2023-05-26T00:00:00"/>
    <s v="CUST578"/>
    <x v="0"/>
    <n v="54"/>
    <x v="2"/>
    <n v="4"/>
    <n v="30"/>
    <n v="120"/>
    <n v="0"/>
    <s v="45-55"/>
    <s v="8.50-55"/>
    <x v="4"/>
    <x v="2"/>
    <x v="2"/>
  </r>
  <r>
    <n v="598"/>
    <d v="2023-08-01T00:00:00"/>
    <s v="CUST598"/>
    <x v="1"/>
    <n v="37"/>
    <x v="1"/>
    <n v="4"/>
    <n v="30"/>
    <n v="120"/>
    <n v="0"/>
    <s v="35-45"/>
    <s v="5.35-40"/>
    <x v="1"/>
    <x v="9"/>
    <x v="1"/>
  </r>
  <r>
    <n v="633"/>
    <d v="2023-08-07T00:00:00"/>
    <s v="CUST633"/>
    <x v="1"/>
    <n v="39"/>
    <x v="1"/>
    <n v="4"/>
    <n v="30"/>
    <n v="120"/>
    <n v="0"/>
    <s v="35-45"/>
    <s v="5.35-40"/>
    <x v="0"/>
    <x v="9"/>
    <x v="1"/>
  </r>
  <r>
    <n v="640"/>
    <d v="2023-05-07T00:00:00"/>
    <s v="CUST640"/>
    <x v="0"/>
    <n v="51"/>
    <x v="0"/>
    <n v="4"/>
    <n v="30"/>
    <n v="120"/>
    <n v="0"/>
    <s v="45-55"/>
    <s v="8.50-55"/>
    <x v="3"/>
    <x v="2"/>
    <x v="1"/>
  </r>
  <r>
    <n v="645"/>
    <d v="2023-11-17T00:00:00"/>
    <s v="CUST645"/>
    <x v="0"/>
    <n v="35"/>
    <x v="0"/>
    <n v="4"/>
    <n v="30"/>
    <n v="120"/>
    <n v="0"/>
    <s v="25-35"/>
    <s v="4.30-35"/>
    <x v="4"/>
    <x v="3"/>
    <x v="0"/>
  </r>
  <r>
    <n v="699"/>
    <d v="2023-06-22T00:00:00"/>
    <s v="CUST699"/>
    <x v="0"/>
    <n v="37"/>
    <x v="2"/>
    <n v="4"/>
    <n v="30"/>
    <n v="120"/>
    <n v="0"/>
    <s v="35-45"/>
    <s v="5.35-40"/>
    <x v="6"/>
    <x v="7"/>
    <x v="2"/>
  </r>
  <r>
    <n v="769"/>
    <d v="2023-06-09T00:00:00"/>
    <s v="CUST769"/>
    <x v="0"/>
    <n v="31"/>
    <x v="0"/>
    <n v="4"/>
    <n v="30"/>
    <n v="120"/>
    <n v="0"/>
    <s v="25-35"/>
    <s v="4.30-35"/>
    <x v="4"/>
    <x v="7"/>
    <x v="1"/>
  </r>
  <r>
    <n v="796"/>
    <d v="2023-06-24T00:00:00"/>
    <s v="CUST796"/>
    <x v="1"/>
    <n v="43"/>
    <x v="1"/>
    <n v="4"/>
    <n v="30"/>
    <n v="120"/>
    <n v="0"/>
    <s v="35-45"/>
    <s v="6.40-45"/>
    <x v="5"/>
    <x v="7"/>
    <x v="2"/>
  </r>
  <r>
    <n v="824"/>
    <d v="2023-05-05T00:00:00"/>
    <s v="CUST824"/>
    <x v="1"/>
    <n v="63"/>
    <x v="2"/>
    <n v="4"/>
    <n v="30"/>
    <n v="120"/>
    <n v="0"/>
    <s v="55-65"/>
    <s v="10.60-65"/>
    <x v="4"/>
    <x v="2"/>
    <x v="1"/>
  </r>
  <r>
    <n v="856"/>
    <d v="2023-11-27T00:00:00"/>
    <s v="CUST856"/>
    <x v="1"/>
    <n v="54"/>
    <x v="0"/>
    <n v="4"/>
    <n v="30"/>
    <n v="120"/>
    <n v="0"/>
    <s v="45-55"/>
    <s v="8.50-55"/>
    <x v="0"/>
    <x v="3"/>
    <x v="2"/>
  </r>
  <r>
    <n v="870"/>
    <d v="2023-07-08T00:00:00"/>
    <s v="CUST870"/>
    <x v="0"/>
    <n v="46"/>
    <x v="0"/>
    <n v="4"/>
    <n v="30"/>
    <n v="120"/>
    <n v="0"/>
    <s v="45-55"/>
    <s v="7.45-50"/>
    <x v="5"/>
    <x v="5"/>
    <x v="1"/>
  </r>
  <r>
    <n v="876"/>
    <d v="2023-10-09T00:00:00"/>
    <s v="CUST876"/>
    <x v="1"/>
    <n v="43"/>
    <x v="2"/>
    <n v="4"/>
    <n v="30"/>
    <n v="120"/>
    <n v="0"/>
    <s v="35-45"/>
    <s v="6.40-45"/>
    <x v="0"/>
    <x v="4"/>
    <x v="1"/>
  </r>
  <r>
    <n v="885"/>
    <d v="2023-03-03T00:00:00"/>
    <s v="CUST885"/>
    <x v="0"/>
    <n v="52"/>
    <x v="2"/>
    <n v="4"/>
    <n v="30"/>
    <n v="120"/>
    <n v="0"/>
    <s v="45-55"/>
    <s v="8.50-55"/>
    <x v="4"/>
    <x v="11"/>
    <x v="1"/>
  </r>
  <r>
    <n v="895"/>
    <d v="2023-05-22T00:00:00"/>
    <s v="CUST895"/>
    <x v="0"/>
    <n v="55"/>
    <x v="2"/>
    <n v="4"/>
    <n v="30"/>
    <n v="120"/>
    <n v="0"/>
    <s v="45-55"/>
    <s v="8.50-55"/>
    <x v="0"/>
    <x v="2"/>
    <x v="2"/>
  </r>
  <r>
    <n v="931"/>
    <d v="2023-09-02T00:00:00"/>
    <s v="CUST931"/>
    <x v="1"/>
    <n v="30"/>
    <x v="1"/>
    <n v="4"/>
    <n v="30"/>
    <n v="120"/>
    <n v="0"/>
    <s v="25-35"/>
    <s v="3.25-30"/>
    <x v="5"/>
    <x v="10"/>
    <x v="1"/>
  </r>
  <r>
    <n v="957"/>
    <d v="2023-08-15T00:00:00"/>
    <s v="CUST957"/>
    <x v="0"/>
    <n v="60"/>
    <x v="0"/>
    <n v="4"/>
    <n v="30"/>
    <n v="120"/>
    <n v="0"/>
    <s v="55-65"/>
    <s v="9.55-60"/>
    <x v="1"/>
    <x v="9"/>
    <x v="0"/>
  </r>
  <r>
    <n v="1000"/>
    <d v="2023-04-12T00:00:00"/>
    <s v="CUST1000"/>
    <x v="1"/>
    <n v="47"/>
    <x v="0"/>
    <n v="4"/>
    <n v="30"/>
    <n v="120"/>
    <n v="0"/>
    <s v="45-55"/>
    <s v="7.45-50"/>
    <x v="2"/>
    <x v="8"/>
    <x v="0"/>
  </r>
  <r>
    <n v="5"/>
    <d v="2023-05-06T00:00:00"/>
    <s v="CUST005"/>
    <x v="1"/>
    <n v="30"/>
    <x v="1"/>
    <n v="2"/>
    <n v="50"/>
    <n v="100"/>
    <n v="0"/>
    <s v="25-35"/>
    <s v="3.25-30"/>
    <x v="5"/>
    <x v="2"/>
    <x v="1"/>
  </r>
  <r>
    <n v="8"/>
    <d v="2023-02-22T00:00:00"/>
    <s v="CUST008"/>
    <x v="1"/>
    <n v="30"/>
    <x v="0"/>
    <n v="4"/>
    <n v="25"/>
    <n v="100"/>
    <n v="0"/>
    <s v="25-35"/>
    <s v="3.25-30"/>
    <x v="2"/>
    <x v="6"/>
    <x v="2"/>
  </r>
  <r>
    <n v="11"/>
    <d v="2023-02-14T00:00:00"/>
    <s v="CUST011"/>
    <x v="1"/>
    <n v="23"/>
    <x v="2"/>
    <n v="2"/>
    <n v="50"/>
    <n v="100"/>
    <n v="0"/>
    <s v="18-25"/>
    <s v="2.20-25"/>
    <x v="1"/>
    <x v="6"/>
    <x v="0"/>
  </r>
  <r>
    <n v="17"/>
    <d v="2023-04-22T00:00:00"/>
    <s v="CUST017"/>
    <x v="0"/>
    <n v="27"/>
    <x v="2"/>
    <n v="4"/>
    <n v="25"/>
    <n v="100"/>
    <n v="0"/>
    <s v="25-35"/>
    <s v="3.25-30"/>
    <x v="5"/>
    <x v="8"/>
    <x v="2"/>
  </r>
  <r>
    <n v="22"/>
    <d v="2023-10-15T00:00:00"/>
    <s v="CUST022"/>
    <x v="1"/>
    <n v="18"/>
    <x v="2"/>
    <n v="2"/>
    <n v="50"/>
    <n v="100"/>
    <n v="0"/>
    <s v="18-25"/>
    <s v="1.18-20"/>
    <x v="3"/>
    <x v="4"/>
    <x v="0"/>
  </r>
  <r>
    <n v="33"/>
    <d v="2023-03-23T00:00:00"/>
    <s v="CUST033"/>
    <x v="0"/>
    <n v="50"/>
    <x v="0"/>
    <n v="2"/>
    <n v="50"/>
    <n v="100"/>
    <n v="0"/>
    <s v="45-55"/>
    <s v="7.45-50"/>
    <x v="6"/>
    <x v="11"/>
    <x v="2"/>
  </r>
  <r>
    <n v="53"/>
    <d v="2023-07-13T00:00:00"/>
    <s v="CUST053"/>
    <x v="1"/>
    <n v="34"/>
    <x v="0"/>
    <n v="2"/>
    <n v="50"/>
    <n v="100"/>
    <n v="0"/>
    <s v="25-35"/>
    <s v="4.30-35"/>
    <x v="6"/>
    <x v="5"/>
    <x v="0"/>
  </r>
  <r>
    <n v="62"/>
    <d v="2023-12-27T00:00:00"/>
    <s v="CUST062"/>
    <x v="1"/>
    <n v="18"/>
    <x v="1"/>
    <n v="2"/>
    <n v="50"/>
    <n v="100"/>
    <n v="0"/>
    <s v="18-25"/>
    <s v="1.18-20"/>
    <x v="2"/>
    <x v="1"/>
    <x v="2"/>
  </r>
  <r>
    <n v="64"/>
    <d v="2023-01-24T00:00:00"/>
    <s v="CUST064"/>
    <x v="1"/>
    <n v="49"/>
    <x v="2"/>
    <n v="4"/>
    <n v="25"/>
    <n v="100"/>
    <n v="0"/>
    <s v="45-55"/>
    <s v="7.45-50"/>
    <x v="1"/>
    <x v="0"/>
    <x v="2"/>
  </r>
  <r>
    <n v="71"/>
    <d v="2023-07-14T00:00:00"/>
    <s v="CUST071"/>
    <x v="0"/>
    <n v="51"/>
    <x v="1"/>
    <n v="4"/>
    <n v="25"/>
    <n v="100"/>
    <n v="0"/>
    <s v="45-55"/>
    <s v="8.50-55"/>
    <x v="4"/>
    <x v="5"/>
    <x v="0"/>
  </r>
  <r>
    <n v="76"/>
    <d v="2023-03-25T00:00:00"/>
    <s v="CUST076"/>
    <x v="0"/>
    <n v="22"/>
    <x v="0"/>
    <n v="2"/>
    <n v="50"/>
    <n v="100"/>
    <n v="0"/>
    <s v="18-25"/>
    <s v="2.20-25"/>
    <x v="5"/>
    <x v="11"/>
    <x v="2"/>
  </r>
  <r>
    <n v="77"/>
    <d v="2023-07-09T00:00:00"/>
    <s v="CUST077"/>
    <x v="0"/>
    <n v="47"/>
    <x v="2"/>
    <n v="2"/>
    <n v="50"/>
    <n v="100"/>
    <n v="0"/>
    <s v="45-55"/>
    <s v="7.45-50"/>
    <x v="3"/>
    <x v="5"/>
    <x v="1"/>
  </r>
  <r>
    <n v="83"/>
    <d v="2023-12-16T00:00:00"/>
    <s v="CUST083"/>
    <x v="1"/>
    <n v="54"/>
    <x v="0"/>
    <n v="2"/>
    <n v="50"/>
    <n v="100"/>
    <n v="0"/>
    <s v="45-55"/>
    <s v="8.50-55"/>
    <x v="5"/>
    <x v="1"/>
    <x v="0"/>
  </r>
  <r>
    <n v="87"/>
    <d v="2023-11-22T00:00:00"/>
    <s v="CUST087"/>
    <x v="0"/>
    <n v="28"/>
    <x v="1"/>
    <n v="2"/>
    <n v="50"/>
    <n v="100"/>
    <n v="0"/>
    <s v="25-35"/>
    <s v="3.25-30"/>
    <x v="2"/>
    <x v="3"/>
    <x v="2"/>
  </r>
  <r>
    <n v="98"/>
    <d v="2023-04-23T00:00:00"/>
    <s v="CUST098"/>
    <x v="0"/>
    <n v="55"/>
    <x v="1"/>
    <n v="2"/>
    <n v="50"/>
    <n v="100"/>
    <n v="0"/>
    <s v="45-55"/>
    <s v="8.50-55"/>
    <x v="3"/>
    <x v="8"/>
    <x v="2"/>
  </r>
  <r>
    <n v="114"/>
    <d v="2023-07-22T00:00:00"/>
    <s v="CUST114"/>
    <x v="0"/>
    <n v="22"/>
    <x v="1"/>
    <n v="4"/>
    <n v="25"/>
    <n v="100"/>
    <n v="0"/>
    <s v="18-25"/>
    <s v="2.20-25"/>
    <x v="5"/>
    <x v="5"/>
    <x v="2"/>
  </r>
  <r>
    <n v="125"/>
    <d v="2023-08-08T00:00:00"/>
    <s v="CUST125"/>
    <x v="1"/>
    <n v="48"/>
    <x v="2"/>
    <n v="2"/>
    <n v="50"/>
    <n v="100"/>
    <n v="0"/>
    <s v="45-55"/>
    <s v="7.45-50"/>
    <x v="1"/>
    <x v="9"/>
    <x v="1"/>
  </r>
  <r>
    <n v="156"/>
    <d v="2023-11-25T00:00:00"/>
    <s v="CUST156"/>
    <x v="0"/>
    <n v="43"/>
    <x v="2"/>
    <n v="4"/>
    <n v="25"/>
    <n v="100"/>
    <n v="0"/>
    <s v="35-45"/>
    <s v="6.40-45"/>
    <x v="5"/>
    <x v="3"/>
    <x v="2"/>
  </r>
  <r>
    <n v="160"/>
    <d v="2023-08-11T00:00:00"/>
    <s v="CUST160"/>
    <x v="0"/>
    <n v="43"/>
    <x v="2"/>
    <n v="2"/>
    <n v="50"/>
    <n v="100"/>
    <n v="0"/>
    <s v="35-45"/>
    <s v="6.40-45"/>
    <x v="4"/>
    <x v="9"/>
    <x v="0"/>
  </r>
  <r>
    <n v="175"/>
    <d v="2023-03-20T00:00:00"/>
    <s v="CUST175"/>
    <x v="0"/>
    <n v="31"/>
    <x v="0"/>
    <n v="4"/>
    <n v="25"/>
    <n v="100"/>
    <n v="0"/>
    <s v="25-35"/>
    <s v="4.30-35"/>
    <x v="0"/>
    <x v="11"/>
    <x v="0"/>
  </r>
  <r>
    <n v="176"/>
    <d v="2023-07-11T00:00:00"/>
    <s v="CUST176"/>
    <x v="0"/>
    <n v="43"/>
    <x v="1"/>
    <n v="2"/>
    <n v="50"/>
    <n v="100"/>
    <n v="0"/>
    <s v="35-45"/>
    <s v="6.40-45"/>
    <x v="1"/>
    <x v="5"/>
    <x v="0"/>
  </r>
  <r>
    <n v="177"/>
    <d v="2023-03-24T00:00:00"/>
    <s v="CUST177"/>
    <x v="1"/>
    <n v="45"/>
    <x v="1"/>
    <n v="2"/>
    <n v="50"/>
    <n v="100"/>
    <n v="0"/>
    <s v="35-45"/>
    <s v="6.40-45"/>
    <x v="4"/>
    <x v="11"/>
    <x v="2"/>
  </r>
  <r>
    <n v="187"/>
    <d v="2023-06-07T00:00:00"/>
    <s v="CUST187"/>
    <x v="0"/>
    <n v="64"/>
    <x v="2"/>
    <n v="2"/>
    <n v="50"/>
    <n v="100"/>
    <n v="0"/>
    <s v="55-65"/>
    <s v="10.60-65"/>
    <x v="2"/>
    <x v="7"/>
    <x v="1"/>
  </r>
  <r>
    <n v="192"/>
    <d v="2023-02-10T00:00:00"/>
    <s v="CUST192"/>
    <x v="1"/>
    <n v="62"/>
    <x v="1"/>
    <n v="2"/>
    <n v="50"/>
    <n v="100"/>
    <n v="0"/>
    <s v="55-65"/>
    <s v="10.60-65"/>
    <x v="4"/>
    <x v="6"/>
    <x v="1"/>
  </r>
  <r>
    <n v="216"/>
    <d v="2023-07-11T00:00:00"/>
    <s v="CUST216"/>
    <x v="1"/>
    <n v="62"/>
    <x v="0"/>
    <n v="2"/>
    <n v="50"/>
    <n v="100"/>
    <n v="0"/>
    <s v="55-65"/>
    <s v="10.60-65"/>
    <x v="1"/>
    <x v="5"/>
    <x v="0"/>
  </r>
  <r>
    <n v="225"/>
    <d v="2023-01-11T00:00:00"/>
    <s v="CUST225"/>
    <x v="0"/>
    <n v="57"/>
    <x v="1"/>
    <n v="4"/>
    <n v="25"/>
    <n v="100"/>
    <n v="0"/>
    <s v="55-65"/>
    <s v="9.55-60"/>
    <x v="2"/>
    <x v="0"/>
    <x v="0"/>
  </r>
  <r>
    <n v="227"/>
    <d v="2023-10-11T00:00:00"/>
    <s v="CUST227"/>
    <x v="1"/>
    <n v="36"/>
    <x v="0"/>
    <n v="2"/>
    <n v="50"/>
    <n v="100"/>
    <n v="0"/>
    <s v="35-45"/>
    <s v="5.35-40"/>
    <x v="2"/>
    <x v="4"/>
    <x v="0"/>
  </r>
  <r>
    <n v="244"/>
    <d v="2023-12-09T00:00:00"/>
    <s v="CUST244"/>
    <x v="1"/>
    <n v="28"/>
    <x v="1"/>
    <n v="2"/>
    <n v="50"/>
    <n v="100"/>
    <n v="0"/>
    <s v="25-35"/>
    <s v="3.25-30"/>
    <x v="5"/>
    <x v="1"/>
    <x v="1"/>
  </r>
  <r>
    <n v="272"/>
    <d v="2023-02-25T00:00:00"/>
    <s v="CUST272"/>
    <x v="0"/>
    <n v="61"/>
    <x v="0"/>
    <n v="2"/>
    <n v="50"/>
    <n v="100"/>
    <n v="0"/>
    <s v="55-65"/>
    <s v="10.60-65"/>
    <x v="5"/>
    <x v="6"/>
    <x v="2"/>
  </r>
  <r>
    <n v="276"/>
    <d v="2023-10-02T00:00:00"/>
    <s v="CUST276"/>
    <x v="0"/>
    <n v="21"/>
    <x v="1"/>
    <n v="4"/>
    <n v="25"/>
    <n v="100"/>
    <n v="0"/>
    <s v="18-25"/>
    <s v="2.20-25"/>
    <x v="0"/>
    <x v="4"/>
    <x v="1"/>
  </r>
  <r>
    <n v="277"/>
    <d v="2023-08-18T00:00:00"/>
    <s v="CUST277"/>
    <x v="1"/>
    <n v="36"/>
    <x v="2"/>
    <n v="4"/>
    <n v="25"/>
    <n v="100"/>
    <n v="0"/>
    <s v="35-45"/>
    <s v="5.35-40"/>
    <x v="4"/>
    <x v="9"/>
    <x v="0"/>
  </r>
  <r>
    <n v="278"/>
    <d v="2023-03-13T00:00:00"/>
    <s v="CUST278"/>
    <x v="0"/>
    <n v="37"/>
    <x v="2"/>
    <n v="4"/>
    <n v="25"/>
    <n v="100"/>
    <n v="0"/>
    <s v="35-45"/>
    <s v="5.35-40"/>
    <x v="0"/>
    <x v="11"/>
    <x v="0"/>
  </r>
  <r>
    <n v="287"/>
    <d v="2023-02-20T00:00:00"/>
    <s v="CUST287"/>
    <x v="1"/>
    <n v="54"/>
    <x v="2"/>
    <n v="4"/>
    <n v="25"/>
    <n v="100"/>
    <n v="0"/>
    <s v="45-55"/>
    <s v="8.50-55"/>
    <x v="0"/>
    <x v="6"/>
    <x v="0"/>
  </r>
  <r>
    <n v="311"/>
    <d v="2023-12-05T00:00:00"/>
    <s v="CUST311"/>
    <x v="0"/>
    <n v="32"/>
    <x v="1"/>
    <n v="4"/>
    <n v="25"/>
    <n v="100"/>
    <n v="0"/>
    <s v="25-35"/>
    <s v="4.30-35"/>
    <x v="1"/>
    <x v="1"/>
    <x v="1"/>
  </r>
  <r>
    <n v="328"/>
    <d v="2023-03-22T00:00:00"/>
    <s v="CUST328"/>
    <x v="1"/>
    <n v="39"/>
    <x v="1"/>
    <n v="2"/>
    <n v="50"/>
    <n v="100"/>
    <n v="0"/>
    <s v="35-45"/>
    <s v="5.35-40"/>
    <x v="2"/>
    <x v="11"/>
    <x v="2"/>
  </r>
  <r>
    <n v="329"/>
    <d v="2023-01-30T00:00:00"/>
    <s v="CUST329"/>
    <x v="0"/>
    <n v="46"/>
    <x v="0"/>
    <n v="4"/>
    <n v="25"/>
    <n v="100"/>
    <n v="0"/>
    <s v="45-55"/>
    <s v="7.45-50"/>
    <x v="0"/>
    <x v="0"/>
    <x v="2"/>
  </r>
  <r>
    <n v="338"/>
    <d v="2023-07-26T00:00:00"/>
    <s v="CUST338"/>
    <x v="1"/>
    <n v="54"/>
    <x v="1"/>
    <n v="2"/>
    <n v="50"/>
    <n v="100"/>
    <n v="0"/>
    <s v="45-55"/>
    <s v="8.50-55"/>
    <x v="2"/>
    <x v="5"/>
    <x v="2"/>
  </r>
  <r>
    <n v="360"/>
    <d v="2023-03-09T00:00:00"/>
    <s v="CUST360"/>
    <x v="1"/>
    <n v="42"/>
    <x v="2"/>
    <n v="4"/>
    <n v="25"/>
    <n v="100"/>
    <n v="0"/>
    <s v="35-45"/>
    <s v="6.40-45"/>
    <x v="6"/>
    <x v="11"/>
    <x v="1"/>
  </r>
  <r>
    <n v="366"/>
    <d v="2023-02-07T00:00:00"/>
    <s v="CUST366"/>
    <x v="1"/>
    <n v="57"/>
    <x v="2"/>
    <n v="2"/>
    <n v="50"/>
    <n v="100"/>
    <n v="0"/>
    <s v="55-65"/>
    <s v="9.55-60"/>
    <x v="1"/>
    <x v="6"/>
    <x v="1"/>
  </r>
  <r>
    <n v="381"/>
    <d v="2023-07-09T00:00:00"/>
    <s v="CUST381"/>
    <x v="0"/>
    <n v="44"/>
    <x v="2"/>
    <n v="4"/>
    <n v="25"/>
    <n v="100"/>
    <n v="0"/>
    <s v="35-45"/>
    <s v="6.40-45"/>
    <x v="3"/>
    <x v="5"/>
    <x v="1"/>
  </r>
  <r>
    <n v="390"/>
    <d v="2023-09-28T00:00:00"/>
    <s v="CUST390"/>
    <x v="1"/>
    <n v="39"/>
    <x v="0"/>
    <n v="2"/>
    <n v="50"/>
    <n v="100"/>
    <n v="0"/>
    <s v="35-45"/>
    <s v="5.35-40"/>
    <x v="6"/>
    <x v="10"/>
    <x v="2"/>
  </r>
  <r>
    <n v="406"/>
    <d v="2023-04-18T00:00:00"/>
    <s v="CUST406"/>
    <x v="0"/>
    <n v="22"/>
    <x v="1"/>
    <n v="4"/>
    <n v="25"/>
    <n v="100"/>
    <n v="0"/>
    <s v="18-25"/>
    <s v="2.20-25"/>
    <x v="1"/>
    <x v="8"/>
    <x v="0"/>
  </r>
  <r>
    <n v="410"/>
    <d v="2023-11-21T00:00:00"/>
    <s v="CUST410"/>
    <x v="0"/>
    <n v="29"/>
    <x v="2"/>
    <n v="2"/>
    <n v="50"/>
    <n v="100"/>
    <n v="0"/>
    <s v="25-35"/>
    <s v="3.25-30"/>
    <x v="1"/>
    <x v="3"/>
    <x v="2"/>
  </r>
  <r>
    <n v="414"/>
    <d v="2023-05-09T00:00:00"/>
    <s v="CUST414"/>
    <x v="1"/>
    <n v="48"/>
    <x v="1"/>
    <n v="4"/>
    <n v="25"/>
    <n v="100"/>
    <n v="0"/>
    <s v="45-55"/>
    <s v="7.45-50"/>
    <x v="1"/>
    <x v="2"/>
    <x v="1"/>
  </r>
  <r>
    <n v="442"/>
    <d v="2023-03-17T00:00:00"/>
    <s v="CUST442"/>
    <x v="0"/>
    <n v="60"/>
    <x v="2"/>
    <n v="4"/>
    <n v="25"/>
    <n v="100"/>
    <n v="0"/>
    <s v="55-65"/>
    <s v="9.55-60"/>
    <x v="4"/>
    <x v="11"/>
    <x v="0"/>
  </r>
  <r>
    <n v="455"/>
    <d v="2023-07-01T00:00:00"/>
    <s v="CUST455"/>
    <x v="1"/>
    <n v="31"/>
    <x v="0"/>
    <n v="4"/>
    <n v="25"/>
    <n v="100"/>
    <n v="0"/>
    <s v="25-35"/>
    <s v="4.30-35"/>
    <x v="5"/>
    <x v="5"/>
    <x v="1"/>
  </r>
  <r>
    <n v="458"/>
    <d v="2023-11-14T00:00:00"/>
    <s v="CUST458"/>
    <x v="0"/>
    <n v="39"/>
    <x v="0"/>
    <n v="4"/>
    <n v="25"/>
    <n v="100"/>
    <n v="0"/>
    <s v="35-45"/>
    <s v="5.35-40"/>
    <x v="1"/>
    <x v="3"/>
    <x v="0"/>
  </r>
  <r>
    <n v="466"/>
    <d v="2023-06-20T00:00:00"/>
    <s v="CUST466"/>
    <x v="1"/>
    <n v="63"/>
    <x v="0"/>
    <n v="4"/>
    <n v="25"/>
    <n v="100"/>
    <n v="0"/>
    <s v="55-65"/>
    <s v="10.60-65"/>
    <x v="1"/>
    <x v="7"/>
    <x v="0"/>
  </r>
  <r>
    <n v="492"/>
    <d v="2023-06-29T00:00:00"/>
    <s v="CUST492"/>
    <x v="1"/>
    <n v="61"/>
    <x v="1"/>
    <n v="4"/>
    <n v="25"/>
    <n v="100"/>
    <n v="0"/>
    <s v="55-65"/>
    <s v="10.60-65"/>
    <x v="6"/>
    <x v="7"/>
    <x v="2"/>
  </r>
  <r>
    <n v="498"/>
    <d v="2023-06-19T00:00:00"/>
    <s v="CUST498"/>
    <x v="0"/>
    <n v="50"/>
    <x v="2"/>
    <n v="4"/>
    <n v="25"/>
    <n v="100"/>
    <n v="0"/>
    <s v="45-55"/>
    <s v="7.45-50"/>
    <x v="0"/>
    <x v="7"/>
    <x v="0"/>
  </r>
  <r>
    <n v="500"/>
    <d v="2023-03-01T00:00:00"/>
    <s v="CUST500"/>
    <x v="0"/>
    <n v="60"/>
    <x v="1"/>
    <n v="4"/>
    <n v="25"/>
    <n v="100"/>
    <n v="0"/>
    <s v="55-65"/>
    <s v="9.55-60"/>
    <x v="2"/>
    <x v="11"/>
    <x v="1"/>
  </r>
  <r>
    <n v="511"/>
    <d v="2023-08-12T00:00:00"/>
    <s v="CUST511"/>
    <x v="1"/>
    <n v="45"/>
    <x v="1"/>
    <n v="2"/>
    <n v="50"/>
    <n v="100"/>
    <n v="0"/>
    <s v="35-45"/>
    <s v="6.40-45"/>
    <x v="5"/>
    <x v="9"/>
    <x v="0"/>
  </r>
  <r>
    <n v="513"/>
    <d v="2023-09-19T00:00:00"/>
    <s v="CUST513"/>
    <x v="1"/>
    <n v="24"/>
    <x v="0"/>
    <n v="4"/>
    <n v="25"/>
    <n v="100"/>
    <n v="0"/>
    <s v="18-25"/>
    <s v="2.20-25"/>
    <x v="1"/>
    <x v="10"/>
    <x v="0"/>
  </r>
  <r>
    <n v="516"/>
    <d v="2023-10-23T00:00:00"/>
    <s v="CUST516"/>
    <x v="1"/>
    <n v="30"/>
    <x v="1"/>
    <n v="4"/>
    <n v="25"/>
    <n v="100"/>
    <n v="0"/>
    <s v="25-35"/>
    <s v="3.25-30"/>
    <x v="0"/>
    <x v="4"/>
    <x v="2"/>
  </r>
  <r>
    <n v="517"/>
    <d v="2023-04-08T00:00:00"/>
    <s v="CUST517"/>
    <x v="0"/>
    <n v="47"/>
    <x v="2"/>
    <n v="4"/>
    <n v="25"/>
    <n v="100"/>
    <n v="0"/>
    <s v="45-55"/>
    <s v="7.45-50"/>
    <x v="5"/>
    <x v="8"/>
    <x v="1"/>
  </r>
  <r>
    <n v="520"/>
    <d v="2023-12-29T00:00:00"/>
    <s v="CUST520"/>
    <x v="0"/>
    <n v="49"/>
    <x v="0"/>
    <n v="4"/>
    <n v="25"/>
    <n v="100"/>
    <n v="0"/>
    <s v="45-55"/>
    <s v="7.45-50"/>
    <x v="4"/>
    <x v="1"/>
    <x v="2"/>
  </r>
  <r>
    <n v="526"/>
    <d v="2023-12-10T00:00:00"/>
    <s v="CUST526"/>
    <x v="1"/>
    <n v="33"/>
    <x v="2"/>
    <n v="2"/>
    <n v="50"/>
    <n v="100"/>
    <n v="0"/>
    <s v="25-35"/>
    <s v="4.30-35"/>
    <x v="3"/>
    <x v="1"/>
    <x v="1"/>
  </r>
  <r>
    <n v="549"/>
    <d v="2023-08-04T00:00:00"/>
    <s v="CUST549"/>
    <x v="0"/>
    <n v="50"/>
    <x v="1"/>
    <n v="2"/>
    <n v="50"/>
    <n v="100"/>
    <n v="0"/>
    <s v="45-55"/>
    <s v="7.45-50"/>
    <x v="4"/>
    <x v="9"/>
    <x v="1"/>
  </r>
  <r>
    <n v="564"/>
    <d v="2023-10-24T00:00:00"/>
    <s v="CUST564"/>
    <x v="1"/>
    <n v="50"/>
    <x v="0"/>
    <n v="2"/>
    <n v="50"/>
    <n v="100"/>
    <n v="0"/>
    <s v="45-55"/>
    <s v="7.45-50"/>
    <x v="1"/>
    <x v="4"/>
    <x v="2"/>
  </r>
  <r>
    <n v="575"/>
    <d v="2023-03-28T00:00:00"/>
    <s v="CUST575"/>
    <x v="1"/>
    <n v="60"/>
    <x v="2"/>
    <n v="2"/>
    <n v="50"/>
    <n v="100"/>
    <n v="0"/>
    <s v="55-65"/>
    <s v="9.55-60"/>
    <x v="1"/>
    <x v="11"/>
    <x v="2"/>
  </r>
  <r>
    <n v="583"/>
    <d v="2023-06-21T00:00:00"/>
    <s v="CUST583"/>
    <x v="0"/>
    <n v="24"/>
    <x v="0"/>
    <n v="4"/>
    <n v="25"/>
    <n v="100"/>
    <n v="0"/>
    <s v="18-25"/>
    <s v="2.20-25"/>
    <x v="2"/>
    <x v="7"/>
    <x v="2"/>
  </r>
  <r>
    <n v="591"/>
    <d v="2023-01-13T00:00:00"/>
    <s v="CUST591"/>
    <x v="1"/>
    <n v="53"/>
    <x v="0"/>
    <n v="4"/>
    <n v="25"/>
    <n v="100"/>
    <n v="0"/>
    <s v="45-55"/>
    <s v="8.50-55"/>
    <x v="4"/>
    <x v="0"/>
    <x v="0"/>
  </r>
  <r>
    <n v="599"/>
    <d v="2023-11-19T00:00:00"/>
    <s v="CUST599"/>
    <x v="0"/>
    <n v="28"/>
    <x v="1"/>
    <n v="2"/>
    <n v="50"/>
    <n v="100"/>
    <n v="0"/>
    <s v="25-35"/>
    <s v="3.25-30"/>
    <x v="3"/>
    <x v="3"/>
    <x v="0"/>
  </r>
  <r>
    <n v="609"/>
    <d v="2023-12-19T00:00:00"/>
    <s v="CUST609"/>
    <x v="0"/>
    <n v="47"/>
    <x v="2"/>
    <n v="2"/>
    <n v="50"/>
    <n v="100"/>
    <n v="0"/>
    <s v="45-55"/>
    <s v="7.45-50"/>
    <x v="1"/>
    <x v="1"/>
    <x v="0"/>
  </r>
  <r>
    <n v="615"/>
    <d v="2023-12-23T00:00:00"/>
    <s v="CUST615"/>
    <x v="0"/>
    <n v="61"/>
    <x v="2"/>
    <n v="4"/>
    <n v="25"/>
    <n v="100"/>
    <n v="0"/>
    <s v="55-65"/>
    <s v="10.60-65"/>
    <x v="5"/>
    <x v="1"/>
    <x v="2"/>
  </r>
  <r>
    <n v="616"/>
    <d v="2023-09-23T00:00:00"/>
    <s v="CUST616"/>
    <x v="1"/>
    <n v="41"/>
    <x v="2"/>
    <n v="2"/>
    <n v="50"/>
    <n v="100"/>
    <n v="0"/>
    <s v="35-45"/>
    <s v="6.40-45"/>
    <x v="5"/>
    <x v="10"/>
    <x v="2"/>
  </r>
  <r>
    <n v="619"/>
    <d v="2023-10-13T00:00:00"/>
    <s v="CUST619"/>
    <x v="1"/>
    <n v="47"/>
    <x v="0"/>
    <n v="4"/>
    <n v="25"/>
    <n v="100"/>
    <n v="0"/>
    <s v="45-55"/>
    <s v="7.45-50"/>
    <x v="4"/>
    <x v="4"/>
    <x v="0"/>
  </r>
  <r>
    <n v="630"/>
    <d v="2023-08-15T00:00:00"/>
    <s v="CUST630"/>
    <x v="1"/>
    <n v="42"/>
    <x v="2"/>
    <n v="2"/>
    <n v="50"/>
    <n v="100"/>
    <n v="0"/>
    <s v="35-45"/>
    <s v="6.40-45"/>
    <x v="1"/>
    <x v="9"/>
    <x v="0"/>
  </r>
  <r>
    <n v="632"/>
    <d v="2023-09-16T00:00:00"/>
    <s v="CUST632"/>
    <x v="0"/>
    <n v="26"/>
    <x v="0"/>
    <n v="4"/>
    <n v="25"/>
    <n v="100"/>
    <n v="0"/>
    <s v="25-35"/>
    <s v="3.25-30"/>
    <x v="5"/>
    <x v="10"/>
    <x v="0"/>
  </r>
  <r>
    <n v="642"/>
    <d v="2023-05-22T00:00:00"/>
    <s v="CUST642"/>
    <x v="0"/>
    <n v="54"/>
    <x v="2"/>
    <n v="4"/>
    <n v="25"/>
    <n v="100"/>
    <n v="0"/>
    <s v="45-55"/>
    <s v="8.50-55"/>
    <x v="0"/>
    <x v="2"/>
    <x v="2"/>
  </r>
  <r>
    <n v="652"/>
    <d v="2023-05-01T00:00:00"/>
    <s v="CUST652"/>
    <x v="0"/>
    <n v="34"/>
    <x v="1"/>
    <n v="2"/>
    <n v="50"/>
    <n v="100"/>
    <n v="0"/>
    <s v="25-35"/>
    <s v="4.30-35"/>
    <x v="0"/>
    <x v="2"/>
    <x v="1"/>
  </r>
  <r>
    <n v="661"/>
    <d v="2023-07-16T00:00:00"/>
    <s v="CUST661"/>
    <x v="0"/>
    <n v="44"/>
    <x v="2"/>
    <n v="4"/>
    <n v="25"/>
    <n v="100"/>
    <n v="0"/>
    <s v="35-45"/>
    <s v="6.40-45"/>
    <x v="3"/>
    <x v="5"/>
    <x v="0"/>
  </r>
  <r>
    <n v="672"/>
    <d v="2023-08-01T00:00:00"/>
    <s v="CUST672"/>
    <x v="0"/>
    <n v="34"/>
    <x v="1"/>
    <n v="2"/>
    <n v="50"/>
    <n v="100"/>
    <n v="0"/>
    <s v="25-35"/>
    <s v="4.30-35"/>
    <x v="1"/>
    <x v="9"/>
    <x v="1"/>
  </r>
  <r>
    <n v="688"/>
    <d v="2023-10-03T00:00:00"/>
    <s v="CUST688"/>
    <x v="1"/>
    <n v="56"/>
    <x v="2"/>
    <n v="4"/>
    <n v="25"/>
    <n v="100"/>
    <n v="0"/>
    <s v="55-65"/>
    <s v="9.55-60"/>
    <x v="1"/>
    <x v="4"/>
    <x v="1"/>
  </r>
  <r>
    <n v="689"/>
    <d v="2023-10-07T00:00:00"/>
    <s v="CUST689"/>
    <x v="1"/>
    <n v="57"/>
    <x v="0"/>
    <n v="2"/>
    <n v="50"/>
    <n v="100"/>
    <n v="0"/>
    <s v="55-65"/>
    <s v="9.55-60"/>
    <x v="5"/>
    <x v="4"/>
    <x v="1"/>
  </r>
  <r>
    <n v="692"/>
    <d v="2023-09-07T00:00:00"/>
    <s v="CUST692"/>
    <x v="0"/>
    <n v="64"/>
    <x v="2"/>
    <n v="2"/>
    <n v="50"/>
    <n v="100"/>
    <n v="0"/>
    <s v="55-65"/>
    <s v="10.60-65"/>
    <x v="6"/>
    <x v="10"/>
    <x v="1"/>
  </r>
  <r>
    <n v="703"/>
    <d v="2023-03-26T00:00:00"/>
    <s v="CUST703"/>
    <x v="1"/>
    <n v="34"/>
    <x v="0"/>
    <n v="2"/>
    <n v="50"/>
    <n v="100"/>
    <n v="0"/>
    <s v="25-35"/>
    <s v="4.30-35"/>
    <x v="3"/>
    <x v="11"/>
    <x v="2"/>
  </r>
  <r>
    <n v="706"/>
    <d v="2023-11-15T00:00:00"/>
    <s v="CUST706"/>
    <x v="1"/>
    <n v="51"/>
    <x v="0"/>
    <n v="4"/>
    <n v="25"/>
    <n v="100"/>
    <n v="0"/>
    <s v="45-55"/>
    <s v="8.50-55"/>
    <x v="2"/>
    <x v="3"/>
    <x v="0"/>
  </r>
  <r>
    <n v="715"/>
    <d v="2023-11-26T00:00:00"/>
    <s v="CUST715"/>
    <x v="0"/>
    <n v="42"/>
    <x v="1"/>
    <n v="4"/>
    <n v="25"/>
    <n v="100"/>
    <n v="0"/>
    <s v="35-45"/>
    <s v="6.40-45"/>
    <x v="3"/>
    <x v="3"/>
    <x v="2"/>
  </r>
  <r>
    <n v="736"/>
    <d v="2023-01-27T00:00:00"/>
    <s v="CUST736"/>
    <x v="1"/>
    <n v="29"/>
    <x v="2"/>
    <n v="4"/>
    <n v="25"/>
    <n v="100"/>
    <n v="0"/>
    <s v="25-35"/>
    <s v="3.25-30"/>
    <x v="4"/>
    <x v="0"/>
    <x v="2"/>
  </r>
  <r>
    <n v="738"/>
    <d v="2023-04-25T00:00:00"/>
    <s v="CUST738"/>
    <x v="1"/>
    <n v="41"/>
    <x v="2"/>
    <n v="2"/>
    <n v="50"/>
    <n v="100"/>
    <n v="0"/>
    <s v="35-45"/>
    <s v="6.40-45"/>
    <x v="1"/>
    <x v="8"/>
    <x v="2"/>
  </r>
  <r>
    <n v="745"/>
    <d v="2023-04-13T00:00:00"/>
    <s v="CUST745"/>
    <x v="1"/>
    <n v="54"/>
    <x v="1"/>
    <n v="2"/>
    <n v="50"/>
    <n v="100"/>
    <n v="0"/>
    <s v="45-55"/>
    <s v="8.50-55"/>
    <x v="6"/>
    <x v="8"/>
    <x v="0"/>
  </r>
  <r>
    <n v="752"/>
    <d v="2023-12-09T00:00:00"/>
    <s v="CUST752"/>
    <x v="1"/>
    <n v="29"/>
    <x v="2"/>
    <n v="2"/>
    <n v="50"/>
    <n v="100"/>
    <n v="0"/>
    <s v="25-35"/>
    <s v="3.25-30"/>
    <x v="5"/>
    <x v="1"/>
    <x v="1"/>
  </r>
  <r>
    <n v="754"/>
    <d v="2023-10-16T00:00:00"/>
    <s v="CUST754"/>
    <x v="0"/>
    <n v="43"/>
    <x v="0"/>
    <n v="4"/>
    <n v="25"/>
    <n v="100"/>
    <n v="0"/>
    <s v="35-45"/>
    <s v="6.40-45"/>
    <x v="0"/>
    <x v="4"/>
    <x v="0"/>
  </r>
  <r>
    <n v="758"/>
    <d v="2023-05-12T00:00:00"/>
    <s v="CUST758"/>
    <x v="1"/>
    <n v="64"/>
    <x v="2"/>
    <n v="4"/>
    <n v="25"/>
    <n v="100"/>
    <n v="0"/>
    <s v="55-65"/>
    <s v="10.60-65"/>
    <x v="4"/>
    <x v="2"/>
    <x v="0"/>
  </r>
  <r>
    <n v="759"/>
    <d v="2023-07-08T00:00:00"/>
    <s v="CUST759"/>
    <x v="1"/>
    <n v="49"/>
    <x v="0"/>
    <n v="2"/>
    <n v="50"/>
    <n v="100"/>
    <n v="0"/>
    <s v="45-55"/>
    <s v="7.45-50"/>
    <x v="5"/>
    <x v="5"/>
    <x v="1"/>
  </r>
  <r>
    <n v="775"/>
    <d v="2023-02-08T00:00:00"/>
    <s v="CUST775"/>
    <x v="0"/>
    <n v="46"/>
    <x v="0"/>
    <n v="4"/>
    <n v="25"/>
    <n v="100"/>
    <n v="0"/>
    <s v="45-55"/>
    <s v="7.45-50"/>
    <x v="2"/>
    <x v="6"/>
    <x v="1"/>
  </r>
  <r>
    <n v="778"/>
    <d v="2023-11-18T00:00:00"/>
    <s v="CUST778"/>
    <x v="0"/>
    <n v="47"/>
    <x v="1"/>
    <n v="4"/>
    <n v="25"/>
    <n v="100"/>
    <n v="0"/>
    <s v="45-55"/>
    <s v="7.45-50"/>
    <x v="5"/>
    <x v="3"/>
    <x v="0"/>
  </r>
  <r>
    <n v="786"/>
    <d v="2023-10-17T00:00:00"/>
    <s v="CUST786"/>
    <x v="1"/>
    <n v="48"/>
    <x v="2"/>
    <n v="4"/>
    <n v="25"/>
    <n v="100"/>
    <n v="0"/>
    <s v="45-55"/>
    <s v="7.45-50"/>
    <x v="1"/>
    <x v="4"/>
    <x v="0"/>
  </r>
  <r>
    <n v="799"/>
    <d v="2023-09-08T00:00:00"/>
    <s v="CUST799"/>
    <x v="1"/>
    <n v="56"/>
    <x v="0"/>
    <n v="2"/>
    <n v="50"/>
    <n v="100"/>
    <n v="0"/>
    <s v="55-65"/>
    <s v="9.55-60"/>
    <x v="4"/>
    <x v="10"/>
    <x v="1"/>
  </r>
  <r>
    <n v="803"/>
    <d v="2023-11-22T00:00:00"/>
    <s v="CUST803"/>
    <x v="1"/>
    <n v="39"/>
    <x v="2"/>
    <n v="4"/>
    <n v="25"/>
    <n v="100"/>
    <n v="0"/>
    <s v="35-45"/>
    <s v="5.35-40"/>
    <x v="2"/>
    <x v="3"/>
    <x v="2"/>
  </r>
  <r>
    <n v="809"/>
    <d v="2023-09-25T00:00:00"/>
    <s v="CUST809"/>
    <x v="0"/>
    <n v="62"/>
    <x v="1"/>
    <n v="2"/>
    <n v="50"/>
    <n v="100"/>
    <n v="0"/>
    <s v="55-65"/>
    <s v="10.60-65"/>
    <x v="0"/>
    <x v="10"/>
    <x v="2"/>
  </r>
  <r>
    <n v="810"/>
    <d v="2023-11-30T00:00:00"/>
    <s v="CUST810"/>
    <x v="1"/>
    <n v="59"/>
    <x v="0"/>
    <n v="4"/>
    <n v="25"/>
    <n v="100"/>
    <n v="0"/>
    <s v="55-65"/>
    <s v="9.55-60"/>
    <x v="6"/>
    <x v="3"/>
    <x v="2"/>
  </r>
  <r>
    <n v="819"/>
    <d v="2023-06-15T00:00:00"/>
    <s v="CUST819"/>
    <x v="0"/>
    <n v="35"/>
    <x v="1"/>
    <n v="2"/>
    <n v="50"/>
    <n v="100"/>
    <n v="0"/>
    <s v="25-35"/>
    <s v="4.30-35"/>
    <x v="6"/>
    <x v="7"/>
    <x v="0"/>
  </r>
  <r>
    <n v="823"/>
    <d v="2023-08-19T00:00:00"/>
    <s v="CUST823"/>
    <x v="0"/>
    <n v="56"/>
    <x v="0"/>
    <n v="2"/>
    <n v="50"/>
    <n v="100"/>
    <n v="0"/>
    <s v="55-65"/>
    <s v="9.55-60"/>
    <x v="5"/>
    <x v="9"/>
    <x v="0"/>
  </r>
  <r>
    <n v="831"/>
    <d v="2023-01-15T00:00:00"/>
    <s v="CUST831"/>
    <x v="1"/>
    <n v="27"/>
    <x v="0"/>
    <n v="4"/>
    <n v="25"/>
    <n v="100"/>
    <n v="0"/>
    <s v="25-35"/>
    <s v="3.25-30"/>
    <x v="3"/>
    <x v="0"/>
    <x v="0"/>
  </r>
  <r>
    <n v="841"/>
    <d v="2023-11-02T00:00:00"/>
    <s v="CUST841"/>
    <x v="1"/>
    <n v="31"/>
    <x v="0"/>
    <n v="4"/>
    <n v="25"/>
    <n v="100"/>
    <n v="0"/>
    <s v="25-35"/>
    <s v="4.30-35"/>
    <x v="6"/>
    <x v="3"/>
    <x v="1"/>
  </r>
  <r>
    <n v="858"/>
    <d v="2023-09-09T00:00:00"/>
    <s v="CUST858"/>
    <x v="1"/>
    <n v="23"/>
    <x v="0"/>
    <n v="2"/>
    <n v="50"/>
    <n v="100"/>
    <n v="0"/>
    <s v="18-25"/>
    <s v="2.20-25"/>
    <x v="5"/>
    <x v="10"/>
    <x v="1"/>
  </r>
  <r>
    <n v="873"/>
    <d v="2023-09-29T00:00:00"/>
    <s v="CUST873"/>
    <x v="0"/>
    <n v="27"/>
    <x v="0"/>
    <n v="4"/>
    <n v="25"/>
    <n v="100"/>
    <n v="0"/>
    <s v="25-35"/>
    <s v="3.25-30"/>
    <x v="4"/>
    <x v="10"/>
    <x v="2"/>
  </r>
  <r>
    <n v="887"/>
    <d v="2023-06-11T00:00:00"/>
    <s v="CUST887"/>
    <x v="1"/>
    <n v="59"/>
    <x v="2"/>
    <n v="4"/>
    <n v="25"/>
    <n v="100"/>
    <n v="0"/>
    <s v="55-65"/>
    <s v="9.55-60"/>
    <x v="3"/>
    <x v="7"/>
    <x v="0"/>
  </r>
  <r>
    <n v="888"/>
    <d v="2023-03-03T00:00:00"/>
    <s v="CUST888"/>
    <x v="0"/>
    <n v="52"/>
    <x v="0"/>
    <n v="4"/>
    <n v="25"/>
    <n v="100"/>
    <n v="0"/>
    <s v="45-55"/>
    <s v="8.50-55"/>
    <x v="4"/>
    <x v="11"/>
    <x v="1"/>
  </r>
  <r>
    <n v="897"/>
    <d v="2023-09-26T00:00:00"/>
    <s v="CUST897"/>
    <x v="0"/>
    <n v="64"/>
    <x v="0"/>
    <n v="2"/>
    <n v="50"/>
    <n v="100"/>
    <n v="0"/>
    <s v="55-65"/>
    <s v="10.60-65"/>
    <x v="1"/>
    <x v="10"/>
    <x v="2"/>
  </r>
  <r>
    <n v="924"/>
    <d v="2023-08-29T00:00:00"/>
    <s v="CUST924"/>
    <x v="1"/>
    <n v="55"/>
    <x v="1"/>
    <n v="2"/>
    <n v="50"/>
    <n v="100"/>
    <n v="0"/>
    <s v="45-55"/>
    <s v="8.50-55"/>
    <x v="1"/>
    <x v="9"/>
    <x v="2"/>
  </r>
  <r>
    <n v="932"/>
    <d v="2023-02-28T00:00:00"/>
    <s v="CUST932"/>
    <x v="0"/>
    <n v="45"/>
    <x v="1"/>
    <n v="4"/>
    <n v="25"/>
    <n v="100"/>
    <n v="0"/>
    <s v="35-45"/>
    <s v="6.40-45"/>
    <x v="1"/>
    <x v="6"/>
    <x v="2"/>
  </r>
  <r>
    <n v="951"/>
    <d v="2023-11-02T00:00:00"/>
    <s v="CUST951"/>
    <x v="1"/>
    <n v="33"/>
    <x v="1"/>
    <n v="2"/>
    <n v="50"/>
    <n v="100"/>
    <n v="0"/>
    <s v="25-35"/>
    <s v="4.30-35"/>
    <x v="6"/>
    <x v="3"/>
    <x v="1"/>
  </r>
  <r>
    <n v="972"/>
    <d v="2023-02-11T00:00:00"/>
    <s v="CUST972"/>
    <x v="1"/>
    <n v="49"/>
    <x v="1"/>
    <n v="4"/>
    <n v="25"/>
    <n v="100"/>
    <n v="0"/>
    <s v="45-55"/>
    <s v="7.45-50"/>
    <x v="5"/>
    <x v="6"/>
    <x v="0"/>
  </r>
  <r>
    <n v="991"/>
    <d v="2023-12-26T00:00:00"/>
    <s v="CUST991"/>
    <x v="0"/>
    <n v="34"/>
    <x v="2"/>
    <n v="2"/>
    <n v="50"/>
    <n v="100"/>
    <n v="0"/>
    <s v="25-35"/>
    <s v="4.30-35"/>
    <x v="1"/>
    <x v="1"/>
    <x v="2"/>
  </r>
  <r>
    <n v="998"/>
    <d v="2023-10-29T00:00:00"/>
    <s v="CUST998"/>
    <x v="0"/>
    <n v="23"/>
    <x v="1"/>
    <n v="4"/>
    <n v="25"/>
    <n v="100"/>
    <n v="0"/>
    <s v="18-25"/>
    <s v="2.20-25"/>
    <x v="3"/>
    <x v="4"/>
    <x v="2"/>
  </r>
  <r>
    <n v="32"/>
    <d v="2023-01-04T00:00:00"/>
    <s v="CUST032"/>
    <x v="1"/>
    <n v="30"/>
    <x v="1"/>
    <n v="3"/>
    <n v="30"/>
    <n v="90"/>
    <n v="0"/>
    <s v="25-35"/>
    <s v="3.25-30"/>
    <x v="2"/>
    <x v="0"/>
    <x v="1"/>
  </r>
  <r>
    <n v="73"/>
    <d v="2023-08-21T00:00:00"/>
    <s v="CUST073"/>
    <x v="1"/>
    <n v="29"/>
    <x v="0"/>
    <n v="3"/>
    <n v="30"/>
    <n v="90"/>
    <n v="0"/>
    <s v="25-35"/>
    <s v="3.25-30"/>
    <x v="0"/>
    <x v="9"/>
    <x v="2"/>
  </r>
  <r>
    <n v="84"/>
    <d v="2023-11-28T00:00:00"/>
    <s v="CUST084"/>
    <x v="0"/>
    <n v="38"/>
    <x v="0"/>
    <n v="3"/>
    <n v="30"/>
    <n v="90"/>
    <n v="0"/>
    <s v="35-45"/>
    <s v="5.35-40"/>
    <x v="1"/>
    <x v="3"/>
    <x v="2"/>
  </r>
  <r>
    <n v="86"/>
    <d v="2023-11-08T00:00:00"/>
    <s v="CUST086"/>
    <x v="1"/>
    <n v="19"/>
    <x v="1"/>
    <n v="3"/>
    <n v="30"/>
    <n v="90"/>
    <n v="0"/>
    <s v="18-25"/>
    <s v="1.18-20"/>
    <x v="2"/>
    <x v="3"/>
    <x v="1"/>
  </r>
  <r>
    <n v="126"/>
    <d v="2023-10-26T00:00:00"/>
    <s v="CUST126"/>
    <x v="0"/>
    <n v="28"/>
    <x v="2"/>
    <n v="3"/>
    <n v="30"/>
    <n v="90"/>
    <n v="0"/>
    <s v="25-35"/>
    <s v="3.25-30"/>
    <x v="6"/>
    <x v="4"/>
    <x v="2"/>
  </r>
  <r>
    <n v="190"/>
    <d v="2023-05-04T00:00:00"/>
    <s v="CUST190"/>
    <x v="0"/>
    <n v="60"/>
    <x v="1"/>
    <n v="3"/>
    <n v="30"/>
    <n v="90"/>
    <n v="0"/>
    <s v="55-65"/>
    <s v="9.55-60"/>
    <x v="6"/>
    <x v="2"/>
    <x v="1"/>
  </r>
  <r>
    <n v="218"/>
    <d v="2023-09-22T00:00:00"/>
    <s v="CUST218"/>
    <x v="1"/>
    <n v="64"/>
    <x v="1"/>
    <n v="3"/>
    <n v="30"/>
    <n v="90"/>
    <n v="0"/>
    <s v="55-65"/>
    <s v="10.60-65"/>
    <x v="4"/>
    <x v="10"/>
    <x v="2"/>
  </r>
  <r>
    <n v="219"/>
    <d v="2023-08-20T00:00:00"/>
    <s v="CUST219"/>
    <x v="0"/>
    <n v="53"/>
    <x v="0"/>
    <n v="3"/>
    <n v="30"/>
    <n v="90"/>
    <n v="0"/>
    <s v="45-55"/>
    <s v="8.50-55"/>
    <x v="3"/>
    <x v="9"/>
    <x v="0"/>
  </r>
  <r>
    <n v="229"/>
    <d v="2023-10-29T00:00:00"/>
    <s v="CUST229"/>
    <x v="1"/>
    <n v="58"/>
    <x v="1"/>
    <n v="3"/>
    <n v="30"/>
    <n v="90"/>
    <n v="0"/>
    <s v="55-65"/>
    <s v="9.55-60"/>
    <x v="3"/>
    <x v="4"/>
    <x v="2"/>
  </r>
  <r>
    <n v="245"/>
    <d v="2023-09-06T00:00:00"/>
    <s v="CUST245"/>
    <x v="1"/>
    <n v="47"/>
    <x v="2"/>
    <n v="3"/>
    <n v="30"/>
    <n v="90"/>
    <n v="0"/>
    <s v="45-55"/>
    <s v="7.45-50"/>
    <x v="2"/>
    <x v="10"/>
    <x v="1"/>
  </r>
  <r>
    <n v="267"/>
    <d v="2023-11-27T00:00:00"/>
    <s v="CUST267"/>
    <x v="0"/>
    <n v="32"/>
    <x v="1"/>
    <n v="3"/>
    <n v="30"/>
    <n v="90"/>
    <n v="0"/>
    <s v="25-35"/>
    <s v="4.30-35"/>
    <x v="0"/>
    <x v="3"/>
    <x v="2"/>
  </r>
  <r>
    <n v="293"/>
    <d v="2023-05-02T00:00:00"/>
    <s v="CUST293"/>
    <x v="1"/>
    <n v="50"/>
    <x v="0"/>
    <n v="3"/>
    <n v="30"/>
    <n v="90"/>
    <n v="0"/>
    <s v="45-55"/>
    <s v="7.45-50"/>
    <x v="1"/>
    <x v="2"/>
    <x v="1"/>
  </r>
  <r>
    <n v="294"/>
    <d v="2023-03-27T00:00:00"/>
    <s v="CUST294"/>
    <x v="0"/>
    <n v="23"/>
    <x v="2"/>
    <n v="3"/>
    <n v="30"/>
    <n v="90"/>
    <n v="0"/>
    <s v="18-25"/>
    <s v="2.20-25"/>
    <x v="0"/>
    <x v="11"/>
    <x v="2"/>
  </r>
  <r>
    <n v="303"/>
    <d v="2023-01-02T00:00:00"/>
    <s v="CUST303"/>
    <x v="1"/>
    <n v="19"/>
    <x v="0"/>
    <n v="3"/>
    <n v="30"/>
    <n v="90"/>
    <n v="0"/>
    <s v="18-25"/>
    <s v="1.18-20"/>
    <x v="0"/>
    <x v="0"/>
    <x v="1"/>
  </r>
  <r>
    <n v="317"/>
    <d v="2023-01-30T00:00:00"/>
    <s v="CUST317"/>
    <x v="1"/>
    <n v="22"/>
    <x v="0"/>
    <n v="3"/>
    <n v="30"/>
    <n v="90"/>
    <n v="0"/>
    <s v="18-25"/>
    <s v="2.20-25"/>
    <x v="0"/>
    <x v="0"/>
    <x v="2"/>
  </r>
  <r>
    <n v="331"/>
    <d v="2023-02-11T00:00:00"/>
    <s v="CUST331"/>
    <x v="1"/>
    <n v="28"/>
    <x v="0"/>
    <n v="3"/>
    <n v="30"/>
    <n v="90"/>
    <n v="0"/>
    <s v="25-35"/>
    <s v="3.25-30"/>
    <x v="5"/>
    <x v="6"/>
    <x v="0"/>
  </r>
  <r>
    <n v="351"/>
    <d v="2023-09-25T00:00:00"/>
    <s v="CUST351"/>
    <x v="0"/>
    <n v="56"/>
    <x v="2"/>
    <n v="3"/>
    <n v="30"/>
    <n v="90"/>
    <n v="0"/>
    <s v="55-65"/>
    <s v="9.55-60"/>
    <x v="0"/>
    <x v="10"/>
    <x v="2"/>
  </r>
  <r>
    <n v="383"/>
    <d v="2023-03-22T00:00:00"/>
    <s v="CUST383"/>
    <x v="0"/>
    <n v="46"/>
    <x v="1"/>
    <n v="3"/>
    <n v="30"/>
    <n v="90"/>
    <n v="0"/>
    <s v="45-55"/>
    <s v="7.45-50"/>
    <x v="2"/>
    <x v="11"/>
    <x v="2"/>
  </r>
  <r>
    <n v="419"/>
    <d v="2023-05-22T00:00:00"/>
    <s v="CUST419"/>
    <x v="0"/>
    <n v="44"/>
    <x v="2"/>
    <n v="3"/>
    <n v="30"/>
    <n v="90"/>
    <n v="0"/>
    <s v="35-45"/>
    <s v="6.40-45"/>
    <x v="0"/>
    <x v="2"/>
    <x v="2"/>
  </r>
  <r>
    <n v="422"/>
    <d v="2023-06-20T00:00:00"/>
    <s v="CUST422"/>
    <x v="0"/>
    <n v="28"/>
    <x v="2"/>
    <n v="3"/>
    <n v="30"/>
    <n v="90"/>
    <n v="0"/>
    <s v="25-35"/>
    <s v="3.25-30"/>
    <x v="1"/>
    <x v="7"/>
    <x v="0"/>
  </r>
  <r>
    <n v="444"/>
    <d v="2023-03-07T00:00:00"/>
    <s v="CUST444"/>
    <x v="0"/>
    <n v="61"/>
    <x v="2"/>
    <n v="3"/>
    <n v="30"/>
    <n v="90"/>
    <n v="0"/>
    <s v="55-65"/>
    <s v="10.60-65"/>
    <x v="1"/>
    <x v="11"/>
    <x v="1"/>
  </r>
  <r>
    <n v="535"/>
    <d v="2023-12-06T00:00:00"/>
    <s v="CUST535"/>
    <x v="1"/>
    <n v="47"/>
    <x v="1"/>
    <n v="3"/>
    <n v="30"/>
    <n v="90"/>
    <n v="0"/>
    <s v="45-55"/>
    <s v="7.45-50"/>
    <x v="2"/>
    <x v="1"/>
    <x v="1"/>
  </r>
  <r>
    <n v="557"/>
    <d v="2023-07-27T00:00:00"/>
    <s v="CUST557"/>
    <x v="0"/>
    <n v="20"/>
    <x v="1"/>
    <n v="3"/>
    <n v="30"/>
    <n v="90"/>
    <n v="0"/>
    <s v="18-25"/>
    <s v="1.18-20"/>
    <x v="6"/>
    <x v="5"/>
    <x v="2"/>
  </r>
  <r>
    <n v="603"/>
    <d v="2023-07-16T00:00:00"/>
    <s v="CUST603"/>
    <x v="0"/>
    <n v="40"/>
    <x v="2"/>
    <n v="3"/>
    <n v="30"/>
    <n v="90"/>
    <n v="0"/>
    <s v="35-45"/>
    <s v="5.35-40"/>
    <x v="3"/>
    <x v="5"/>
    <x v="0"/>
  </r>
  <r>
    <n v="613"/>
    <d v="2023-04-23T00:00:00"/>
    <s v="CUST613"/>
    <x v="0"/>
    <n v="52"/>
    <x v="2"/>
    <n v="3"/>
    <n v="30"/>
    <n v="90"/>
    <n v="0"/>
    <s v="45-55"/>
    <s v="8.50-55"/>
    <x v="3"/>
    <x v="8"/>
    <x v="2"/>
  </r>
  <r>
    <n v="631"/>
    <d v="2023-11-10T00:00:00"/>
    <s v="CUST631"/>
    <x v="1"/>
    <n v="56"/>
    <x v="0"/>
    <n v="3"/>
    <n v="30"/>
    <n v="90"/>
    <n v="0"/>
    <s v="55-65"/>
    <s v="9.55-60"/>
    <x v="4"/>
    <x v="3"/>
    <x v="1"/>
  </r>
  <r>
    <n v="643"/>
    <d v="2023-09-24T00:00:00"/>
    <s v="CUST643"/>
    <x v="0"/>
    <n v="28"/>
    <x v="0"/>
    <n v="3"/>
    <n v="30"/>
    <n v="90"/>
    <n v="0"/>
    <s v="25-35"/>
    <s v="3.25-30"/>
    <x v="3"/>
    <x v="10"/>
    <x v="2"/>
  </r>
  <r>
    <n v="646"/>
    <d v="2023-05-03T00:00:00"/>
    <s v="CUST646"/>
    <x v="1"/>
    <n v="38"/>
    <x v="2"/>
    <n v="3"/>
    <n v="30"/>
    <n v="90"/>
    <n v="0"/>
    <s v="35-45"/>
    <s v="5.35-40"/>
    <x v="2"/>
    <x v="2"/>
    <x v="1"/>
  </r>
  <r>
    <n v="656"/>
    <d v="2023-10-04T00:00:00"/>
    <s v="CUST656"/>
    <x v="1"/>
    <n v="29"/>
    <x v="1"/>
    <n v="3"/>
    <n v="30"/>
    <n v="90"/>
    <n v="0"/>
    <s v="25-35"/>
    <s v="3.25-30"/>
    <x v="2"/>
    <x v="4"/>
    <x v="1"/>
  </r>
  <r>
    <n v="679"/>
    <d v="2023-01-11T00:00:00"/>
    <s v="CUST679"/>
    <x v="0"/>
    <n v="18"/>
    <x v="1"/>
    <n v="3"/>
    <n v="30"/>
    <n v="90"/>
    <n v="0"/>
    <s v="18-25"/>
    <s v="1.18-20"/>
    <x v="2"/>
    <x v="0"/>
    <x v="0"/>
  </r>
  <r>
    <n v="691"/>
    <d v="2023-04-23T00:00:00"/>
    <s v="CUST691"/>
    <x v="0"/>
    <n v="51"/>
    <x v="2"/>
    <n v="3"/>
    <n v="30"/>
    <n v="90"/>
    <n v="0"/>
    <s v="45-55"/>
    <s v="8.50-55"/>
    <x v="3"/>
    <x v="8"/>
    <x v="2"/>
  </r>
  <r>
    <n v="704"/>
    <d v="2023-08-28T00:00:00"/>
    <s v="CUST704"/>
    <x v="0"/>
    <n v="62"/>
    <x v="2"/>
    <n v="3"/>
    <n v="30"/>
    <n v="90"/>
    <n v="0"/>
    <s v="55-65"/>
    <s v="10.60-65"/>
    <x v="0"/>
    <x v="9"/>
    <x v="2"/>
  </r>
  <r>
    <n v="746"/>
    <d v="2023-01-11T00:00:00"/>
    <s v="CUST746"/>
    <x v="0"/>
    <n v="33"/>
    <x v="2"/>
    <n v="3"/>
    <n v="30"/>
    <n v="90"/>
    <n v="0"/>
    <s v="25-35"/>
    <s v="4.30-35"/>
    <x v="2"/>
    <x v="0"/>
    <x v="0"/>
  </r>
  <r>
    <n v="776"/>
    <d v="2023-10-31T00:00:00"/>
    <s v="CUST776"/>
    <x v="1"/>
    <n v="35"/>
    <x v="2"/>
    <n v="3"/>
    <n v="30"/>
    <n v="90"/>
    <n v="0"/>
    <s v="25-35"/>
    <s v="4.30-35"/>
    <x v="1"/>
    <x v="4"/>
    <x v="2"/>
  </r>
  <r>
    <n v="829"/>
    <d v="2023-07-14T00:00:00"/>
    <s v="CUST829"/>
    <x v="1"/>
    <n v="61"/>
    <x v="1"/>
    <n v="3"/>
    <n v="30"/>
    <n v="90"/>
    <n v="0"/>
    <s v="55-65"/>
    <s v="10.60-65"/>
    <x v="4"/>
    <x v="5"/>
    <x v="0"/>
  </r>
  <r>
    <n v="837"/>
    <d v="2023-07-01T00:00:00"/>
    <s v="CUST837"/>
    <x v="1"/>
    <n v="18"/>
    <x v="1"/>
    <n v="3"/>
    <n v="30"/>
    <n v="90"/>
    <n v="0"/>
    <s v="18-25"/>
    <s v="1.18-20"/>
    <x v="5"/>
    <x v="5"/>
    <x v="1"/>
  </r>
  <r>
    <n v="861"/>
    <d v="2023-02-17T00:00:00"/>
    <s v="CUST861"/>
    <x v="0"/>
    <n v="41"/>
    <x v="2"/>
    <n v="3"/>
    <n v="30"/>
    <n v="90"/>
    <n v="0"/>
    <s v="35-45"/>
    <s v="6.40-45"/>
    <x v="4"/>
    <x v="6"/>
    <x v="0"/>
  </r>
  <r>
    <n v="898"/>
    <d v="2023-11-02T00:00:00"/>
    <s v="CUST898"/>
    <x v="0"/>
    <n v="42"/>
    <x v="2"/>
    <n v="3"/>
    <n v="30"/>
    <n v="90"/>
    <n v="0"/>
    <s v="35-45"/>
    <s v="6.40-45"/>
    <x v="6"/>
    <x v="3"/>
    <x v="1"/>
  </r>
  <r>
    <n v="913"/>
    <d v="2023-01-28T00:00:00"/>
    <s v="CUST913"/>
    <x v="1"/>
    <n v="29"/>
    <x v="0"/>
    <n v="3"/>
    <n v="30"/>
    <n v="90"/>
    <n v="0"/>
    <s v="25-35"/>
    <s v="3.25-30"/>
    <x v="5"/>
    <x v="0"/>
    <x v="2"/>
  </r>
  <r>
    <n v="915"/>
    <d v="2023-05-30T00:00:00"/>
    <s v="CUST915"/>
    <x v="0"/>
    <n v="26"/>
    <x v="1"/>
    <n v="3"/>
    <n v="30"/>
    <n v="90"/>
    <n v="0"/>
    <s v="25-35"/>
    <s v="3.25-30"/>
    <x v="1"/>
    <x v="2"/>
    <x v="2"/>
  </r>
  <r>
    <n v="918"/>
    <d v="2023-11-23T00:00:00"/>
    <s v="CUST918"/>
    <x v="0"/>
    <n v="42"/>
    <x v="0"/>
    <n v="3"/>
    <n v="30"/>
    <n v="90"/>
    <n v="0"/>
    <s v="35-45"/>
    <s v="6.40-45"/>
    <x v="6"/>
    <x v="3"/>
    <x v="2"/>
  </r>
  <r>
    <n v="953"/>
    <d v="2023-04-26T00:00:00"/>
    <s v="CUST953"/>
    <x v="1"/>
    <n v="45"/>
    <x v="1"/>
    <n v="3"/>
    <n v="30"/>
    <n v="90"/>
    <n v="0"/>
    <s v="35-45"/>
    <s v="6.40-45"/>
    <x v="2"/>
    <x v="8"/>
    <x v="2"/>
  </r>
  <r>
    <n v="982"/>
    <d v="2023-12-19T00:00:00"/>
    <s v="CUST982"/>
    <x v="0"/>
    <n v="46"/>
    <x v="1"/>
    <n v="3"/>
    <n v="30"/>
    <n v="90"/>
    <n v="0"/>
    <s v="45-55"/>
    <s v="7.45-50"/>
    <x v="1"/>
    <x v="1"/>
    <x v="0"/>
  </r>
  <r>
    <n v="997"/>
    <d v="2023-11-17T00:00:00"/>
    <s v="CUST997"/>
    <x v="1"/>
    <n v="52"/>
    <x v="1"/>
    <n v="3"/>
    <n v="30"/>
    <n v="90"/>
    <n v="0"/>
    <s v="45-55"/>
    <s v="8.50-55"/>
    <x v="4"/>
    <x v="3"/>
    <x v="0"/>
  </r>
  <r>
    <n v="12"/>
    <d v="2023-10-30T00:00:00"/>
    <s v="CUST012"/>
    <x v="1"/>
    <n v="35"/>
    <x v="1"/>
    <n v="3"/>
    <n v="25"/>
    <n v="75"/>
    <n v="0"/>
    <s v="25-35"/>
    <s v="4.30-35"/>
    <x v="0"/>
    <x v="4"/>
    <x v="2"/>
  </r>
  <r>
    <n v="37"/>
    <d v="2023-05-23T00:00:00"/>
    <s v="CUST037"/>
    <x v="0"/>
    <n v="18"/>
    <x v="1"/>
    <n v="3"/>
    <n v="25"/>
    <n v="75"/>
    <n v="0"/>
    <s v="18-25"/>
    <s v="1.18-20"/>
    <x v="1"/>
    <x v="2"/>
    <x v="2"/>
  </r>
  <r>
    <n v="50"/>
    <d v="2023-08-24T00:00:00"/>
    <s v="CUST050"/>
    <x v="0"/>
    <n v="27"/>
    <x v="1"/>
    <n v="3"/>
    <n v="25"/>
    <n v="75"/>
    <n v="0"/>
    <s v="25-35"/>
    <s v="3.25-30"/>
    <x v="6"/>
    <x v="9"/>
    <x v="2"/>
  </r>
  <r>
    <n v="51"/>
    <d v="2023-10-02T00:00:00"/>
    <s v="CUST051"/>
    <x v="1"/>
    <n v="27"/>
    <x v="1"/>
    <n v="3"/>
    <n v="25"/>
    <n v="75"/>
    <n v="0"/>
    <s v="25-35"/>
    <s v="3.25-30"/>
    <x v="0"/>
    <x v="4"/>
    <x v="1"/>
  </r>
  <r>
    <n v="69"/>
    <d v="2023-04-30T00:00:00"/>
    <s v="CUST069"/>
    <x v="0"/>
    <n v="56"/>
    <x v="1"/>
    <n v="3"/>
    <n v="25"/>
    <n v="75"/>
    <n v="0"/>
    <s v="55-65"/>
    <s v="9.55-60"/>
    <x v="3"/>
    <x v="8"/>
    <x v="2"/>
  </r>
  <r>
    <n v="108"/>
    <d v="2023-04-19T00:00:00"/>
    <s v="CUST108"/>
    <x v="0"/>
    <n v="27"/>
    <x v="1"/>
    <n v="3"/>
    <n v="25"/>
    <n v="75"/>
    <n v="0"/>
    <s v="25-35"/>
    <s v="3.25-30"/>
    <x v="2"/>
    <x v="8"/>
    <x v="0"/>
  </r>
  <r>
    <n v="145"/>
    <d v="2023-11-02T00:00:00"/>
    <s v="CUST145"/>
    <x v="0"/>
    <n v="39"/>
    <x v="2"/>
    <n v="3"/>
    <n v="25"/>
    <n v="75"/>
    <n v="0"/>
    <s v="35-45"/>
    <s v="5.35-40"/>
    <x v="6"/>
    <x v="3"/>
    <x v="1"/>
  </r>
  <r>
    <n v="149"/>
    <d v="2023-10-11T00:00:00"/>
    <s v="CUST149"/>
    <x v="1"/>
    <n v="22"/>
    <x v="2"/>
    <n v="3"/>
    <n v="25"/>
    <n v="75"/>
    <n v="0"/>
    <s v="18-25"/>
    <s v="2.20-25"/>
    <x v="2"/>
    <x v="4"/>
    <x v="0"/>
  </r>
  <r>
    <n v="188"/>
    <d v="2023-05-03T00:00:00"/>
    <s v="CUST188"/>
    <x v="1"/>
    <n v="40"/>
    <x v="2"/>
    <n v="3"/>
    <n v="25"/>
    <n v="75"/>
    <n v="0"/>
    <s v="35-45"/>
    <s v="5.35-40"/>
    <x v="2"/>
    <x v="2"/>
    <x v="1"/>
  </r>
  <r>
    <n v="241"/>
    <d v="2023-09-21T00:00:00"/>
    <s v="CUST241"/>
    <x v="0"/>
    <n v="23"/>
    <x v="0"/>
    <n v="3"/>
    <n v="25"/>
    <n v="75"/>
    <n v="0"/>
    <s v="18-25"/>
    <s v="2.20-25"/>
    <x v="6"/>
    <x v="10"/>
    <x v="2"/>
  </r>
  <r>
    <n v="326"/>
    <d v="2023-09-15T00:00:00"/>
    <s v="CUST326"/>
    <x v="0"/>
    <n v="18"/>
    <x v="2"/>
    <n v="3"/>
    <n v="25"/>
    <n v="75"/>
    <n v="0"/>
    <s v="18-25"/>
    <s v="1.18-20"/>
    <x v="4"/>
    <x v="10"/>
    <x v="0"/>
  </r>
  <r>
    <n v="350"/>
    <d v="2023-10-17T00:00:00"/>
    <s v="CUST350"/>
    <x v="1"/>
    <n v="25"/>
    <x v="1"/>
    <n v="3"/>
    <n v="25"/>
    <n v="75"/>
    <n v="0"/>
    <s v="18-25"/>
    <s v="2.20-25"/>
    <x v="1"/>
    <x v="4"/>
    <x v="0"/>
  </r>
  <r>
    <n v="357"/>
    <d v="2023-05-03T00:00:00"/>
    <s v="CUST357"/>
    <x v="0"/>
    <n v="40"/>
    <x v="0"/>
    <n v="3"/>
    <n v="25"/>
    <n v="75"/>
    <n v="0"/>
    <s v="35-45"/>
    <s v="5.35-40"/>
    <x v="2"/>
    <x v="2"/>
    <x v="1"/>
  </r>
  <r>
    <n v="374"/>
    <d v="2023-04-20T00:00:00"/>
    <s v="CUST374"/>
    <x v="0"/>
    <n v="59"/>
    <x v="1"/>
    <n v="3"/>
    <n v="25"/>
    <n v="75"/>
    <n v="0"/>
    <s v="55-65"/>
    <s v="9.55-60"/>
    <x v="6"/>
    <x v="8"/>
    <x v="0"/>
  </r>
  <r>
    <n v="413"/>
    <d v="2023-09-08T00:00:00"/>
    <s v="CUST413"/>
    <x v="0"/>
    <n v="44"/>
    <x v="1"/>
    <n v="3"/>
    <n v="25"/>
    <n v="75"/>
    <n v="0"/>
    <s v="35-45"/>
    <s v="6.40-45"/>
    <x v="4"/>
    <x v="10"/>
    <x v="1"/>
  </r>
  <r>
    <n v="439"/>
    <d v="2023-07-09T00:00:00"/>
    <s v="CUST439"/>
    <x v="1"/>
    <n v="50"/>
    <x v="2"/>
    <n v="3"/>
    <n v="25"/>
    <n v="75"/>
    <n v="0"/>
    <s v="45-55"/>
    <s v="7.45-50"/>
    <x v="3"/>
    <x v="5"/>
    <x v="1"/>
  </r>
  <r>
    <n v="469"/>
    <d v="2023-05-08T00:00:00"/>
    <s v="CUST469"/>
    <x v="1"/>
    <n v="18"/>
    <x v="1"/>
    <n v="3"/>
    <n v="25"/>
    <n v="75"/>
    <n v="0"/>
    <s v="18-25"/>
    <s v="1.18-20"/>
    <x v="0"/>
    <x v="2"/>
    <x v="1"/>
  </r>
  <r>
    <n v="475"/>
    <d v="2023-01-20T00:00:00"/>
    <s v="CUST475"/>
    <x v="1"/>
    <n v="26"/>
    <x v="2"/>
    <n v="3"/>
    <n v="25"/>
    <n v="75"/>
    <n v="0"/>
    <s v="25-35"/>
    <s v="3.25-30"/>
    <x v="4"/>
    <x v="0"/>
    <x v="0"/>
  </r>
  <r>
    <n v="552"/>
    <d v="2023-12-13T00:00:00"/>
    <s v="CUST552"/>
    <x v="0"/>
    <n v="49"/>
    <x v="0"/>
    <n v="3"/>
    <n v="25"/>
    <n v="75"/>
    <n v="0"/>
    <s v="45-55"/>
    <s v="7.45-50"/>
    <x v="2"/>
    <x v="1"/>
    <x v="0"/>
  </r>
  <r>
    <n v="607"/>
    <d v="2023-03-17T00:00:00"/>
    <s v="CUST607"/>
    <x v="1"/>
    <n v="54"/>
    <x v="2"/>
    <n v="3"/>
    <n v="25"/>
    <n v="75"/>
    <n v="0"/>
    <s v="45-55"/>
    <s v="8.50-55"/>
    <x v="4"/>
    <x v="11"/>
    <x v="0"/>
  </r>
  <r>
    <n v="620"/>
    <d v="2023-05-08T00:00:00"/>
    <s v="CUST620"/>
    <x v="1"/>
    <n v="63"/>
    <x v="0"/>
    <n v="3"/>
    <n v="25"/>
    <n v="75"/>
    <n v="0"/>
    <s v="55-65"/>
    <s v="10.60-65"/>
    <x v="0"/>
    <x v="2"/>
    <x v="1"/>
  </r>
  <r>
    <n v="622"/>
    <d v="2023-08-22T00:00:00"/>
    <s v="CUST622"/>
    <x v="0"/>
    <n v="49"/>
    <x v="1"/>
    <n v="3"/>
    <n v="25"/>
    <n v="75"/>
    <n v="0"/>
    <s v="45-55"/>
    <s v="7.45-50"/>
    <x v="1"/>
    <x v="9"/>
    <x v="2"/>
  </r>
  <r>
    <n v="644"/>
    <d v="2023-09-06T00:00:00"/>
    <s v="CUST644"/>
    <x v="1"/>
    <n v="23"/>
    <x v="1"/>
    <n v="3"/>
    <n v="25"/>
    <n v="75"/>
    <n v="0"/>
    <s v="18-25"/>
    <s v="2.20-25"/>
    <x v="2"/>
    <x v="10"/>
    <x v="1"/>
  </r>
  <r>
    <n v="653"/>
    <d v="2023-05-20T00:00:00"/>
    <s v="CUST653"/>
    <x v="1"/>
    <n v="54"/>
    <x v="2"/>
    <n v="3"/>
    <n v="25"/>
    <n v="75"/>
    <n v="0"/>
    <s v="45-55"/>
    <s v="8.50-55"/>
    <x v="5"/>
    <x v="2"/>
    <x v="0"/>
  </r>
  <r>
    <n v="654"/>
    <d v="2023-06-21T00:00:00"/>
    <s v="CUST654"/>
    <x v="1"/>
    <n v="42"/>
    <x v="2"/>
    <n v="3"/>
    <n v="25"/>
    <n v="75"/>
    <n v="0"/>
    <s v="35-45"/>
    <s v="6.40-45"/>
    <x v="2"/>
    <x v="7"/>
    <x v="2"/>
  </r>
  <r>
    <n v="713"/>
    <d v="2023-01-14T00:00:00"/>
    <s v="CUST713"/>
    <x v="1"/>
    <n v="34"/>
    <x v="1"/>
    <n v="3"/>
    <n v="25"/>
    <n v="75"/>
    <n v="0"/>
    <s v="25-35"/>
    <s v="4.30-35"/>
    <x v="5"/>
    <x v="0"/>
    <x v="0"/>
  </r>
  <r>
    <n v="718"/>
    <d v="2023-08-25T00:00:00"/>
    <s v="CUST718"/>
    <x v="0"/>
    <n v="59"/>
    <x v="1"/>
    <n v="3"/>
    <n v="25"/>
    <n v="75"/>
    <n v="0"/>
    <s v="55-65"/>
    <s v="9.55-60"/>
    <x v="4"/>
    <x v="9"/>
    <x v="2"/>
  </r>
  <r>
    <n v="750"/>
    <d v="2023-03-06T00:00:00"/>
    <s v="CUST750"/>
    <x v="0"/>
    <n v="35"/>
    <x v="2"/>
    <n v="3"/>
    <n v="25"/>
    <n v="75"/>
    <n v="0"/>
    <s v="25-35"/>
    <s v="4.30-35"/>
    <x v="0"/>
    <x v="11"/>
    <x v="1"/>
  </r>
  <r>
    <n v="755"/>
    <d v="2023-04-22T00:00:00"/>
    <s v="CUST755"/>
    <x v="0"/>
    <n v="58"/>
    <x v="2"/>
    <n v="3"/>
    <n v="25"/>
    <n v="75"/>
    <n v="0"/>
    <s v="55-65"/>
    <s v="9.55-60"/>
    <x v="5"/>
    <x v="8"/>
    <x v="2"/>
  </r>
  <r>
    <n v="767"/>
    <d v="2023-10-24T00:00:00"/>
    <s v="CUST767"/>
    <x v="1"/>
    <n v="39"/>
    <x v="1"/>
    <n v="3"/>
    <n v="25"/>
    <n v="75"/>
    <n v="0"/>
    <s v="35-45"/>
    <s v="5.35-40"/>
    <x v="1"/>
    <x v="4"/>
    <x v="2"/>
  </r>
  <r>
    <n v="768"/>
    <d v="2023-01-14T00:00:00"/>
    <s v="CUST768"/>
    <x v="0"/>
    <n v="24"/>
    <x v="1"/>
    <n v="3"/>
    <n v="25"/>
    <n v="75"/>
    <n v="0"/>
    <s v="18-25"/>
    <s v="2.20-25"/>
    <x v="5"/>
    <x v="0"/>
    <x v="0"/>
  </r>
  <r>
    <n v="797"/>
    <d v="2023-01-07T00:00:00"/>
    <s v="CUST797"/>
    <x v="1"/>
    <n v="40"/>
    <x v="2"/>
    <n v="3"/>
    <n v="25"/>
    <n v="75"/>
    <n v="0"/>
    <s v="35-45"/>
    <s v="5.35-40"/>
    <x v="5"/>
    <x v="0"/>
    <x v="1"/>
  </r>
  <r>
    <n v="812"/>
    <d v="2023-11-12T00:00:00"/>
    <s v="CUST812"/>
    <x v="1"/>
    <n v="19"/>
    <x v="0"/>
    <n v="3"/>
    <n v="25"/>
    <n v="75"/>
    <n v="0"/>
    <s v="18-25"/>
    <s v="1.18-20"/>
    <x v="3"/>
    <x v="3"/>
    <x v="0"/>
  </r>
  <r>
    <n v="815"/>
    <d v="2023-08-27T00:00:00"/>
    <s v="CUST815"/>
    <x v="0"/>
    <n v="51"/>
    <x v="2"/>
    <n v="3"/>
    <n v="25"/>
    <n v="75"/>
    <n v="0"/>
    <s v="45-55"/>
    <s v="8.50-55"/>
    <x v="3"/>
    <x v="9"/>
    <x v="2"/>
  </r>
  <r>
    <n v="848"/>
    <d v="2023-02-13T00:00:00"/>
    <s v="CUST848"/>
    <x v="0"/>
    <n v="63"/>
    <x v="2"/>
    <n v="3"/>
    <n v="25"/>
    <n v="75"/>
    <n v="0"/>
    <s v="55-65"/>
    <s v="10.60-65"/>
    <x v="0"/>
    <x v="6"/>
    <x v="0"/>
  </r>
  <r>
    <n v="872"/>
    <d v="2023-10-11T00:00:00"/>
    <s v="CUST872"/>
    <x v="0"/>
    <n v="63"/>
    <x v="1"/>
    <n v="3"/>
    <n v="25"/>
    <n v="75"/>
    <n v="0"/>
    <s v="55-65"/>
    <s v="10.60-65"/>
    <x v="2"/>
    <x v="4"/>
    <x v="0"/>
  </r>
  <r>
    <n v="920"/>
    <d v="2023-02-22T00:00:00"/>
    <s v="CUST920"/>
    <x v="0"/>
    <n v="28"/>
    <x v="1"/>
    <n v="3"/>
    <n v="25"/>
    <n v="75"/>
    <n v="0"/>
    <s v="25-35"/>
    <s v="3.25-30"/>
    <x v="2"/>
    <x v="6"/>
    <x v="2"/>
  </r>
  <r>
    <n v="921"/>
    <d v="2023-01-07T00:00:00"/>
    <s v="CUST921"/>
    <x v="1"/>
    <n v="51"/>
    <x v="0"/>
    <n v="3"/>
    <n v="25"/>
    <n v="75"/>
    <n v="0"/>
    <s v="45-55"/>
    <s v="8.50-55"/>
    <x v="5"/>
    <x v="0"/>
    <x v="1"/>
  </r>
  <r>
    <n v="929"/>
    <d v="2023-01-27T00:00:00"/>
    <s v="CUST929"/>
    <x v="0"/>
    <n v="23"/>
    <x v="1"/>
    <n v="3"/>
    <n v="25"/>
    <n v="75"/>
    <n v="0"/>
    <s v="18-25"/>
    <s v="2.20-25"/>
    <x v="4"/>
    <x v="0"/>
    <x v="2"/>
  </r>
  <r>
    <n v="948"/>
    <d v="2023-10-13T00:00:00"/>
    <s v="CUST948"/>
    <x v="0"/>
    <n v="23"/>
    <x v="0"/>
    <n v="3"/>
    <n v="25"/>
    <n v="75"/>
    <n v="0"/>
    <s v="18-25"/>
    <s v="2.20-25"/>
    <x v="4"/>
    <x v="4"/>
    <x v="0"/>
  </r>
  <r>
    <n v="977"/>
    <d v="2023-02-08T00:00:00"/>
    <s v="CUST977"/>
    <x v="0"/>
    <n v="35"/>
    <x v="0"/>
    <n v="3"/>
    <n v="25"/>
    <n v="75"/>
    <n v="0"/>
    <s v="25-35"/>
    <s v="4.30-35"/>
    <x v="2"/>
    <x v="6"/>
    <x v="1"/>
  </r>
  <r>
    <n v="980"/>
    <d v="2023-07-29T00:00:00"/>
    <s v="CUST980"/>
    <x v="0"/>
    <n v="31"/>
    <x v="0"/>
    <n v="3"/>
    <n v="25"/>
    <n v="75"/>
    <n v="0"/>
    <s v="25-35"/>
    <s v="4.30-35"/>
    <x v="5"/>
    <x v="5"/>
    <x v="2"/>
  </r>
  <r>
    <n v="988"/>
    <d v="2023-05-28T00:00:00"/>
    <s v="CUST988"/>
    <x v="0"/>
    <n v="63"/>
    <x v="2"/>
    <n v="3"/>
    <n v="25"/>
    <n v="75"/>
    <n v="0"/>
    <s v="55-65"/>
    <s v="10.60-65"/>
    <x v="3"/>
    <x v="2"/>
    <x v="2"/>
  </r>
  <r>
    <n v="80"/>
    <d v="2023-12-10T00:00:00"/>
    <s v="CUST080"/>
    <x v="0"/>
    <n v="64"/>
    <x v="2"/>
    <n v="2"/>
    <n v="30"/>
    <n v="60"/>
    <n v="0"/>
    <s v="55-65"/>
    <s v="10.60-65"/>
    <x v="3"/>
    <x v="1"/>
    <x v="1"/>
  </r>
  <r>
    <n v="95"/>
    <d v="2023-11-24T00:00:00"/>
    <s v="CUST095"/>
    <x v="0"/>
    <n v="32"/>
    <x v="2"/>
    <n v="2"/>
    <n v="30"/>
    <n v="60"/>
    <n v="0"/>
    <s v="25-35"/>
    <s v="4.30-35"/>
    <x v="4"/>
    <x v="3"/>
    <x v="2"/>
  </r>
  <r>
    <n v="123"/>
    <d v="2023-05-15T00:00:00"/>
    <s v="CUST123"/>
    <x v="0"/>
    <n v="40"/>
    <x v="0"/>
    <n v="2"/>
    <n v="30"/>
    <n v="60"/>
    <n v="0"/>
    <s v="35-45"/>
    <s v="5.35-40"/>
    <x v="0"/>
    <x v="2"/>
    <x v="0"/>
  </r>
  <r>
    <n v="148"/>
    <d v="2023-05-09T00:00:00"/>
    <s v="CUST148"/>
    <x v="1"/>
    <n v="18"/>
    <x v="2"/>
    <n v="2"/>
    <n v="30"/>
    <n v="60"/>
    <n v="0"/>
    <s v="18-25"/>
    <s v="1.18-20"/>
    <x v="1"/>
    <x v="2"/>
    <x v="1"/>
  </r>
  <r>
    <n v="162"/>
    <d v="2023-08-21T00:00:00"/>
    <s v="CUST162"/>
    <x v="1"/>
    <n v="39"/>
    <x v="2"/>
    <n v="2"/>
    <n v="30"/>
    <n v="60"/>
    <n v="0"/>
    <s v="35-45"/>
    <s v="5.35-40"/>
    <x v="0"/>
    <x v="9"/>
    <x v="2"/>
  </r>
  <r>
    <n v="178"/>
    <d v="2023-10-04T00:00:00"/>
    <s v="CUST178"/>
    <x v="1"/>
    <n v="40"/>
    <x v="2"/>
    <n v="2"/>
    <n v="30"/>
    <n v="60"/>
    <n v="0"/>
    <s v="35-45"/>
    <s v="5.35-40"/>
    <x v="2"/>
    <x v="4"/>
    <x v="1"/>
  </r>
  <r>
    <n v="214"/>
    <d v="2023-12-10T00:00:00"/>
    <s v="CUST214"/>
    <x v="1"/>
    <n v="20"/>
    <x v="1"/>
    <n v="2"/>
    <n v="30"/>
    <n v="60"/>
    <n v="0"/>
    <s v="18-25"/>
    <s v="1.18-20"/>
    <x v="3"/>
    <x v="1"/>
    <x v="1"/>
  </r>
  <r>
    <n v="228"/>
    <d v="2023-04-28T00:00:00"/>
    <s v="CUST228"/>
    <x v="0"/>
    <n v="59"/>
    <x v="0"/>
    <n v="2"/>
    <n v="30"/>
    <n v="60"/>
    <n v="0"/>
    <s v="55-65"/>
    <s v="9.55-60"/>
    <x v="4"/>
    <x v="8"/>
    <x v="2"/>
  </r>
  <r>
    <n v="247"/>
    <d v="2023-10-04T00:00:00"/>
    <s v="CUST247"/>
    <x v="1"/>
    <n v="41"/>
    <x v="0"/>
    <n v="2"/>
    <n v="30"/>
    <n v="60"/>
    <n v="0"/>
    <s v="35-45"/>
    <s v="6.40-45"/>
    <x v="2"/>
    <x v="4"/>
    <x v="1"/>
  </r>
  <r>
    <n v="260"/>
    <d v="2023-07-01T00:00:00"/>
    <s v="CUST260"/>
    <x v="1"/>
    <n v="28"/>
    <x v="1"/>
    <n v="2"/>
    <n v="30"/>
    <n v="60"/>
    <n v="0"/>
    <s v="25-35"/>
    <s v="3.25-30"/>
    <x v="5"/>
    <x v="5"/>
    <x v="1"/>
  </r>
  <r>
    <n v="263"/>
    <d v="2023-08-28T00:00:00"/>
    <s v="CUST263"/>
    <x v="1"/>
    <n v="23"/>
    <x v="1"/>
    <n v="2"/>
    <n v="30"/>
    <n v="60"/>
    <n v="0"/>
    <s v="18-25"/>
    <s v="2.20-25"/>
    <x v="0"/>
    <x v="9"/>
    <x v="2"/>
  </r>
  <r>
    <n v="266"/>
    <d v="2023-12-01T00:00:00"/>
    <s v="CUST266"/>
    <x v="0"/>
    <n v="19"/>
    <x v="0"/>
    <n v="2"/>
    <n v="30"/>
    <n v="60"/>
    <n v="0"/>
    <s v="18-25"/>
    <s v="1.18-20"/>
    <x v="4"/>
    <x v="1"/>
    <x v="1"/>
  </r>
  <r>
    <n v="289"/>
    <d v="2023-11-30T00:00:00"/>
    <s v="CUST289"/>
    <x v="1"/>
    <n v="53"/>
    <x v="0"/>
    <n v="2"/>
    <n v="30"/>
    <n v="60"/>
    <n v="0"/>
    <s v="45-55"/>
    <s v="8.50-55"/>
    <x v="6"/>
    <x v="3"/>
    <x v="2"/>
  </r>
  <r>
    <n v="304"/>
    <d v="2023-07-19T00:00:00"/>
    <s v="CUST304"/>
    <x v="0"/>
    <n v="37"/>
    <x v="0"/>
    <n v="2"/>
    <n v="30"/>
    <n v="60"/>
    <n v="0"/>
    <s v="35-45"/>
    <s v="5.35-40"/>
    <x v="2"/>
    <x v="5"/>
    <x v="0"/>
  </r>
  <r>
    <n v="315"/>
    <d v="2023-06-01T00:00:00"/>
    <s v="CUST315"/>
    <x v="1"/>
    <n v="47"/>
    <x v="2"/>
    <n v="2"/>
    <n v="30"/>
    <n v="60"/>
    <n v="0"/>
    <s v="45-55"/>
    <s v="7.45-50"/>
    <x v="6"/>
    <x v="7"/>
    <x v="1"/>
  </r>
  <r>
    <n v="370"/>
    <d v="2023-10-16T00:00:00"/>
    <s v="CUST370"/>
    <x v="1"/>
    <n v="23"/>
    <x v="0"/>
    <n v="2"/>
    <n v="30"/>
    <n v="60"/>
    <n v="0"/>
    <s v="18-25"/>
    <s v="2.20-25"/>
    <x v="0"/>
    <x v="4"/>
    <x v="0"/>
  </r>
  <r>
    <n v="399"/>
    <d v="2023-03-01T00:00:00"/>
    <s v="CUST399"/>
    <x v="0"/>
    <n v="64"/>
    <x v="1"/>
    <n v="2"/>
    <n v="30"/>
    <n v="60"/>
    <n v="0"/>
    <s v="55-65"/>
    <s v="10.60-65"/>
    <x v="2"/>
    <x v="11"/>
    <x v="1"/>
  </r>
  <r>
    <n v="415"/>
    <d v="2023-01-27T00:00:00"/>
    <s v="CUST415"/>
    <x v="1"/>
    <n v="53"/>
    <x v="2"/>
    <n v="2"/>
    <n v="30"/>
    <n v="60"/>
    <n v="0"/>
    <s v="45-55"/>
    <s v="8.50-55"/>
    <x v="4"/>
    <x v="0"/>
    <x v="2"/>
  </r>
  <r>
    <n v="448"/>
    <d v="2023-01-21T00:00:00"/>
    <s v="CUST448"/>
    <x v="0"/>
    <n v="54"/>
    <x v="1"/>
    <n v="2"/>
    <n v="30"/>
    <n v="60"/>
    <n v="0"/>
    <s v="45-55"/>
    <s v="8.50-55"/>
    <x v="5"/>
    <x v="0"/>
    <x v="2"/>
  </r>
  <r>
    <n v="456"/>
    <d v="2023-10-14T00:00:00"/>
    <s v="CUST456"/>
    <x v="1"/>
    <n v="57"/>
    <x v="0"/>
    <n v="2"/>
    <n v="30"/>
    <n v="60"/>
    <n v="0"/>
    <s v="55-65"/>
    <s v="9.55-60"/>
    <x v="5"/>
    <x v="4"/>
    <x v="0"/>
  </r>
  <r>
    <n v="478"/>
    <d v="2023-04-13T00:00:00"/>
    <s v="CUST478"/>
    <x v="0"/>
    <n v="58"/>
    <x v="2"/>
    <n v="2"/>
    <n v="30"/>
    <n v="60"/>
    <n v="0"/>
    <s v="55-65"/>
    <s v="9.55-60"/>
    <x v="6"/>
    <x v="8"/>
    <x v="0"/>
  </r>
  <r>
    <n v="495"/>
    <d v="2023-07-24T00:00:00"/>
    <s v="CUST495"/>
    <x v="1"/>
    <n v="24"/>
    <x v="1"/>
    <n v="2"/>
    <n v="30"/>
    <n v="60"/>
    <n v="0"/>
    <s v="18-25"/>
    <s v="2.20-25"/>
    <x v="0"/>
    <x v="5"/>
    <x v="2"/>
  </r>
  <r>
    <n v="499"/>
    <d v="2023-01-15T00:00:00"/>
    <s v="CUST499"/>
    <x v="1"/>
    <n v="46"/>
    <x v="1"/>
    <n v="2"/>
    <n v="30"/>
    <n v="60"/>
    <n v="0"/>
    <s v="45-55"/>
    <s v="7.45-50"/>
    <x v="3"/>
    <x v="0"/>
    <x v="0"/>
  </r>
  <r>
    <n v="501"/>
    <d v="2023-05-14T00:00:00"/>
    <s v="CUST501"/>
    <x v="1"/>
    <n v="39"/>
    <x v="0"/>
    <n v="2"/>
    <n v="30"/>
    <n v="60"/>
    <n v="0"/>
    <s v="35-45"/>
    <s v="5.35-40"/>
    <x v="3"/>
    <x v="2"/>
    <x v="0"/>
  </r>
  <r>
    <n v="528"/>
    <d v="2023-07-06T00:00:00"/>
    <s v="CUST528"/>
    <x v="0"/>
    <n v="36"/>
    <x v="2"/>
    <n v="2"/>
    <n v="30"/>
    <n v="60"/>
    <n v="0"/>
    <s v="35-45"/>
    <s v="5.35-40"/>
    <x v="6"/>
    <x v="5"/>
    <x v="1"/>
  </r>
  <r>
    <n v="548"/>
    <d v="2023-04-09T00:00:00"/>
    <s v="CUST548"/>
    <x v="0"/>
    <n v="51"/>
    <x v="2"/>
    <n v="2"/>
    <n v="30"/>
    <n v="60"/>
    <n v="0"/>
    <s v="45-55"/>
    <s v="8.50-55"/>
    <x v="3"/>
    <x v="8"/>
    <x v="1"/>
  </r>
  <r>
    <n v="563"/>
    <d v="2023-08-09T00:00:00"/>
    <s v="CUST563"/>
    <x v="1"/>
    <n v="20"/>
    <x v="2"/>
    <n v="2"/>
    <n v="30"/>
    <n v="60"/>
    <n v="0"/>
    <s v="18-25"/>
    <s v="1.18-20"/>
    <x v="2"/>
    <x v="9"/>
    <x v="1"/>
  </r>
  <r>
    <n v="565"/>
    <d v="2023-11-07T00:00:00"/>
    <s v="CUST565"/>
    <x v="0"/>
    <n v="45"/>
    <x v="1"/>
    <n v="2"/>
    <n v="30"/>
    <n v="60"/>
    <n v="0"/>
    <s v="35-45"/>
    <s v="6.40-45"/>
    <x v="1"/>
    <x v="3"/>
    <x v="1"/>
  </r>
  <r>
    <n v="573"/>
    <d v="2023-09-19T00:00:00"/>
    <s v="CUST573"/>
    <x v="1"/>
    <n v="49"/>
    <x v="1"/>
    <n v="2"/>
    <n v="30"/>
    <n v="60"/>
    <n v="0"/>
    <s v="45-55"/>
    <s v="7.45-50"/>
    <x v="1"/>
    <x v="10"/>
    <x v="0"/>
  </r>
  <r>
    <n v="581"/>
    <d v="2023-11-21T00:00:00"/>
    <s v="CUST581"/>
    <x v="0"/>
    <n v="48"/>
    <x v="1"/>
    <n v="2"/>
    <n v="30"/>
    <n v="60"/>
    <n v="0"/>
    <s v="45-55"/>
    <s v="7.45-50"/>
    <x v="1"/>
    <x v="3"/>
    <x v="2"/>
  </r>
  <r>
    <n v="588"/>
    <d v="2023-04-26T00:00:00"/>
    <s v="CUST588"/>
    <x v="1"/>
    <n v="38"/>
    <x v="0"/>
    <n v="2"/>
    <n v="30"/>
    <n v="60"/>
    <n v="0"/>
    <s v="35-45"/>
    <s v="5.35-40"/>
    <x v="2"/>
    <x v="8"/>
    <x v="2"/>
  </r>
  <r>
    <n v="593"/>
    <d v="2023-05-06T00:00:00"/>
    <s v="CUST593"/>
    <x v="1"/>
    <n v="35"/>
    <x v="0"/>
    <n v="2"/>
    <n v="30"/>
    <n v="60"/>
    <n v="0"/>
    <s v="25-35"/>
    <s v="4.30-35"/>
    <x v="5"/>
    <x v="2"/>
    <x v="1"/>
  </r>
  <r>
    <n v="675"/>
    <d v="2023-08-04T00:00:00"/>
    <s v="CUST675"/>
    <x v="0"/>
    <n v="45"/>
    <x v="2"/>
    <n v="2"/>
    <n v="30"/>
    <n v="60"/>
    <n v="0"/>
    <s v="35-45"/>
    <s v="6.40-45"/>
    <x v="4"/>
    <x v="9"/>
    <x v="1"/>
  </r>
  <r>
    <n v="681"/>
    <d v="2023-07-14T00:00:00"/>
    <s v="CUST681"/>
    <x v="0"/>
    <n v="43"/>
    <x v="0"/>
    <n v="2"/>
    <n v="30"/>
    <n v="60"/>
    <n v="0"/>
    <s v="35-45"/>
    <s v="6.40-45"/>
    <x v="4"/>
    <x v="5"/>
    <x v="0"/>
  </r>
  <r>
    <n v="701"/>
    <d v="2023-12-14T00:00:00"/>
    <s v="CUST701"/>
    <x v="0"/>
    <n v="52"/>
    <x v="1"/>
    <n v="2"/>
    <n v="30"/>
    <n v="60"/>
    <n v="0"/>
    <s v="45-55"/>
    <s v="8.50-55"/>
    <x v="6"/>
    <x v="1"/>
    <x v="0"/>
  </r>
  <r>
    <n v="719"/>
    <d v="2023-04-04T00:00:00"/>
    <s v="CUST719"/>
    <x v="0"/>
    <n v="42"/>
    <x v="2"/>
    <n v="2"/>
    <n v="30"/>
    <n v="60"/>
    <n v="0"/>
    <s v="35-45"/>
    <s v="6.40-45"/>
    <x v="1"/>
    <x v="8"/>
    <x v="1"/>
  </r>
  <r>
    <n v="834"/>
    <d v="2023-04-04T00:00:00"/>
    <s v="CUST834"/>
    <x v="0"/>
    <n v="56"/>
    <x v="1"/>
    <n v="2"/>
    <n v="30"/>
    <n v="60"/>
    <n v="0"/>
    <s v="55-65"/>
    <s v="9.55-60"/>
    <x v="1"/>
    <x v="8"/>
    <x v="1"/>
  </r>
  <r>
    <n v="871"/>
    <d v="2023-08-31T00:00:00"/>
    <s v="CUST871"/>
    <x v="1"/>
    <n v="62"/>
    <x v="1"/>
    <n v="2"/>
    <n v="30"/>
    <n v="60"/>
    <n v="0"/>
    <s v="55-65"/>
    <s v="10.60-65"/>
    <x v="6"/>
    <x v="9"/>
    <x v="2"/>
  </r>
  <r>
    <n v="884"/>
    <d v="2023-04-29T00:00:00"/>
    <s v="CUST884"/>
    <x v="0"/>
    <n v="26"/>
    <x v="2"/>
    <n v="2"/>
    <n v="30"/>
    <n v="60"/>
    <n v="0"/>
    <s v="25-35"/>
    <s v="3.25-30"/>
    <x v="5"/>
    <x v="8"/>
    <x v="2"/>
  </r>
  <r>
    <n v="900"/>
    <d v="2023-02-21T00:00:00"/>
    <s v="CUST900"/>
    <x v="1"/>
    <n v="21"/>
    <x v="2"/>
    <n v="2"/>
    <n v="30"/>
    <n v="60"/>
    <n v="0"/>
    <s v="18-25"/>
    <s v="2.20-25"/>
    <x v="1"/>
    <x v="6"/>
    <x v="2"/>
  </r>
  <r>
    <n v="959"/>
    <d v="2023-10-29T00:00:00"/>
    <s v="CUST959"/>
    <x v="0"/>
    <n v="42"/>
    <x v="0"/>
    <n v="2"/>
    <n v="30"/>
    <n v="60"/>
    <n v="0"/>
    <s v="35-45"/>
    <s v="6.40-45"/>
    <x v="3"/>
    <x v="4"/>
    <x v="2"/>
  </r>
  <r>
    <n v="960"/>
    <d v="2023-08-08T00:00:00"/>
    <s v="CUST960"/>
    <x v="1"/>
    <n v="59"/>
    <x v="2"/>
    <n v="2"/>
    <n v="30"/>
    <n v="60"/>
    <n v="0"/>
    <s v="55-65"/>
    <s v="9.55-60"/>
    <x v="1"/>
    <x v="9"/>
    <x v="1"/>
  </r>
  <r>
    <n v="962"/>
    <d v="2023-10-19T00:00:00"/>
    <s v="CUST962"/>
    <x v="1"/>
    <n v="44"/>
    <x v="2"/>
    <n v="2"/>
    <n v="30"/>
    <n v="60"/>
    <n v="0"/>
    <s v="35-45"/>
    <s v="6.40-45"/>
    <x v="6"/>
    <x v="4"/>
    <x v="0"/>
  </r>
  <r>
    <n v="981"/>
    <d v="2023-08-19T00:00:00"/>
    <s v="CUST981"/>
    <x v="0"/>
    <n v="30"/>
    <x v="0"/>
    <n v="2"/>
    <n v="30"/>
    <n v="60"/>
    <n v="0"/>
    <s v="25-35"/>
    <s v="3.25-30"/>
    <x v="5"/>
    <x v="9"/>
    <x v="0"/>
  </r>
  <r>
    <n v="992"/>
    <d v="2023-08-21T00:00:00"/>
    <s v="CUST992"/>
    <x v="0"/>
    <n v="57"/>
    <x v="0"/>
    <n v="2"/>
    <n v="30"/>
    <n v="60"/>
    <n v="0"/>
    <s v="55-65"/>
    <s v="9.55-60"/>
    <x v="0"/>
    <x v="9"/>
    <x v="2"/>
  </r>
  <r>
    <n v="7"/>
    <d v="2023-03-13T00:00:00"/>
    <s v="CUST007"/>
    <x v="1"/>
    <n v="46"/>
    <x v="2"/>
    <n v="2"/>
    <n v="25"/>
    <n v="50"/>
    <n v="0"/>
    <s v="45-55"/>
    <s v="7.45-50"/>
    <x v="0"/>
    <x v="11"/>
    <x v="0"/>
  </r>
  <r>
    <n v="18"/>
    <d v="2023-04-30T00:00:00"/>
    <s v="CUST018"/>
    <x v="0"/>
    <n v="47"/>
    <x v="0"/>
    <n v="2"/>
    <n v="25"/>
    <n v="50"/>
    <n v="0"/>
    <s v="45-55"/>
    <s v="7.45-50"/>
    <x v="3"/>
    <x v="8"/>
    <x v="2"/>
  </r>
  <r>
    <n v="19"/>
    <d v="2023-09-16T00:00:00"/>
    <s v="CUST019"/>
    <x v="0"/>
    <n v="62"/>
    <x v="2"/>
    <n v="2"/>
    <n v="25"/>
    <n v="50"/>
    <n v="0"/>
    <s v="55-65"/>
    <s v="10.60-65"/>
    <x v="5"/>
    <x v="10"/>
    <x v="0"/>
  </r>
  <r>
    <n v="25"/>
    <d v="2023-12-26T00:00:00"/>
    <s v="CUST025"/>
    <x v="0"/>
    <n v="64"/>
    <x v="1"/>
    <n v="1"/>
    <n v="50"/>
    <n v="50"/>
    <n v="0"/>
    <s v="55-65"/>
    <s v="10.60-65"/>
    <x v="1"/>
    <x v="1"/>
    <x v="2"/>
  </r>
  <r>
    <n v="27"/>
    <d v="2023-08-03T00:00:00"/>
    <s v="CUST027"/>
    <x v="0"/>
    <n v="38"/>
    <x v="1"/>
    <n v="2"/>
    <n v="25"/>
    <n v="50"/>
    <n v="0"/>
    <s v="35-45"/>
    <s v="5.35-40"/>
    <x v="6"/>
    <x v="9"/>
    <x v="1"/>
  </r>
  <r>
    <n v="40"/>
    <d v="2023-06-22T00:00:00"/>
    <s v="CUST040"/>
    <x v="1"/>
    <n v="45"/>
    <x v="1"/>
    <n v="1"/>
    <n v="50"/>
    <n v="50"/>
    <n v="0"/>
    <s v="35-45"/>
    <s v="6.40-45"/>
    <x v="6"/>
    <x v="7"/>
    <x v="2"/>
  </r>
  <r>
    <n v="41"/>
    <d v="2023-02-22T00:00:00"/>
    <s v="CUST041"/>
    <x v="1"/>
    <n v="34"/>
    <x v="2"/>
    <n v="2"/>
    <n v="25"/>
    <n v="50"/>
    <n v="0"/>
    <s v="25-35"/>
    <s v="4.30-35"/>
    <x v="2"/>
    <x v="6"/>
    <x v="2"/>
  </r>
  <r>
    <n v="59"/>
    <d v="2023-07-05T00:00:00"/>
    <s v="CUST059"/>
    <x v="1"/>
    <n v="62"/>
    <x v="2"/>
    <n v="1"/>
    <n v="50"/>
    <n v="50"/>
    <n v="0"/>
    <s v="55-65"/>
    <s v="10.60-65"/>
    <x v="2"/>
    <x v="5"/>
    <x v="1"/>
  </r>
  <r>
    <n v="63"/>
    <d v="2023-02-05T00:00:00"/>
    <s v="CUST063"/>
    <x v="1"/>
    <n v="57"/>
    <x v="0"/>
    <n v="2"/>
    <n v="25"/>
    <n v="50"/>
    <n v="0"/>
    <s v="55-65"/>
    <s v="9.55-60"/>
    <x v="3"/>
    <x v="6"/>
    <x v="1"/>
  </r>
  <r>
    <n v="81"/>
    <d v="2023-05-17T00:00:00"/>
    <s v="CUST081"/>
    <x v="1"/>
    <n v="40"/>
    <x v="0"/>
    <n v="1"/>
    <n v="50"/>
    <n v="50"/>
    <n v="0"/>
    <s v="35-45"/>
    <s v="5.35-40"/>
    <x v="2"/>
    <x v="2"/>
    <x v="0"/>
  </r>
  <r>
    <n v="102"/>
    <d v="2023-04-28T00:00:00"/>
    <s v="CUST102"/>
    <x v="0"/>
    <n v="47"/>
    <x v="1"/>
    <n v="2"/>
    <n v="25"/>
    <n v="50"/>
    <n v="0"/>
    <s v="45-55"/>
    <s v="7.45-50"/>
    <x v="4"/>
    <x v="8"/>
    <x v="2"/>
  </r>
  <r>
    <n v="106"/>
    <d v="2023-05-18T00:00:00"/>
    <s v="CUST106"/>
    <x v="0"/>
    <n v="46"/>
    <x v="2"/>
    <n v="1"/>
    <n v="50"/>
    <n v="50"/>
    <n v="0"/>
    <s v="45-55"/>
    <s v="7.45-50"/>
    <x v="6"/>
    <x v="2"/>
    <x v="0"/>
  </r>
  <r>
    <n v="113"/>
    <d v="2023-09-13T00:00:00"/>
    <s v="CUST113"/>
    <x v="0"/>
    <n v="41"/>
    <x v="0"/>
    <n v="2"/>
    <n v="25"/>
    <n v="50"/>
    <n v="0"/>
    <s v="35-45"/>
    <s v="6.40-45"/>
    <x v="2"/>
    <x v="10"/>
    <x v="0"/>
  </r>
  <r>
    <n v="120"/>
    <d v="2023-05-07T00:00:00"/>
    <s v="CUST120"/>
    <x v="1"/>
    <n v="60"/>
    <x v="1"/>
    <n v="1"/>
    <n v="50"/>
    <n v="50"/>
    <n v="0"/>
    <s v="55-65"/>
    <s v="9.55-60"/>
    <x v="3"/>
    <x v="2"/>
    <x v="1"/>
  </r>
  <r>
    <n v="127"/>
    <d v="2023-07-24T00:00:00"/>
    <s v="CUST127"/>
    <x v="0"/>
    <n v="33"/>
    <x v="2"/>
    <n v="2"/>
    <n v="25"/>
    <n v="50"/>
    <n v="0"/>
    <s v="25-35"/>
    <s v="4.30-35"/>
    <x v="0"/>
    <x v="5"/>
    <x v="2"/>
  </r>
  <r>
    <n v="134"/>
    <d v="2023-01-25T00:00:00"/>
    <s v="CUST134"/>
    <x v="1"/>
    <n v="49"/>
    <x v="0"/>
    <n v="1"/>
    <n v="50"/>
    <n v="50"/>
    <n v="0"/>
    <s v="45-55"/>
    <s v="7.45-50"/>
    <x v="2"/>
    <x v="0"/>
    <x v="2"/>
  </r>
  <r>
    <n v="135"/>
    <d v="2023-02-26T00:00:00"/>
    <s v="CUST135"/>
    <x v="1"/>
    <n v="20"/>
    <x v="2"/>
    <n v="2"/>
    <n v="25"/>
    <n v="50"/>
    <n v="0"/>
    <s v="18-25"/>
    <s v="1.18-20"/>
    <x v="3"/>
    <x v="6"/>
    <x v="2"/>
  </r>
  <r>
    <n v="141"/>
    <d v="2023-11-02T00:00:00"/>
    <s v="CUST141"/>
    <x v="0"/>
    <n v="22"/>
    <x v="0"/>
    <n v="1"/>
    <n v="50"/>
    <n v="50"/>
    <n v="0"/>
    <s v="18-25"/>
    <s v="2.20-25"/>
    <x v="6"/>
    <x v="3"/>
    <x v="1"/>
  </r>
  <r>
    <n v="143"/>
    <d v="2023-07-17T00:00:00"/>
    <s v="CUST143"/>
    <x v="0"/>
    <n v="45"/>
    <x v="2"/>
    <n v="1"/>
    <n v="50"/>
    <n v="50"/>
    <n v="0"/>
    <s v="35-45"/>
    <s v="6.40-45"/>
    <x v="0"/>
    <x v="5"/>
    <x v="0"/>
  </r>
  <r>
    <n v="151"/>
    <d v="2023-12-15T00:00:00"/>
    <s v="CUST151"/>
    <x v="1"/>
    <n v="29"/>
    <x v="2"/>
    <n v="1"/>
    <n v="50"/>
    <n v="50"/>
    <n v="0"/>
    <s v="25-35"/>
    <s v="3.25-30"/>
    <x v="4"/>
    <x v="1"/>
    <x v="0"/>
  </r>
  <r>
    <n v="170"/>
    <d v="2023-06-02T00:00:00"/>
    <s v="CUST170"/>
    <x v="0"/>
    <n v="25"/>
    <x v="2"/>
    <n v="2"/>
    <n v="25"/>
    <n v="50"/>
    <n v="0"/>
    <s v="18-25"/>
    <s v="2.20-25"/>
    <x v="4"/>
    <x v="7"/>
    <x v="1"/>
  </r>
  <r>
    <n v="172"/>
    <d v="2023-09-17T00:00:00"/>
    <s v="CUST172"/>
    <x v="1"/>
    <n v="32"/>
    <x v="1"/>
    <n v="2"/>
    <n v="25"/>
    <n v="50"/>
    <n v="0"/>
    <s v="25-35"/>
    <s v="4.30-35"/>
    <x v="3"/>
    <x v="10"/>
    <x v="0"/>
  </r>
  <r>
    <n v="189"/>
    <d v="2023-01-30T00:00:00"/>
    <s v="CUST189"/>
    <x v="1"/>
    <n v="63"/>
    <x v="1"/>
    <n v="1"/>
    <n v="50"/>
    <n v="50"/>
    <n v="0"/>
    <s v="55-65"/>
    <s v="10.60-65"/>
    <x v="0"/>
    <x v="0"/>
    <x v="2"/>
  </r>
  <r>
    <n v="207"/>
    <d v="2023-04-19T00:00:00"/>
    <s v="CUST207"/>
    <x v="0"/>
    <n v="42"/>
    <x v="1"/>
    <n v="2"/>
    <n v="25"/>
    <n v="50"/>
    <n v="0"/>
    <s v="35-45"/>
    <s v="6.40-45"/>
    <x v="2"/>
    <x v="8"/>
    <x v="0"/>
  </r>
  <r>
    <n v="224"/>
    <d v="2023-06-23T00:00:00"/>
    <s v="CUST224"/>
    <x v="0"/>
    <n v="25"/>
    <x v="2"/>
    <n v="1"/>
    <n v="50"/>
    <n v="50"/>
    <n v="0"/>
    <s v="18-25"/>
    <s v="2.20-25"/>
    <x v="4"/>
    <x v="7"/>
    <x v="2"/>
  </r>
  <r>
    <n v="226"/>
    <d v="2023-10-29T00:00:00"/>
    <s v="CUST226"/>
    <x v="0"/>
    <n v="61"/>
    <x v="2"/>
    <n v="1"/>
    <n v="50"/>
    <n v="50"/>
    <n v="0"/>
    <s v="55-65"/>
    <s v="10.60-65"/>
    <x v="3"/>
    <x v="4"/>
    <x v="2"/>
  </r>
  <r>
    <n v="234"/>
    <d v="2023-11-20T00:00:00"/>
    <s v="CUST234"/>
    <x v="0"/>
    <n v="62"/>
    <x v="0"/>
    <n v="2"/>
    <n v="25"/>
    <n v="50"/>
    <n v="0"/>
    <s v="55-65"/>
    <s v="10.60-65"/>
    <x v="0"/>
    <x v="3"/>
    <x v="0"/>
  </r>
  <r>
    <n v="246"/>
    <d v="2023-04-20T00:00:00"/>
    <s v="CUST246"/>
    <x v="0"/>
    <n v="48"/>
    <x v="0"/>
    <n v="2"/>
    <n v="25"/>
    <n v="50"/>
    <n v="0"/>
    <s v="45-55"/>
    <s v="7.45-50"/>
    <x v="6"/>
    <x v="8"/>
    <x v="0"/>
  </r>
  <r>
    <n v="249"/>
    <d v="2023-10-20T00:00:00"/>
    <s v="CUST249"/>
    <x v="1"/>
    <n v="20"/>
    <x v="2"/>
    <n v="1"/>
    <n v="50"/>
    <n v="50"/>
    <n v="0"/>
    <s v="18-25"/>
    <s v="1.18-20"/>
    <x v="4"/>
    <x v="4"/>
    <x v="0"/>
  </r>
  <r>
    <n v="250"/>
    <d v="2023-10-23T00:00:00"/>
    <s v="CUST250"/>
    <x v="1"/>
    <n v="48"/>
    <x v="0"/>
    <n v="1"/>
    <n v="50"/>
    <n v="50"/>
    <n v="0"/>
    <s v="45-55"/>
    <s v="7.45-50"/>
    <x v="0"/>
    <x v="4"/>
    <x v="2"/>
  </r>
  <r>
    <n v="258"/>
    <d v="2023-12-04T00:00:00"/>
    <s v="CUST258"/>
    <x v="0"/>
    <n v="37"/>
    <x v="2"/>
    <n v="1"/>
    <n v="50"/>
    <n v="50"/>
    <n v="0"/>
    <s v="35-45"/>
    <s v="5.35-40"/>
    <x v="0"/>
    <x v="1"/>
    <x v="1"/>
  </r>
  <r>
    <n v="261"/>
    <d v="2023-08-05T00:00:00"/>
    <s v="CUST261"/>
    <x v="1"/>
    <n v="21"/>
    <x v="2"/>
    <n v="2"/>
    <n v="25"/>
    <n v="50"/>
    <n v="0"/>
    <s v="18-25"/>
    <s v="2.20-25"/>
    <x v="5"/>
    <x v="9"/>
    <x v="1"/>
  </r>
  <r>
    <n v="273"/>
    <d v="2023-05-08T00:00:00"/>
    <s v="CUST273"/>
    <x v="0"/>
    <n v="22"/>
    <x v="1"/>
    <n v="1"/>
    <n v="50"/>
    <n v="50"/>
    <n v="0"/>
    <s v="18-25"/>
    <s v="2.20-25"/>
    <x v="0"/>
    <x v="2"/>
    <x v="1"/>
  </r>
  <r>
    <n v="286"/>
    <d v="2023-10-09T00:00:00"/>
    <s v="CUST286"/>
    <x v="1"/>
    <n v="55"/>
    <x v="0"/>
    <n v="2"/>
    <n v="25"/>
    <n v="50"/>
    <n v="0"/>
    <s v="45-55"/>
    <s v="8.50-55"/>
    <x v="0"/>
    <x v="4"/>
    <x v="1"/>
  </r>
  <r>
    <n v="306"/>
    <d v="2023-08-21T00:00:00"/>
    <s v="CUST306"/>
    <x v="1"/>
    <n v="54"/>
    <x v="0"/>
    <n v="1"/>
    <n v="50"/>
    <n v="50"/>
    <n v="0"/>
    <s v="45-55"/>
    <s v="8.50-55"/>
    <x v="0"/>
    <x v="9"/>
    <x v="2"/>
  </r>
  <r>
    <n v="307"/>
    <d v="2023-05-27T00:00:00"/>
    <s v="CUST307"/>
    <x v="0"/>
    <n v="26"/>
    <x v="0"/>
    <n v="2"/>
    <n v="25"/>
    <n v="50"/>
    <n v="0"/>
    <s v="25-35"/>
    <s v="3.25-30"/>
    <x v="5"/>
    <x v="2"/>
    <x v="2"/>
  </r>
  <r>
    <n v="316"/>
    <d v="2023-04-22T00:00:00"/>
    <s v="CUST316"/>
    <x v="0"/>
    <n v="48"/>
    <x v="2"/>
    <n v="2"/>
    <n v="25"/>
    <n v="50"/>
    <n v="0"/>
    <s v="45-55"/>
    <s v="7.45-50"/>
    <x v="5"/>
    <x v="8"/>
    <x v="2"/>
  </r>
  <r>
    <n v="321"/>
    <d v="2023-06-10T00:00:00"/>
    <s v="CUST321"/>
    <x v="0"/>
    <n v="26"/>
    <x v="0"/>
    <n v="2"/>
    <n v="25"/>
    <n v="50"/>
    <n v="0"/>
    <s v="25-35"/>
    <s v="3.25-30"/>
    <x v="5"/>
    <x v="7"/>
    <x v="1"/>
  </r>
  <r>
    <n v="325"/>
    <d v="2023-09-02T00:00:00"/>
    <s v="CUST325"/>
    <x v="0"/>
    <n v="52"/>
    <x v="0"/>
    <n v="2"/>
    <n v="25"/>
    <n v="50"/>
    <n v="0"/>
    <s v="45-55"/>
    <s v="8.50-55"/>
    <x v="5"/>
    <x v="10"/>
    <x v="1"/>
  </r>
  <r>
    <n v="339"/>
    <d v="2023-03-03T00:00:00"/>
    <s v="CUST339"/>
    <x v="0"/>
    <n v="22"/>
    <x v="0"/>
    <n v="2"/>
    <n v="25"/>
    <n v="50"/>
    <n v="0"/>
    <s v="18-25"/>
    <s v="2.20-25"/>
    <x v="4"/>
    <x v="11"/>
    <x v="1"/>
  </r>
  <r>
    <n v="343"/>
    <d v="2023-11-01T00:00:00"/>
    <s v="CUST343"/>
    <x v="1"/>
    <n v="21"/>
    <x v="0"/>
    <n v="2"/>
    <n v="25"/>
    <n v="50"/>
    <n v="0"/>
    <s v="18-25"/>
    <s v="2.20-25"/>
    <x v="2"/>
    <x v="3"/>
    <x v="1"/>
  </r>
  <r>
    <n v="349"/>
    <d v="2023-10-26T00:00:00"/>
    <s v="CUST349"/>
    <x v="0"/>
    <n v="57"/>
    <x v="1"/>
    <n v="1"/>
    <n v="50"/>
    <n v="50"/>
    <n v="0"/>
    <s v="55-65"/>
    <s v="9.55-60"/>
    <x v="6"/>
    <x v="4"/>
    <x v="2"/>
  </r>
  <r>
    <n v="359"/>
    <d v="2023-07-22T00:00:00"/>
    <s v="CUST359"/>
    <x v="1"/>
    <n v="50"/>
    <x v="2"/>
    <n v="1"/>
    <n v="50"/>
    <n v="50"/>
    <n v="0"/>
    <s v="45-55"/>
    <s v="7.45-50"/>
    <x v="5"/>
    <x v="5"/>
    <x v="2"/>
  </r>
  <r>
    <n v="367"/>
    <d v="2023-01-05T00:00:00"/>
    <s v="CUST367"/>
    <x v="0"/>
    <n v="57"/>
    <x v="0"/>
    <n v="1"/>
    <n v="50"/>
    <n v="50"/>
    <n v="0"/>
    <s v="55-65"/>
    <s v="9.55-60"/>
    <x v="6"/>
    <x v="0"/>
    <x v="1"/>
  </r>
  <r>
    <n v="375"/>
    <d v="2023-09-17T00:00:00"/>
    <s v="CUST375"/>
    <x v="1"/>
    <n v="32"/>
    <x v="2"/>
    <n v="1"/>
    <n v="50"/>
    <n v="50"/>
    <n v="0"/>
    <s v="25-35"/>
    <s v="4.30-35"/>
    <x v="3"/>
    <x v="10"/>
    <x v="0"/>
  </r>
  <r>
    <n v="389"/>
    <d v="2023-12-01T00:00:00"/>
    <s v="CUST389"/>
    <x v="1"/>
    <n v="21"/>
    <x v="2"/>
    <n v="2"/>
    <n v="25"/>
    <n v="50"/>
    <n v="0"/>
    <s v="18-25"/>
    <s v="2.20-25"/>
    <x v="4"/>
    <x v="1"/>
    <x v="1"/>
  </r>
  <r>
    <n v="391"/>
    <d v="2023-01-05T00:00:00"/>
    <s v="CUST391"/>
    <x v="1"/>
    <n v="19"/>
    <x v="1"/>
    <n v="2"/>
    <n v="25"/>
    <n v="50"/>
    <n v="0"/>
    <s v="18-25"/>
    <s v="1.18-20"/>
    <x v="6"/>
    <x v="0"/>
    <x v="1"/>
  </r>
  <r>
    <n v="429"/>
    <d v="2023-12-28T00:00:00"/>
    <s v="CUST429"/>
    <x v="1"/>
    <n v="64"/>
    <x v="0"/>
    <n v="2"/>
    <n v="25"/>
    <n v="50"/>
    <n v="0"/>
    <s v="55-65"/>
    <s v="10.60-65"/>
    <x v="6"/>
    <x v="1"/>
    <x v="2"/>
  </r>
  <r>
    <n v="434"/>
    <d v="2023-02-08T00:00:00"/>
    <s v="CUST434"/>
    <x v="0"/>
    <n v="43"/>
    <x v="0"/>
    <n v="2"/>
    <n v="25"/>
    <n v="50"/>
    <n v="0"/>
    <s v="35-45"/>
    <s v="6.40-45"/>
    <x v="2"/>
    <x v="6"/>
    <x v="1"/>
  </r>
  <r>
    <n v="446"/>
    <d v="2023-06-07T00:00:00"/>
    <s v="CUST446"/>
    <x v="1"/>
    <n v="21"/>
    <x v="0"/>
    <n v="1"/>
    <n v="50"/>
    <n v="50"/>
    <n v="0"/>
    <s v="18-25"/>
    <s v="2.20-25"/>
    <x v="2"/>
    <x v="7"/>
    <x v="1"/>
  </r>
  <r>
    <n v="450"/>
    <d v="2023-04-18T00:00:00"/>
    <s v="CUST450"/>
    <x v="0"/>
    <n v="59"/>
    <x v="1"/>
    <n v="2"/>
    <n v="25"/>
    <n v="50"/>
    <n v="0"/>
    <s v="55-65"/>
    <s v="9.55-60"/>
    <x v="1"/>
    <x v="8"/>
    <x v="0"/>
  </r>
  <r>
    <n v="460"/>
    <d v="2023-05-02T00:00:00"/>
    <s v="CUST460"/>
    <x v="1"/>
    <n v="40"/>
    <x v="1"/>
    <n v="1"/>
    <n v="50"/>
    <n v="50"/>
    <n v="0"/>
    <s v="35-45"/>
    <s v="5.35-40"/>
    <x v="1"/>
    <x v="2"/>
    <x v="1"/>
  </r>
  <r>
    <n v="473"/>
    <d v="2023-02-25T00:00:00"/>
    <s v="CUST473"/>
    <x v="1"/>
    <n v="64"/>
    <x v="1"/>
    <n v="1"/>
    <n v="50"/>
    <n v="50"/>
    <n v="0"/>
    <s v="55-65"/>
    <s v="10.60-65"/>
    <x v="5"/>
    <x v="6"/>
    <x v="2"/>
  </r>
  <r>
    <n v="493"/>
    <d v="2023-11-25T00:00:00"/>
    <s v="CUST493"/>
    <x v="1"/>
    <n v="41"/>
    <x v="1"/>
    <n v="2"/>
    <n v="25"/>
    <n v="50"/>
    <n v="0"/>
    <s v="35-45"/>
    <s v="6.40-45"/>
    <x v="5"/>
    <x v="3"/>
    <x v="2"/>
  </r>
  <r>
    <n v="505"/>
    <d v="2023-01-20T00:00:00"/>
    <s v="CUST505"/>
    <x v="1"/>
    <n v="24"/>
    <x v="1"/>
    <n v="1"/>
    <n v="50"/>
    <n v="50"/>
    <n v="0"/>
    <s v="18-25"/>
    <s v="2.20-25"/>
    <x v="4"/>
    <x v="0"/>
    <x v="0"/>
  </r>
  <r>
    <n v="525"/>
    <d v="2023-12-18T00:00:00"/>
    <s v="CUST525"/>
    <x v="0"/>
    <n v="47"/>
    <x v="1"/>
    <n v="2"/>
    <n v="25"/>
    <n v="50"/>
    <n v="0"/>
    <s v="45-55"/>
    <s v="7.45-50"/>
    <x v="0"/>
    <x v="1"/>
    <x v="0"/>
  </r>
  <r>
    <n v="527"/>
    <d v="2023-04-11T00:00:00"/>
    <s v="CUST527"/>
    <x v="1"/>
    <n v="57"/>
    <x v="2"/>
    <n v="2"/>
    <n v="25"/>
    <n v="50"/>
    <n v="0"/>
    <s v="55-65"/>
    <s v="9.55-60"/>
    <x v="1"/>
    <x v="8"/>
    <x v="0"/>
  </r>
  <r>
    <n v="542"/>
    <d v="2023-06-17T00:00:00"/>
    <s v="CUST542"/>
    <x v="0"/>
    <n v="20"/>
    <x v="1"/>
    <n v="1"/>
    <n v="50"/>
    <n v="50"/>
    <n v="0"/>
    <s v="18-25"/>
    <s v="1.18-20"/>
    <x v="5"/>
    <x v="7"/>
    <x v="0"/>
  </r>
  <r>
    <n v="545"/>
    <d v="2023-06-01T00:00:00"/>
    <s v="CUST545"/>
    <x v="1"/>
    <n v="27"/>
    <x v="2"/>
    <n v="2"/>
    <n v="25"/>
    <n v="50"/>
    <n v="0"/>
    <s v="25-35"/>
    <s v="3.25-30"/>
    <x v="6"/>
    <x v="7"/>
    <x v="1"/>
  </r>
  <r>
    <n v="556"/>
    <d v="2023-06-04T00:00:00"/>
    <s v="CUST556"/>
    <x v="0"/>
    <n v="18"/>
    <x v="0"/>
    <n v="1"/>
    <n v="50"/>
    <n v="50"/>
    <n v="0"/>
    <s v="18-25"/>
    <s v="1.18-20"/>
    <x v="3"/>
    <x v="7"/>
    <x v="1"/>
  </r>
  <r>
    <n v="560"/>
    <d v="2023-06-05T00:00:00"/>
    <s v="CUST560"/>
    <x v="0"/>
    <n v="25"/>
    <x v="0"/>
    <n v="1"/>
    <n v="50"/>
    <n v="50"/>
    <n v="0"/>
    <s v="18-25"/>
    <s v="2.20-25"/>
    <x v="0"/>
    <x v="7"/>
    <x v="1"/>
  </r>
  <r>
    <n v="562"/>
    <d v="2023-04-18T00:00:00"/>
    <s v="CUST562"/>
    <x v="1"/>
    <n v="54"/>
    <x v="0"/>
    <n v="2"/>
    <n v="25"/>
    <n v="50"/>
    <n v="0"/>
    <s v="45-55"/>
    <s v="8.50-55"/>
    <x v="1"/>
    <x v="8"/>
    <x v="0"/>
  </r>
  <r>
    <n v="571"/>
    <d v="2023-12-12T00:00:00"/>
    <s v="CUST571"/>
    <x v="0"/>
    <n v="41"/>
    <x v="0"/>
    <n v="1"/>
    <n v="50"/>
    <n v="50"/>
    <n v="0"/>
    <s v="35-45"/>
    <s v="6.40-45"/>
    <x v="1"/>
    <x v="1"/>
    <x v="0"/>
  </r>
  <r>
    <n v="574"/>
    <d v="2023-08-31T00:00:00"/>
    <s v="CUST574"/>
    <x v="0"/>
    <n v="63"/>
    <x v="0"/>
    <n v="2"/>
    <n v="25"/>
    <n v="50"/>
    <n v="0"/>
    <s v="55-65"/>
    <s v="10.60-65"/>
    <x v="6"/>
    <x v="9"/>
    <x v="2"/>
  </r>
  <r>
    <n v="586"/>
    <d v="2023-12-11T00:00:00"/>
    <s v="CUST586"/>
    <x v="1"/>
    <n v="50"/>
    <x v="0"/>
    <n v="1"/>
    <n v="50"/>
    <n v="50"/>
    <n v="0"/>
    <s v="45-55"/>
    <s v="7.45-50"/>
    <x v="0"/>
    <x v="1"/>
    <x v="0"/>
  </r>
  <r>
    <n v="606"/>
    <d v="2023-05-05T00:00:00"/>
    <s v="CUST606"/>
    <x v="1"/>
    <n v="22"/>
    <x v="0"/>
    <n v="1"/>
    <n v="50"/>
    <n v="50"/>
    <n v="0"/>
    <s v="18-25"/>
    <s v="2.20-25"/>
    <x v="4"/>
    <x v="2"/>
    <x v="1"/>
  </r>
  <r>
    <n v="618"/>
    <d v="2023-01-26T00:00:00"/>
    <s v="CUST618"/>
    <x v="0"/>
    <n v="27"/>
    <x v="1"/>
    <n v="1"/>
    <n v="50"/>
    <n v="50"/>
    <n v="0"/>
    <s v="25-35"/>
    <s v="3.25-30"/>
    <x v="6"/>
    <x v="0"/>
    <x v="2"/>
  </r>
  <r>
    <n v="627"/>
    <d v="2023-10-14T00:00:00"/>
    <s v="CUST627"/>
    <x v="1"/>
    <n v="57"/>
    <x v="2"/>
    <n v="1"/>
    <n v="50"/>
    <n v="50"/>
    <n v="0"/>
    <s v="55-65"/>
    <s v="9.55-60"/>
    <x v="5"/>
    <x v="4"/>
    <x v="0"/>
  </r>
  <r>
    <n v="629"/>
    <d v="2023-06-12T00:00:00"/>
    <s v="CUST629"/>
    <x v="1"/>
    <n v="62"/>
    <x v="0"/>
    <n v="2"/>
    <n v="25"/>
    <n v="50"/>
    <n v="0"/>
    <s v="55-65"/>
    <s v="10.60-65"/>
    <x v="0"/>
    <x v="7"/>
    <x v="0"/>
  </r>
  <r>
    <n v="665"/>
    <d v="2023-04-20T00:00:00"/>
    <s v="CUST665"/>
    <x v="1"/>
    <n v="57"/>
    <x v="2"/>
    <n v="1"/>
    <n v="50"/>
    <n v="50"/>
    <n v="0"/>
    <s v="55-65"/>
    <s v="9.55-60"/>
    <x v="6"/>
    <x v="8"/>
    <x v="0"/>
  </r>
  <r>
    <n v="685"/>
    <d v="2023-06-02T00:00:00"/>
    <s v="CUST685"/>
    <x v="1"/>
    <n v="57"/>
    <x v="0"/>
    <n v="2"/>
    <n v="25"/>
    <n v="50"/>
    <n v="0"/>
    <s v="55-65"/>
    <s v="9.55-60"/>
    <x v="4"/>
    <x v="7"/>
    <x v="1"/>
  </r>
  <r>
    <n v="694"/>
    <d v="2023-05-20T00:00:00"/>
    <s v="CUST694"/>
    <x v="0"/>
    <n v="39"/>
    <x v="0"/>
    <n v="2"/>
    <n v="25"/>
    <n v="50"/>
    <n v="0"/>
    <s v="35-45"/>
    <s v="5.35-40"/>
    <x v="5"/>
    <x v="2"/>
    <x v="0"/>
  </r>
  <r>
    <n v="705"/>
    <d v="2023-03-07T00:00:00"/>
    <s v="CUST705"/>
    <x v="1"/>
    <n v="60"/>
    <x v="0"/>
    <n v="2"/>
    <n v="25"/>
    <n v="50"/>
    <n v="0"/>
    <s v="55-65"/>
    <s v="9.55-60"/>
    <x v="1"/>
    <x v="11"/>
    <x v="1"/>
  </r>
  <r>
    <n v="712"/>
    <d v="2023-12-06T00:00:00"/>
    <s v="CUST712"/>
    <x v="0"/>
    <n v="57"/>
    <x v="1"/>
    <n v="2"/>
    <n v="25"/>
    <n v="50"/>
    <n v="0"/>
    <s v="55-65"/>
    <s v="9.55-60"/>
    <x v="2"/>
    <x v="1"/>
    <x v="1"/>
  </r>
  <r>
    <n v="730"/>
    <d v="2023-08-04T00:00:00"/>
    <s v="CUST730"/>
    <x v="0"/>
    <n v="36"/>
    <x v="2"/>
    <n v="2"/>
    <n v="25"/>
    <n v="50"/>
    <n v="0"/>
    <s v="35-45"/>
    <s v="5.35-40"/>
    <x v="4"/>
    <x v="9"/>
    <x v="1"/>
  </r>
  <r>
    <n v="737"/>
    <d v="2023-06-29T00:00:00"/>
    <s v="CUST737"/>
    <x v="0"/>
    <n v="33"/>
    <x v="2"/>
    <n v="1"/>
    <n v="50"/>
    <n v="50"/>
    <n v="0"/>
    <s v="25-35"/>
    <s v="4.30-35"/>
    <x v="6"/>
    <x v="7"/>
    <x v="2"/>
  </r>
  <r>
    <n v="751"/>
    <d v="2023-08-31T00:00:00"/>
    <s v="CUST751"/>
    <x v="0"/>
    <n v="42"/>
    <x v="2"/>
    <n v="2"/>
    <n v="25"/>
    <n v="50"/>
    <n v="0"/>
    <s v="35-45"/>
    <s v="6.40-45"/>
    <x v="6"/>
    <x v="9"/>
    <x v="2"/>
  </r>
  <r>
    <n v="762"/>
    <d v="2023-11-07T00:00:00"/>
    <s v="CUST762"/>
    <x v="0"/>
    <n v="24"/>
    <x v="0"/>
    <n v="2"/>
    <n v="25"/>
    <n v="50"/>
    <n v="0"/>
    <s v="18-25"/>
    <s v="2.20-25"/>
    <x v="1"/>
    <x v="3"/>
    <x v="1"/>
  </r>
  <r>
    <n v="763"/>
    <d v="2023-02-28T00:00:00"/>
    <s v="CUST763"/>
    <x v="1"/>
    <n v="34"/>
    <x v="2"/>
    <n v="2"/>
    <n v="25"/>
    <n v="50"/>
    <n v="0"/>
    <s v="25-35"/>
    <s v="4.30-35"/>
    <x v="1"/>
    <x v="6"/>
    <x v="2"/>
  </r>
  <r>
    <n v="770"/>
    <d v="2023-10-22T00:00:00"/>
    <s v="CUST770"/>
    <x v="1"/>
    <n v="32"/>
    <x v="2"/>
    <n v="1"/>
    <n v="50"/>
    <n v="50"/>
    <n v="0"/>
    <s v="25-35"/>
    <s v="4.30-35"/>
    <x v="3"/>
    <x v="4"/>
    <x v="2"/>
  </r>
  <r>
    <n v="771"/>
    <d v="2023-12-13T00:00:00"/>
    <s v="CUST771"/>
    <x v="1"/>
    <n v="24"/>
    <x v="0"/>
    <n v="2"/>
    <n v="25"/>
    <n v="50"/>
    <n v="0"/>
    <s v="18-25"/>
    <s v="2.20-25"/>
    <x v="2"/>
    <x v="1"/>
    <x v="0"/>
  </r>
  <r>
    <n v="774"/>
    <d v="2023-04-12T00:00:00"/>
    <s v="CUST774"/>
    <x v="0"/>
    <n v="40"/>
    <x v="2"/>
    <n v="2"/>
    <n v="25"/>
    <n v="50"/>
    <n v="0"/>
    <s v="35-45"/>
    <s v="5.35-40"/>
    <x v="2"/>
    <x v="8"/>
    <x v="0"/>
  </r>
  <r>
    <n v="780"/>
    <d v="2023-02-22T00:00:00"/>
    <s v="CUST780"/>
    <x v="1"/>
    <n v="52"/>
    <x v="0"/>
    <n v="2"/>
    <n v="25"/>
    <n v="50"/>
    <n v="0"/>
    <s v="45-55"/>
    <s v="8.50-55"/>
    <x v="2"/>
    <x v="6"/>
    <x v="2"/>
  </r>
  <r>
    <n v="792"/>
    <d v="2023-07-09T00:00:00"/>
    <s v="CUST792"/>
    <x v="0"/>
    <n v="20"/>
    <x v="1"/>
    <n v="1"/>
    <n v="50"/>
    <n v="50"/>
    <n v="0"/>
    <s v="18-25"/>
    <s v="1.18-20"/>
    <x v="3"/>
    <x v="5"/>
    <x v="1"/>
  </r>
  <r>
    <n v="798"/>
    <d v="2023-08-04T00:00:00"/>
    <s v="CUST798"/>
    <x v="1"/>
    <n v="61"/>
    <x v="2"/>
    <n v="1"/>
    <n v="50"/>
    <n v="50"/>
    <n v="0"/>
    <s v="55-65"/>
    <s v="10.60-65"/>
    <x v="4"/>
    <x v="9"/>
    <x v="1"/>
  </r>
  <r>
    <n v="811"/>
    <d v="2023-05-19T00:00:00"/>
    <s v="CUST811"/>
    <x v="1"/>
    <n v="61"/>
    <x v="1"/>
    <n v="2"/>
    <n v="25"/>
    <n v="50"/>
    <n v="0"/>
    <s v="55-65"/>
    <s v="10.60-65"/>
    <x v="4"/>
    <x v="2"/>
    <x v="0"/>
  </r>
  <r>
    <n v="836"/>
    <d v="2023-04-19T00:00:00"/>
    <s v="CUST836"/>
    <x v="0"/>
    <n v="22"/>
    <x v="2"/>
    <n v="1"/>
    <n v="50"/>
    <n v="50"/>
    <n v="0"/>
    <s v="18-25"/>
    <s v="2.20-25"/>
    <x v="2"/>
    <x v="8"/>
    <x v="0"/>
  </r>
  <r>
    <n v="840"/>
    <d v="2023-05-24T00:00:00"/>
    <s v="CUST840"/>
    <x v="1"/>
    <n v="62"/>
    <x v="2"/>
    <n v="2"/>
    <n v="25"/>
    <n v="50"/>
    <n v="0"/>
    <s v="55-65"/>
    <s v="10.60-65"/>
    <x v="2"/>
    <x v="2"/>
    <x v="2"/>
  </r>
  <r>
    <n v="846"/>
    <d v="2023-09-22T00:00:00"/>
    <s v="CUST846"/>
    <x v="1"/>
    <n v="42"/>
    <x v="1"/>
    <n v="1"/>
    <n v="50"/>
    <n v="50"/>
    <n v="0"/>
    <s v="35-45"/>
    <s v="6.40-45"/>
    <x v="4"/>
    <x v="10"/>
    <x v="2"/>
  </r>
  <r>
    <n v="849"/>
    <d v="2023-05-04T00:00:00"/>
    <s v="CUST849"/>
    <x v="1"/>
    <n v="32"/>
    <x v="2"/>
    <n v="2"/>
    <n v="25"/>
    <n v="50"/>
    <n v="0"/>
    <s v="25-35"/>
    <s v="4.30-35"/>
    <x v="6"/>
    <x v="2"/>
    <x v="1"/>
  </r>
  <r>
    <n v="851"/>
    <d v="2023-09-08T00:00:00"/>
    <s v="CUST851"/>
    <x v="1"/>
    <n v="32"/>
    <x v="0"/>
    <n v="2"/>
    <n v="25"/>
    <n v="50"/>
    <n v="0"/>
    <s v="25-35"/>
    <s v="4.30-35"/>
    <x v="4"/>
    <x v="10"/>
    <x v="1"/>
  </r>
  <r>
    <n v="854"/>
    <d v="2023-12-20T00:00:00"/>
    <s v="CUST854"/>
    <x v="1"/>
    <n v="29"/>
    <x v="2"/>
    <n v="1"/>
    <n v="50"/>
    <n v="50"/>
    <n v="0"/>
    <s v="25-35"/>
    <s v="3.25-30"/>
    <x v="2"/>
    <x v="1"/>
    <x v="0"/>
  </r>
  <r>
    <n v="857"/>
    <d v="2023-12-31T00:00:00"/>
    <s v="CUST857"/>
    <x v="1"/>
    <n v="60"/>
    <x v="0"/>
    <n v="2"/>
    <n v="25"/>
    <n v="50"/>
    <n v="0"/>
    <s v="55-65"/>
    <s v="9.55-60"/>
    <x v="3"/>
    <x v="1"/>
    <x v="2"/>
  </r>
  <r>
    <n v="863"/>
    <d v="2023-04-24T00:00:00"/>
    <s v="CUST863"/>
    <x v="0"/>
    <n v="30"/>
    <x v="0"/>
    <n v="2"/>
    <n v="25"/>
    <n v="50"/>
    <n v="0"/>
    <s v="25-35"/>
    <s v="3.25-30"/>
    <x v="0"/>
    <x v="8"/>
    <x v="2"/>
  </r>
  <r>
    <n v="866"/>
    <d v="2023-05-05T00:00:00"/>
    <s v="CUST866"/>
    <x v="1"/>
    <n v="24"/>
    <x v="0"/>
    <n v="1"/>
    <n v="50"/>
    <n v="50"/>
    <n v="0"/>
    <s v="18-25"/>
    <s v="2.20-25"/>
    <x v="4"/>
    <x v="2"/>
    <x v="1"/>
  </r>
  <r>
    <n v="882"/>
    <d v="2023-06-06T00:00:00"/>
    <s v="CUST882"/>
    <x v="0"/>
    <n v="64"/>
    <x v="0"/>
    <n v="2"/>
    <n v="25"/>
    <n v="50"/>
    <n v="0"/>
    <s v="55-65"/>
    <s v="10.60-65"/>
    <x v="1"/>
    <x v="7"/>
    <x v="1"/>
  </r>
  <r>
    <n v="889"/>
    <d v="2023-10-02T00:00:00"/>
    <s v="CUST889"/>
    <x v="0"/>
    <n v="35"/>
    <x v="0"/>
    <n v="1"/>
    <n v="50"/>
    <n v="50"/>
    <n v="0"/>
    <s v="25-35"/>
    <s v="4.30-35"/>
    <x v="0"/>
    <x v="4"/>
    <x v="1"/>
  </r>
  <r>
    <n v="890"/>
    <d v="2023-12-20T00:00:00"/>
    <s v="CUST890"/>
    <x v="1"/>
    <n v="34"/>
    <x v="0"/>
    <n v="2"/>
    <n v="25"/>
    <n v="50"/>
    <n v="0"/>
    <s v="25-35"/>
    <s v="4.30-35"/>
    <x v="2"/>
    <x v="1"/>
    <x v="0"/>
  </r>
  <r>
    <n v="892"/>
    <d v="2023-04-09T00:00:00"/>
    <s v="CUST892"/>
    <x v="1"/>
    <n v="20"/>
    <x v="0"/>
    <n v="1"/>
    <n v="50"/>
    <n v="50"/>
    <n v="0"/>
    <s v="18-25"/>
    <s v="1.18-20"/>
    <x v="3"/>
    <x v="8"/>
    <x v="1"/>
  </r>
  <r>
    <n v="893"/>
    <d v="2023-04-21T00:00:00"/>
    <s v="CUST893"/>
    <x v="1"/>
    <n v="49"/>
    <x v="0"/>
    <n v="1"/>
    <n v="50"/>
    <n v="50"/>
    <n v="0"/>
    <s v="45-55"/>
    <s v="7.45-50"/>
    <x v="4"/>
    <x v="8"/>
    <x v="2"/>
  </r>
  <r>
    <n v="896"/>
    <d v="2023-10-29T00:00:00"/>
    <s v="CUST896"/>
    <x v="0"/>
    <n v="30"/>
    <x v="0"/>
    <n v="2"/>
    <n v="25"/>
    <n v="50"/>
    <n v="0"/>
    <s v="25-35"/>
    <s v="3.25-30"/>
    <x v="3"/>
    <x v="4"/>
    <x v="2"/>
  </r>
  <r>
    <n v="902"/>
    <d v="2023-06-01T00:00:00"/>
    <s v="CUST902"/>
    <x v="0"/>
    <n v="54"/>
    <x v="1"/>
    <n v="1"/>
    <n v="50"/>
    <n v="50"/>
    <n v="0"/>
    <s v="45-55"/>
    <s v="8.50-55"/>
    <x v="6"/>
    <x v="7"/>
    <x v="1"/>
  </r>
  <r>
    <n v="906"/>
    <d v="2023-06-04T00:00:00"/>
    <s v="CUST906"/>
    <x v="0"/>
    <n v="20"/>
    <x v="2"/>
    <n v="1"/>
    <n v="50"/>
    <n v="50"/>
    <n v="0"/>
    <s v="18-25"/>
    <s v="1.18-20"/>
    <x v="3"/>
    <x v="7"/>
    <x v="1"/>
  </r>
  <r>
    <n v="916"/>
    <d v="2023-12-24T00:00:00"/>
    <s v="CUST916"/>
    <x v="0"/>
    <n v="32"/>
    <x v="0"/>
    <n v="1"/>
    <n v="50"/>
    <n v="50"/>
    <n v="0"/>
    <s v="25-35"/>
    <s v="4.30-35"/>
    <x v="3"/>
    <x v="1"/>
    <x v="2"/>
  </r>
  <r>
    <n v="919"/>
    <d v="2023-09-09T00:00:00"/>
    <s v="CUST919"/>
    <x v="0"/>
    <n v="22"/>
    <x v="1"/>
    <n v="2"/>
    <n v="25"/>
    <n v="50"/>
    <n v="0"/>
    <s v="18-25"/>
    <s v="2.20-25"/>
    <x v="5"/>
    <x v="10"/>
    <x v="1"/>
  </r>
  <r>
    <n v="922"/>
    <d v="2023-10-21T00:00:00"/>
    <s v="CUST922"/>
    <x v="1"/>
    <n v="41"/>
    <x v="0"/>
    <n v="1"/>
    <n v="50"/>
    <n v="50"/>
    <n v="0"/>
    <s v="35-45"/>
    <s v="6.40-45"/>
    <x v="5"/>
    <x v="4"/>
    <x v="2"/>
  </r>
  <r>
    <n v="935"/>
    <d v="2023-09-09T00:00:00"/>
    <s v="CUST935"/>
    <x v="0"/>
    <n v="34"/>
    <x v="1"/>
    <n v="1"/>
    <n v="50"/>
    <n v="50"/>
    <n v="0"/>
    <s v="25-35"/>
    <s v="4.30-35"/>
    <x v="5"/>
    <x v="10"/>
    <x v="1"/>
  </r>
  <r>
    <n v="941"/>
    <d v="2023-03-19T00:00:00"/>
    <s v="CUST941"/>
    <x v="0"/>
    <n v="57"/>
    <x v="2"/>
    <n v="2"/>
    <n v="25"/>
    <n v="50"/>
    <n v="0"/>
    <s v="55-65"/>
    <s v="9.55-60"/>
    <x v="3"/>
    <x v="11"/>
    <x v="0"/>
  </r>
  <r>
    <n v="944"/>
    <d v="2023-06-05T00:00:00"/>
    <s v="CUST944"/>
    <x v="1"/>
    <n v="44"/>
    <x v="2"/>
    <n v="2"/>
    <n v="25"/>
    <n v="50"/>
    <n v="0"/>
    <s v="35-45"/>
    <s v="6.40-45"/>
    <x v="0"/>
    <x v="7"/>
    <x v="1"/>
  </r>
  <r>
    <n v="949"/>
    <d v="2023-08-02T00:00:00"/>
    <s v="CUST949"/>
    <x v="0"/>
    <n v="41"/>
    <x v="0"/>
    <n v="2"/>
    <n v="25"/>
    <n v="50"/>
    <n v="0"/>
    <s v="35-45"/>
    <s v="6.40-45"/>
    <x v="2"/>
    <x v="9"/>
    <x v="1"/>
  </r>
  <r>
    <n v="958"/>
    <d v="2023-06-02T00:00:00"/>
    <s v="CUST958"/>
    <x v="1"/>
    <n v="62"/>
    <x v="0"/>
    <n v="2"/>
    <n v="25"/>
    <n v="50"/>
    <n v="0"/>
    <s v="55-65"/>
    <s v="10.60-65"/>
    <x v="4"/>
    <x v="7"/>
    <x v="1"/>
  </r>
  <r>
    <n v="963"/>
    <d v="2023-11-14T00:00:00"/>
    <s v="CUST963"/>
    <x v="0"/>
    <n v="55"/>
    <x v="1"/>
    <n v="1"/>
    <n v="50"/>
    <n v="50"/>
    <n v="0"/>
    <s v="45-55"/>
    <s v="8.50-55"/>
    <x v="1"/>
    <x v="3"/>
    <x v="0"/>
  </r>
  <r>
    <n v="973"/>
    <d v="2023-03-22T00:00:00"/>
    <s v="CUST973"/>
    <x v="1"/>
    <n v="60"/>
    <x v="2"/>
    <n v="1"/>
    <n v="50"/>
    <n v="50"/>
    <n v="0"/>
    <s v="55-65"/>
    <s v="9.55-60"/>
    <x v="2"/>
    <x v="11"/>
    <x v="2"/>
  </r>
  <r>
    <n v="985"/>
    <d v="2023-05-30T00:00:00"/>
    <s v="CUST985"/>
    <x v="0"/>
    <n v="19"/>
    <x v="0"/>
    <n v="2"/>
    <n v="25"/>
    <n v="50"/>
    <n v="0"/>
    <s v="18-25"/>
    <s v="1.18-20"/>
    <x v="1"/>
    <x v="2"/>
    <x v="2"/>
  </r>
  <r>
    <n v="996"/>
    <d v="2023-05-16T00:00:00"/>
    <s v="CUST996"/>
    <x v="1"/>
    <n v="62"/>
    <x v="2"/>
    <n v="1"/>
    <n v="50"/>
    <n v="50"/>
    <n v="0"/>
    <s v="55-65"/>
    <s v="10.60-65"/>
    <x v="1"/>
    <x v="2"/>
    <x v="0"/>
  </r>
  <r>
    <n v="3"/>
    <d v="2023-01-13T00:00:00"/>
    <s v="CUST003"/>
    <x v="1"/>
    <n v="50"/>
    <x v="0"/>
    <n v="1"/>
    <n v="30"/>
    <n v="30"/>
    <n v="0"/>
    <s v="45-55"/>
    <s v="7.45-50"/>
    <x v="4"/>
    <x v="0"/>
    <x v="0"/>
  </r>
  <r>
    <n v="6"/>
    <d v="2023-04-25T00:00:00"/>
    <s v="CUST006"/>
    <x v="0"/>
    <n v="45"/>
    <x v="1"/>
    <n v="1"/>
    <n v="30"/>
    <n v="30"/>
    <n v="0"/>
    <s v="35-45"/>
    <s v="6.40-45"/>
    <x v="1"/>
    <x v="8"/>
    <x v="2"/>
  </r>
  <r>
    <n v="29"/>
    <d v="2023-08-18T00:00:00"/>
    <s v="CUST029"/>
    <x v="0"/>
    <n v="42"/>
    <x v="0"/>
    <n v="1"/>
    <n v="30"/>
    <n v="30"/>
    <n v="0"/>
    <s v="35-45"/>
    <s v="6.40-45"/>
    <x v="4"/>
    <x v="9"/>
    <x v="0"/>
  </r>
  <r>
    <n v="45"/>
    <d v="2023-07-03T00:00:00"/>
    <s v="CUST045"/>
    <x v="0"/>
    <n v="55"/>
    <x v="0"/>
    <n v="1"/>
    <n v="30"/>
    <n v="30"/>
    <n v="0"/>
    <s v="45-55"/>
    <s v="8.50-55"/>
    <x v="0"/>
    <x v="5"/>
    <x v="1"/>
  </r>
  <r>
    <n v="57"/>
    <d v="2023-11-18T00:00:00"/>
    <s v="CUST057"/>
    <x v="0"/>
    <n v="63"/>
    <x v="1"/>
    <n v="1"/>
    <n v="30"/>
    <n v="30"/>
    <n v="0"/>
    <s v="55-65"/>
    <s v="10.60-65"/>
    <x v="5"/>
    <x v="3"/>
    <x v="0"/>
  </r>
  <r>
    <n v="66"/>
    <d v="2023-04-27T00:00:00"/>
    <s v="CUST066"/>
    <x v="0"/>
    <n v="45"/>
    <x v="0"/>
    <n v="1"/>
    <n v="30"/>
    <n v="30"/>
    <n v="0"/>
    <s v="35-45"/>
    <s v="6.40-45"/>
    <x v="6"/>
    <x v="8"/>
    <x v="2"/>
  </r>
  <r>
    <n v="90"/>
    <d v="2023-05-06T00:00:00"/>
    <s v="CUST090"/>
    <x v="0"/>
    <n v="51"/>
    <x v="0"/>
    <n v="1"/>
    <n v="30"/>
    <n v="30"/>
    <n v="0"/>
    <s v="45-55"/>
    <s v="8.50-55"/>
    <x v="5"/>
    <x v="2"/>
    <x v="1"/>
  </r>
  <r>
    <n v="100"/>
    <d v="2023-06-16T00:00:00"/>
    <s v="CUST100"/>
    <x v="1"/>
    <n v="41"/>
    <x v="0"/>
    <n v="1"/>
    <n v="30"/>
    <n v="30"/>
    <n v="0"/>
    <s v="35-45"/>
    <s v="6.40-45"/>
    <x v="4"/>
    <x v="7"/>
    <x v="0"/>
  </r>
  <r>
    <n v="116"/>
    <d v="2023-08-23T00:00:00"/>
    <s v="CUST116"/>
    <x v="0"/>
    <n v="23"/>
    <x v="2"/>
    <n v="1"/>
    <n v="30"/>
    <n v="30"/>
    <n v="0"/>
    <s v="18-25"/>
    <s v="2.20-25"/>
    <x v="2"/>
    <x v="9"/>
    <x v="2"/>
  </r>
  <r>
    <n v="140"/>
    <d v="2023-08-05T00:00:00"/>
    <s v="CUST140"/>
    <x v="1"/>
    <n v="38"/>
    <x v="0"/>
    <n v="1"/>
    <n v="30"/>
    <n v="30"/>
    <n v="0"/>
    <s v="35-45"/>
    <s v="5.35-40"/>
    <x v="5"/>
    <x v="9"/>
    <x v="1"/>
  </r>
  <r>
    <n v="195"/>
    <d v="2023-02-05T00:00:00"/>
    <s v="CUST195"/>
    <x v="1"/>
    <n v="52"/>
    <x v="2"/>
    <n v="1"/>
    <n v="30"/>
    <n v="30"/>
    <n v="0"/>
    <s v="45-55"/>
    <s v="8.50-55"/>
    <x v="3"/>
    <x v="6"/>
    <x v="1"/>
  </r>
  <r>
    <n v="255"/>
    <d v="2023-04-08T00:00:00"/>
    <s v="CUST255"/>
    <x v="1"/>
    <n v="48"/>
    <x v="2"/>
    <n v="1"/>
    <n v="30"/>
    <n v="30"/>
    <n v="0"/>
    <s v="45-55"/>
    <s v="7.45-50"/>
    <x v="5"/>
    <x v="8"/>
    <x v="1"/>
  </r>
  <r>
    <n v="268"/>
    <d v="2023-02-20T00:00:00"/>
    <s v="CUST268"/>
    <x v="0"/>
    <n v="28"/>
    <x v="0"/>
    <n v="1"/>
    <n v="30"/>
    <n v="30"/>
    <n v="0"/>
    <s v="25-35"/>
    <s v="3.25-30"/>
    <x v="0"/>
    <x v="6"/>
    <x v="0"/>
  </r>
  <r>
    <n v="305"/>
    <d v="2023-05-16T00:00:00"/>
    <s v="CUST305"/>
    <x v="0"/>
    <n v="18"/>
    <x v="1"/>
    <n v="1"/>
    <n v="30"/>
    <n v="30"/>
    <n v="0"/>
    <s v="18-25"/>
    <s v="1.18-20"/>
    <x v="1"/>
    <x v="2"/>
    <x v="0"/>
  </r>
  <r>
    <n v="344"/>
    <d v="2023-01-21T00:00:00"/>
    <s v="CUST344"/>
    <x v="0"/>
    <n v="42"/>
    <x v="1"/>
    <n v="1"/>
    <n v="30"/>
    <n v="30"/>
    <n v="0"/>
    <s v="35-45"/>
    <s v="6.40-45"/>
    <x v="5"/>
    <x v="0"/>
    <x v="2"/>
  </r>
  <r>
    <n v="345"/>
    <d v="2023-11-14T00:00:00"/>
    <s v="CUST345"/>
    <x v="1"/>
    <n v="62"/>
    <x v="0"/>
    <n v="1"/>
    <n v="30"/>
    <n v="30"/>
    <n v="0"/>
    <s v="55-65"/>
    <s v="10.60-65"/>
    <x v="1"/>
    <x v="3"/>
    <x v="0"/>
  </r>
  <r>
    <n v="376"/>
    <d v="2023-05-16T00:00:00"/>
    <s v="CUST376"/>
    <x v="0"/>
    <n v="64"/>
    <x v="1"/>
    <n v="1"/>
    <n v="30"/>
    <n v="30"/>
    <n v="0"/>
    <s v="55-65"/>
    <s v="10.60-65"/>
    <x v="1"/>
    <x v="2"/>
    <x v="0"/>
  </r>
  <r>
    <n v="387"/>
    <d v="2023-06-04T00:00:00"/>
    <s v="CUST387"/>
    <x v="1"/>
    <n v="44"/>
    <x v="1"/>
    <n v="1"/>
    <n v="30"/>
    <n v="30"/>
    <n v="0"/>
    <s v="35-45"/>
    <s v="6.40-45"/>
    <x v="3"/>
    <x v="7"/>
    <x v="1"/>
  </r>
  <r>
    <n v="396"/>
    <d v="2023-02-23T00:00:00"/>
    <s v="CUST396"/>
    <x v="0"/>
    <n v="55"/>
    <x v="1"/>
    <n v="1"/>
    <n v="30"/>
    <n v="30"/>
    <n v="0"/>
    <s v="45-55"/>
    <s v="8.50-55"/>
    <x v="6"/>
    <x v="6"/>
    <x v="2"/>
  </r>
  <r>
    <n v="438"/>
    <d v="2023-01-19T00:00:00"/>
    <s v="CUST438"/>
    <x v="0"/>
    <n v="42"/>
    <x v="2"/>
    <n v="1"/>
    <n v="30"/>
    <n v="30"/>
    <n v="0"/>
    <s v="35-45"/>
    <s v="6.40-45"/>
    <x v="6"/>
    <x v="0"/>
    <x v="0"/>
  </r>
  <r>
    <n v="451"/>
    <d v="2023-12-16T00:00:00"/>
    <s v="CUST451"/>
    <x v="0"/>
    <n v="45"/>
    <x v="0"/>
    <n v="1"/>
    <n v="30"/>
    <n v="30"/>
    <n v="0"/>
    <s v="35-45"/>
    <s v="6.40-45"/>
    <x v="5"/>
    <x v="1"/>
    <x v="0"/>
  </r>
  <r>
    <n v="483"/>
    <d v="2023-04-25T00:00:00"/>
    <s v="CUST483"/>
    <x v="1"/>
    <n v="55"/>
    <x v="2"/>
    <n v="1"/>
    <n v="30"/>
    <n v="30"/>
    <n v="0"/>
    <s v="45-55"/>
    <s v="8.50-55"/>
    <x v="1"/>
    <x v="8"/>
    <x v="2"/>
  </r>
  <r>
    <n v="485"/>
    <d v="2023-12-04T00:00:00"/>
    <s v="CUST485"/>
    <x v="1"/>
    <n v="24"/>
    <x v="0"/>
    <n v="1"/>
    <n v="30"/>
    <n v="30"/>
    <n v="0"/>
    <s v="18-25"/>
    <s v="2.20-25"/>
    <x v="0"/>
    <x v="1"/>
    <x v="1"/>
  </r>
  <r>
    <n v="489"/>
    <d v="2023-05-23T00:00:00"/>
    <s v="CUST489"/>
    <x v="1"/>
    <n v="44"/>
    <x v="0"/>
    <n v="1"/>
    <n v="30"/>
    <n v="30"/>
    <n v="0"/>
    <s v="35-45"/>
    <s v="6.40-45"/>
    <x v="1"/>
    <x v="2"/>
    <x v="2"/>
  </r>
  <r>
    <n v="518"/>
    <d v="2023-05-11T00:00:00"/>
    <s v="CUST518"/>
    <x v="0"/>
    <n v="40"/>
    <x v="2"/>
    <n v="1"/>
    <n v="30"/>
    <n v="30"/>
    <n v="0"/>
    <s v="35-45"/>
    <s v="5.35-40"/>
    <x v="6"/>
    <x v="2"/>
    <x v="0"/>
  </r>
  <r>
    <n v="566"/>
    <d v="2023-12-02T00:00:00"/>
    <s v="CUST566"/>
    <x v="0"/>
    <n v="64"/>
    <x v="2"/>
    <n v="1"/>
    <n v="30"/>
    <n v="30"/>
    <n v="0"/>
    <s v="55-65"/>
    <s v="10.60-65"/>
    <x v="5"/>
    <x v="1"/>
    <x v="1"/>
  </r>
  <r>
    <n v="579"/>
    <d v="2023-09-21T00:00:00"/>
    <s v="CUST579"/>
    <x v="0"/>
    <n v="38"/>
    <x v="0"/>
    <n v="1"/>
    <n v="30"/>
    <n v="30"/>
    <n v="0"/>
    <s v="35-45"/>
    <s v="5.35-40"/>
    <x v="6"/>
    <x v="10"/>
    <x v="2"/>
  </r>
  <r>
    <n v="601"/>
    <d v="2023-04-10T00:00:00"/>
    <s v="CUST601"/>
    <x v="1"/>
    <n v="19"/>
    <x v="2"/>
    <n v="1"/>
    <n v="30"/>
    <n v="30"/>
    <n v="0"/>
    <s v="18-25"/>
    <s v="1.18-20"/>
    <x v="0"/>
    <x v="8"/>
    <x v="1"/>
  </r>
  <r>
    <n v="617"/>
    <d v="2023-08-26T00:00:00"/>
    <s v="CUST617"/>
    <x v="1"/>
    <n v="34"/>
    <x v="0"/>
    <n v="1"/>
    <n v="30"/>
    <n v="30"/>
    <n v="0"/>
    <s v="25-35"/>
    <s v="4.30-35"/>
    <x v="5"/>
    <x v="9"/>
    <x v="2"/>
  </r>
  <r>
    <n v="650"/>
    <d v="2024-01-01T00:00:00"/>
    <s v="CUST650"/>
    <x v="1"/>
    <n v="55"/>
    <x v="0"/>
    <n v="1"/>
    <n v="30"/>
    <n v="30"/>
    <n v="0"/>
    <s v="45-55"/>
    <s v="8.50-55"/>
    <x v="0"/>
    <x v="0"/>
    <x v="1"/>
  </r>
  <r>
    <n v="659"/>
    <d v="2023-03-19T00:00:00"/>
    <s v="CUST659"/>
    <x v="0"/>
    <n v="39"/>
    <x v="0"/>
    <n v="1"/>
    <n v="30"/>
    <n v="30"/>
    <n v="0"/>
    <s v="35-45"/>
    <s v="5.35-40"/>
    <x v="3"/>
    <x v="11"/>
    <x v="0"/>
  </r>
  <r>
    <n v="670"/>
    <d v="2023-10-05T00:00:00"/>
    <s v="CUST670"/>
    <x v="1"/>
    <n v="27"/>
    <x v="1"/>
    <n v="1"/>
    <n v="30"/>
    <n v="30"/>
    <n v="0"/>
    <s v="25-35"/>
    <s v="3.25-30"/>
    <x v="6"/>
    <x v="4"/>
    <x v="1"/>
  </r>
  <r>
    <n v="733"/>
    <d v="2023-08-29T00:00:00"/>
    <s v="CUST733"/>
    <x v="1"/>
    <n v="34"/>
    <x v="1"/>
    <n v="1"/>
    <n v="30"/>
    <n v="30"/>
    <n v="0"/>
    <s v="25-35"/>
    <s v="4.30-35"/>
    <x v="1"/>
    <x v="9"/>
    <x v="2"/>
  </r>
  <r>
    <n v="734"/>
    <d v="2023-01-10T00:00:00"/>
    <s v="CUST734"/>
    <x v="0"/>
    <n v="27"/>
    <x v="2"/>
    <n v="1"/>
    <n v="30"/>
    <n v="30"/>
    <n v="0"/>
    <s v="25-35"/>
    <s v="3.25-30"/>
    <x v="1"/>
    <x v="0"/>
    <x v="1"/>
  </r>
  <r>
    <n v="747"/>
    <d v="2023-11-15T00:00:00"/>
    <s v="CUST747"/>
    <x v="1"/>
    <n v="23"/>
    <x v="1"/>
    <n v="1"/>
    <n v="30"/>
    <n v="30"/>
    <n v="0"/>
    <s v="18-25"/>
    <s v="2.20-25"/>
    <x v="2"/>
    <x v="3"/>
    <x v="0"/>
  </r>
  <r>
    <n v="749"/>
    <d v="2023-05-03T00:00:00"/>
    <s v="CUST749"/>
    <x v="1"/>
    <n v="42"/>
    <x v="1"/>
    <n v="1"/>
    <n v="30"/>
    <n v="30"/>
    <n v="0"/>
    <s v="35-45"/>
    <s v="6.40-45"/>
    <x v="2"/>
    <x v="2"/>
    <x v="1"/>
  </r>
  <r>
    <n v="753"/>
    <d v="2023-02-28T00:00:00"/>
    <s v="CUST753"/>
    <x v="0"/>
    <n v="32"/>
    <x v="2"/>
    <n v="1"/>
    <n v="30"/>
    <n v="30"/>
    <n v="0"/>
    <s v="25-35"/>
    <s v="4.30-35"/>
    <x v="1"/>
    <x v="6"/>
    <x v="2"/>
  </r>
  <r>
    <n v="772"/>
    <d v="2023-07-12T00:00:00"/>
    <s v="CUST772"/>
    <x v="1"/>
    <n v="26"/>
    <x v="0"/>
    <n v="1"/>
    <n v="30"/>
    <n v="30"/>
    <n v="0"/>
    <s v="25-35"/>
    <s v="3.25-30"/>
    <x v="2"/>
    <x v="5"/>
    <x v="0"/>
  </r>
  <r>
    <n v="793"/>
    <d v="2023-02-05T00:00:00"/>
    <s v="CUST793"/>
    <x v="1"/>
    <n v="54"/>
    <x v="1"/>
    <n v="1"/>
    <n v="30"/>
    <n v="30"/>
    <n v="0"/>
    <s v="45-55"/>
    <s v="8.50-55"/>
    <x v="3"/>
    <x v="6"/>
    <x v="1"/>
  </r>
  <r>
    <n v="802"/>
    <d v="2023-07-05T00:00:00"/>
    <s v="CUST802"/>
    <x v="0"/>
    <n v="46"/>
    <x v="1"/>
    <n v="1"/>
    <n v="30"/>
    <n v="30"/>
    <n v="0"/>
    <s v="45-55"/>
    <s v="7.45-50"/>
    <x v="2"/>
    <x v="5"/>
    <x v="1"/>
  </r>
  <r>
    <n v="804"/>
    <d v="2023-08-24T00:00:00"/>
    <s v="CUST804"/>
    <x v="1"/>
    <n v="42"/>
    <x v="0"/>
    <n v="1"/>
    <n v="30"/>
    <n v="30"/>
    <n v="0"/>
    <s v="35-45"/>
    <s v="6.40-45"/>
    <x v="6"/>
    <x v="9"/>
    <x v="2"/>
  </r>
  <r>
    <n v="874"/>
    <d v="2023-06-26T00:00:00"/>
    <s v="CUST874"/>
    <x v="1"/>
    <n v="60"/>
    <x v="1"/>
    <n v="1"/>
    <n v="30"/>
    <n v="30"/>
    <n v="0"/>
    <s v="55-65"/>
    <s v="9.55-60"/>
    <x v="0"/>
    <x v="7"/>
    <x v="2"/>
  </r>
  <r>
    <n v="878"/>
    <d v="2023-06-30T00:00:00"/>
    <s v="CUST878"/>
    <x v="0"/>
    <n v="20"/>
    <x v="2"/>
    <n v="1"/>
    <n v="30"/>
    <n v="30"/>
    <n v="0"/>
    <s v="18-25"/>
    <s v="1.18-20"/>
    <x v="4"/>
    <x v="7"/>
    <x v="2"/>
  </r>
  <r>
    <n v="879"/>
    <d v="2023-12-26T00:00:00"/>
    <s v="CUST879"/>
    <x v="1"/>
    <n v="23"/>
    <x v="2"/>
    <n v="1"/>
    <n v="30"/>
    <n v="30"/>
    <n v="0"/>
    <s v="18-25"/>
    <s v="2.20-25"/>
    <x v="1"/>
    <x v="1"/>
    <x v="2"/>
  </r>
  <r>
    <n v="894"/>
    <d v="2023-09-05T00:00:00"/>
    <s v="CUST894"/>
    <x v="1"/>
    <n v="52"/>
    <x v="0"/>
    <n v="1"/>
    <n v="30"/>
    <n v="30"/>
    <n v="0"/>
    <s v="45-55"/>
    <s v="8.50-55"/>
    <x v="1"/>
    <x v="10"/>
    <x v="1"/>
  </r>
  <r>
    <n v="901"/>
    <d v="2023-04-10T00:00:00"/>
    <s v="CUST901"/>
    <x v="1"/>
    <n v="31"/>
    <x v="0"/>
    <n v="1"/>
    <n v="30"/>
    <n v="30"/>
    <n v="0"/>
    <s v="25-35"/>
    <s v="4.30-35"/>
    <x v="0"/>
    <x v="8"/>
    <x v="1"/>
  </r>
  <r>
    <n v="926"/>
    <d v="2023-08-14T00:00:00"/>
    <s v="CUST926"/>
    <x v="1"/>
    <n v="22"/>
    <x v="0"/>
    <n v="1"/>
    <n v="30"/>
    <n v="30"/>
    <n v="0"/>
    <s v="18-25"/>
    <s v="2.20-25"/>
    <x v="0"/>
    <x v="9"/>
    <x v="0"/>
  </r>
  <r>
    <n v="933"/>
    <d v="2023-02-03T00:00:00"/>
    <s v="CUST933"/>
    <x v="1"/>
    <n v="22"/>
    <x v="1"/>
    <n v="1"/>
    <n v="30"/>
    <n v="30"/>
    <n v="0"/>
    <s v="18-25"/>
    <s v="2.20-25"/>
    <x v="4"/>
    <x v="6"/>
    <x v="1"/>
  </r>
  <r>
    <n v="940"/>
    <d v="2023-01-28T00:00:00"/>
    <s v="CUST940"/>
    <x v="0"/>
    <n v="20"/>
    <x v="0"/>
    <n v="1"/>
    <n v="30"/>
    <n v="30"/>
    <n v="0"/>
    <s v="18-25"/>
    <s v="1.18-20"/>
    <x v="5"/>
    <x v="0"/>
    <x v="2"/>
  </r>
  <r>
    <n v="974"/>
    <d v="2023-05-03T00:00:00"/>
    <s v="CUST974"/>
    <x v="1"/>
    <n v="47"/>
    <x v="1"/>
    <n v="1"/>
    <n v="30"/>
    <n v="30"/>
    <n v="0"/>
    <s v="45-55"/>
    <s v="7.45-50"/>
    <x v="2"/>
    <x v="2"/>
    <x v="1"/>
  </r>
  <r>
    <n v="995"/>
    <d v="2023-04-30T00:00:00"/>
    <s v="CUST995"/>
    <x v="0"/>
    <n v="41"/>
    <x v="2"/>
    <n v="1"/>
    <n v="30"/>
    <n v="30"/>
    <n v="0"/>
    <s v="35-45"/>
    <s v="6.40-45"/>
    <x v="3"/>
    <x v="8"/>
    <x v="2"/>
  </r>
  <r>
    <n v="44"/>
    <d v="2023-02-19T00:00:00"/>
    <s v="CUST044"/>
    <x v="0"/>
    <n v="22"/>
    <x v="2"/>
    <n v="1"/>
    <n v="25"/>
    <n v="25"/>
    <n v="0"/>
    <s v="18-25"/>
    <s v="2.20-25"/>
    <x v="3"/>
    <x v="6"/>
    <x v="0"/>
  </r>
  <r>
    <n v="103"/>
    <d v="2023-01-17T00:00:00"/>
    <s v="CUST103"/>
    <x v="0"/>
    <n v="59"/>
    <x v="2"/>
    <n v="1"/>
    <n v="25"/>
    <n v="25"/>
    <n v="0"/>
    <s v="55-65"/>
    <s v="9.55-60"/>
    <x v="1"/>
    <x v="0"/>
    <x v="0"/>
  </r>
  <r>
    <n v="185"/>
    <d v="2023-02-27T00:00:00"/>
    <s v="CUST185"/>
    <x v="1"/>
    <n v="24"/>
    <x v="2"/>
    <n v="1"/>
    <n v="25"/>
    <n v="25"/>
    <n v="0"/>
    <s v="18-25"/>
    <s v="2.20-25"/>
    <x v="0"/>
    <x v="6"/>
    <x v="2"/>
  </r>
  <r>
    <n v="191"/>
    <d v="2023-10-18T00:00:00"/>
    <s v="CUST191"/>
    <x v="1"/>
    <n v="64"/>
    <x v="1"/>
    <n v="1"/>
    <n v="25"/>
    <n v="25"/>
    <n v="0"/>
    <s v="55-65"/>
    <s v="10.60-65"/>
    <x v="2"/>
    <x v="4"/>
    <x v="0"/>
  </r>
  <r>
    <n v="201"/>
    <d v="2023-10-09T00:00:00"/>
    <s v="CUST201"/>
    <x v="1"/>
    <n v="56"/>
    <x v="0"/>
    <n v="1"/>
    <n v="25"/>
    <n v="25"/>
    <n v="0"/>
    <s v="55-65"/>
    <s v="9.55-60"/>
    <x v="0"/>
    <x v="4"/>
    <x v="1"/>
  </r>
  <r>
    <n v="204"/>
    <d v="2023-09-28T00:00:00"/>
    <s v="CUST204"/>
    <x v="1"/>
    <n v="39"/>
    <x v="1"/>
    <n v="1"/>
    <n v="25"/>
    <n v="25"/>
    <n v="0"/>
    <s v="35-45"/>
    <s v="5.35-40"/>
    <x v="6"/>
    <x v="10"/>
    <x v="2"/>
  </r>
  <r>
    <n v="205"/>
    <d v="2023-11-07T00:00:00"/>
    <s v="CUST205"/>
    <x v="0"/>
    <n v="43"/>
    <x v="2"/>
    <n v="1"/>
    <n v="25"/>
    <n v="25"/>
    <n v="0"/>
    <s v="35-45"/>
    <s v="6.40-45"/>
    <x v="1"/>
    <x v="3"/>
    <x v="1"/>
  </r>
  <r>
    <n v="206"/>
    <d v="2023-08-05T00:00:00"/>
    <s v="CUST206"/>
    <x v="1"/>
    <n v="61"/>
    <x v="2"/>
    <n v="1"/>
    <n v="25"/>
    <n v="25"/>
    <n v="0"/>
    <s v="55-65"/>
    <s v="10.60-65"/>
    <x v="5"/>
    <x v="9"/>
    <x v="1"/>
  </r>
  <r>
    <n v="223"/>
    <d v="2023-02-02T00:00:00"/>
    <s v="CUST223"/>
    <x v="0"/>
    <n v="64"/>
    <x v="2"/>
    <n v="1"/>
    <n v="25"/>
    <n v="25"/>
    <n v="0"/>
    <s v="55-65"/>
    <s v="10.60-65"/>
    <x v="6"/>
    <x v="6"/>
    <x v="1"/>
  </r>
  <r>
    <n v="230"/>
    <d v="2023-04-23T00:00:00"/>
    <s v="CUST230"/>
    <x v="1"/>
    <n v="54"/>
    <x v="1"/>
    <n v="1"/>
    <n v="25"/>
    <n v="25"/>
    <n v="0"/>
    <s v="45-55"/>
    <s v="8.50-55"/>
    <x v="3"/>
    <x v="8"/>
    <x v="2"/>
  </r>
  <r>
    <n v="232"/>
    <d v="2023-02-06T00:00:00"/>
    <s v="CUST232"/>
    <x v="0"/>
    <n v="43"/>
    <x v="1"/>
    <n v="1"/>
    <n v="25"/>
    <n v="25"/>
    <n v="0"/>
    <s v="35-45"/>
    <s v="6.40-45"/>
    <x v="0"/>
    <x v="6"/>
    <x v="1"/>
  </r>
  <r>
    <n v="236"/>
    <d v="2023-04-28T00:00:00"/>
    <s v="CUST236"/>
    <x v="0"/>
    <n v="54"/>
    <x v="2"/>
    <n v="1"/>
    <n v="25"/>
    <n v="25"/>
    <n v="0"/>
    <s v="45-55"/>
    <s v="8.50-55"/>
    <x v="4"/>
    <x v="8"/>
    <x v="2"/>
  </r>
  <r>
    <n v="242"/>
    <d v="2023-05-02T00:00:00"/>
    <s v="CUST242"/>
    <x v="1"/>
    <n v="21"/>
    <x v="2"/>
    <n v="1"/>
    <n v="25"/>
    <n v="25"/>
    <n v="0"/>
    <s v="18-25"/>
    <s v="2.20-25"/>
    <x v="1"/>
    <x v="2"/>
    <x v="1"/>
  </r>
  <r>
    <n v="285"/>
    <d v="2023-08-15T00:00:00"/>
    <s v="CUST285"/>
    <x v="0"/>
    <n v="31"/>
    <x v="0"/>
    <n v="1"/>
    <n v="25"/>
    <n v="25"/>
    <n v="0"/>
    <s v="25-35"/>
    <s v="4.30-35"/>
    <x v="1"/>
    <x v="9"/>
    <x v="0"/>
  </r>
  <r>
    <n v="309"/>
    <d v="2023-12-23T00:00:00"/>
    <s v="CUST309"/>
    <x v="0"/>
    <n v="26"/>
    <x v="1"/>
    <n v="1"/>
    <n v="25"/>
    <n v="25"/>
    <n v="0"/>
    <s v="25-35"/>
    <s v="3.25-30"/>
    <x v="5"/>
    <x v="1"/>
    <x v="2"/>
  </r>
  <r>
    <n v="310"/>
    <d v="2023-10-12T00:00:00"/>
    <s v="CUST310"/>
    <x v="0"/>
    <n v="28"/>
    <x v="1"/>
    <n v="1"/>
    <n v="25"/>
    <n v="25"/>
    <n v="0"/>
    <s v="25-35"/>
    <s v="3.25-30"/>
    <x v="6"/>
    <x v="4"/>
    <x v="0"/>
  </r>
  <r>
    <n v="318"/>
    <d v="2023-10-24T00:00:00"/>
    <s v="CUST318"/>
    <x v="1"/>
    <n v="61"/>
    <x v="2"/>
    <n v="1"/>
    <n v="25"/>
    <n v="25"/>
    <n v="0"/>
    <s v="55-65"/>
    <s v="10.60-65"/>
    <x v="1"/>
    <x v="4"/>
    <x v="2"/>
  </r>
  <r>
    <n v="347"/>
    <d v="2023-08-03T00:00:00"/>
    <s v="CUST347"/>
    <x v="1"/>
    <n v="42"/>
    <x v="0"/>
    <n v="1"/>
    <n v="25"/>
    <n v="25"/>
    <n v="0"/>
    <s v="35-45"/>
    <s v="6.40-45"/>
    <x v="6"/>
    <x v="9"/>
    <x v="1"/>
  </r>
  <r>
    <n v="362"/>
    <d v="2023-11-27T00:00:00"/>
    <s v="CUST362"/>
    <x v="1"/>
    <n v="50"/>
    <x v="2"/>
    <n v="1"/>
    <n v="25"/>
    <n v="25"/>
    <n v="0"/>
    <s v="45-55"/>
    <s v="7.45-50"/>
    <x v="0"/>
    <x v="3"/>
    <x v="2"/>
  </r>
  <r>
    <n v="363"/>
    <d v="2023-06-03T00:00:00"/>
    <s v="CUST363"/>
    <x v="1"/>
    <n v="64"/>
    <x v="1"/>
    <n v="1"/>
    <n v="25"/>
    <n v="25"/>
    <n v="0"/>
    <s v="55-65"/>
    <s v="10.60-65"/>
    <x v="5"/>
    <x v="7"/>
    <x v="1"/>
  </r>
  <r>
    <n v="371"/>
    <d v="2023-02-21T00:00:00"/>
    <s v="CUST371"/>
    <x v="0"/>
    <n v="20"/>
    <x v="1"/>
    <n v="1"/>
    <n v="25"/>
    <n v="25"/>
    <n v="0"/>
    <s v="18-25"/>
    <s v="1.18-20"/>
    <x v="1"/>
    <x v="6"/>
    <x v="2"/>
  </r>
  <r>
    <n v="379"/>
    <d v="2023-02-05T00:00:00"/>
    <s v="CUST379"/>
    <x v="0"/>
    <n v="47"/>
    <x v="2"/>
    <n v="1"/>
    <n v="25"/>
    <n v="25"/>
    <n v="0"/>
    <s v="45-55"/>
    <s v="7.45-50"/>
    <x v="3"/>
    <x v="6"/>
    <x v="1"/>
  </r>
  <r>
    <n v="388"/>
    <d v="2023-11-10T00:00:00"/>
    <s v="CUST388"/>
    <x v="1"/>
    <n v="50"/>
    <x v="0"/>
    <n v="1"/>
    <n v="25"/>
    <n v="25"/>
    <n v="0"/>
    <s v="45-55"/>
    <s v="7.45-50"/>
    <x v="4"/>
    <x v="3"/>
    <x v="1"/>
  </r>
  <r>
    <n v="397"/>
    <d v="2023-03-10T00:00:00"/>
    <s v="CUST397"/>
    <x v="0"/>
    <n v="30"/>
    <x v="1"/>
    <n v="1"/>
    <n v="25"/>
    <n v="25"/>
    <n v="0"/>
    <s v="25-35"/>
    <s v="3.25-30"/>
    <x v="4"/>
    <x v="11"/>
    <x v="1"/>
  </r>
  <r>
    <n v="423"/>
    <d v="2023-03-08T00:00:00"/>
    <s v="CUST423"/>
    <x v="0"/>
    <n v="27"/>
    <x v="2"/>
    <n v="1"/>
    <n v="25"/>
    <n v="25"/>
    <n v="0"/>
    <s v="25-35"/>
    <s v="3.25-30"/>
    <x v="2"/>
    <x v="11"/>
    <x v="1"/>
  </r>
  <r>
    <n v="427"/>
    <d v="2023-08-15T00:00:00"/>
    <s v="CUST427"/>
    <x v="1"/>
    <n v="25"/>
    <x v="0"/>
    <n v="1"/>
    <n v="25"/>
    <n v="25"/>
    <n v="0"/>
    <s v="18-25"/>
    <s v="2.20-25"/>
    <x v="1"/>
    <x v="9"/>
    <x v="0"/>
  </r>
  <r>
    <n v="454"/>
    <d v="2023-02-22T00:00:00"/>
    <s v="CUST454"/>
    <x v="0"/>
    <n v="46"/>
    <x v="1"/>
    <n v="1"/>
    <n v="25"/>
    <n v="25"/>
    <n v="0"/>
    <s v="45-55"/>
    <s v="7.45-50"/>
    <x v="2"/>
    <x v="6"/>
    <x v="2"/>
  </r>
  <r>
    <n v="468"/>
    <d v="2023-12-09T00:00:00"/>
    <s v="CUST468"/>
    <x v="1"/>
    <n v="40"/>
    <x v="0"/>
    <n v="1"/>
    <n v="25"/>
    <n v="25"/>
    <n v="0"/>
    <s v="35-45"/>
    <s v="5.35-40"/>
    <x v="5"/>
    <x v="1"/>
    <x v="1"/>
  </r>
  <r>
    <n v="486"/>
    <d v="2023-04-09T00:00:00"/>
    <s v="CUST486"/>
    <x v="0"/>
    <n v="35"/>
    <x v="0"/>
    <n v="1"/>
    <n v="25"/>
    <n v="25"/>
    <n v="0"/>
    <s v="25-35"/>
    <s v="4.30-35"/>
    <x v="3"/>
    <x v="8"/>
    <x v="1"/>
  </r>
  <r>
    <n v="512"/>
    <d v="2023-11-07T00:00:00"/>
    <s v="CUST512"/>
    <x v="0"/>
    <n v="57"/>
    <x v="1"/>
    <n v="1"/>
    <n v="25"/>
    <n v="25"/>
    <n v="0"/>
    <s v="55-65"/>
    <s v="9.55-60"/>
    <x v="1"/>
    <x v="3"/>
    <x v="1"/>
  </r>
  <r>
    <n v="544"/>
    <d v="2023-12-23T00:00:00"/>
    <s v="CUST544"/>
    <x v="0"/>
    <n v="27"/>
    <x v="0"/>
    <n v="1"/>
    <n v="25"/>
    <n v="25"/>
    <n v="0"/>
    <s v="25-35"/>
    <s v="3.25-30"/>
    <x v="5"/>
    <x v="1"/>
    <x v="2"/>
  </r>
  <r>
    <n v="558"/>
    <d v="2023-10-08T00:00:00"/>
    <s v="CUST558"/>
    <x v="0"/>
    <n v="41"/>
    <x v="2"/>
    <n v="1"/>
    <n v="25"/>
    <n v="25"/>
    <n v="0"/>
    <s v="35-45"/>
    <s v="6.40-45"/>
    <x v="3"/>
    <x v="4"/>
    <x v="1"/>
  </r>
  <r>
    <n v="585"/>
    <d v="2023-05-01T00:00:00"/>
    <s v="CUST585"/>
    <x v="0"/>
    <n v="24"/>
    <x v="2"/>
    <n v="1"/>
    <n v="25"/>
    <n v="25"/>
    <n v="0"/>
    <s v="18-25"/>
    <s v="2.20-25"/>
    <x v="0"/>
    <x v="2"/>
    <x v="1"/>
  </r>
  <r>
    <n v="657"/>
    <d v="2023-02-11T00:00:00"/>
    <s v="CUST657"/>
    <x v="1"/>
    <n v="40"/>
    <x v="2"/>
    <n v="1"/>
    <n v="25"/>
    <n v="25"/>
    <n v="0"/>
    <s v="35-45"/>
    <s v="5.35-40"/>
    <x v="5"/>
    <x v="6"/>
    <x v="0"/>
  </r>
  <r>
    <n v="658"/>
    <d v="2023-03-12T00:00:00"/>
    <s v="CUST658"/>
    <x v="1"/>
    <n v="59"/>
    <x v="2"/>
    <n v="1"/>
    <n v="25"/>
    <n v="25"/>
    <n v="0"/>
    <s v="55-65"/>
    <s v="9.55-60"/>
    <x v="3"/>
    <x v="11"/>
    <x v="0"/>
  </r>
  <r>
    <n v="739"/>
    <d v="2023-11-29T00:00:00"/>
    <s v="CUST739"/>
    <x v="1"/>
    <n v="36"/>
    <x v="1"/>
    <n v="1"/>
    <n v="25"/>
    <n v="25"/>
    <n v="0"/>
    <s v="35-45"/>
    <s v="5.35-40"/>
    <x v="2"/>
    <x v="3"/>
    <x v="2"/>
  </r>
  <r>
    <n v="744"/>
    <d v="2023-05-07T00:00:00"/>
    <s v="CUST744"/>
    <x v="1"/>
    <n v="40"/>
    <x v="0"/>
    <n v="1"/>
    <n v="25"/>
    <n v="25"/>
    <n v="0"/>
    <s v="35-45"/>
    <s v="5.35-40"/>
    <x v="3"/>
    <x v="2"/>
    <x v="1"/>
  </r>
  <r>
    <n v="764"/>
    <d v="2023-03-25T00:00:00"/>
    <s v="CUST764"/>
    <x v="0"/>
    <n v="40"/>
    <x v="2"/>
    <n v="1"/>
    <n v="25"/>
    <n v="25"/>
    <n v="0"/>
    <s v="35-45"/>
    <s v="5.35-40"/>
    <x v="5"/>
    <x v="11"/>
    <x v="2"/>
  </r>
  <r>
    <n v="787"/>
    <d v="2023-01-22T00:00:00"/>
    <s v="CUST787"/>
    <x v="1"/>
    <n v="41"/>
    <x v="0"/>
    <n v="1"/>
    <n v="25"/>
    <n v="25"/>
    <n v="0"/>
    <s v="35-45"/>
    <s v="6.40-45"/>
    <x v="3"/>
    <x v="0"/>
    <x v="2"/>
  </r>
  <r>
    <n v="790"/>
    <d v="2023-08-08T00:00:00"/>
    <s v="CUST790"/>
    <x v="1"/>
    <n v="62"/>
    <x v="2"/>
    <n v="1"/>
    <n v="25"/>
    <n v="25"/>
    <n v="0"/>
    <s v="55-65"/>
    <s v="10.60-65"/>
    <x v="1"/>
    <x v="9"/>
    <x v="1"/>
  </r>
  <r>
    <n v="791"/>
    <d v="2023-12-05T00:00:00"/>
    <s v="CUST791"/>
    <x v="0"/>
    <n v="51"/>
    <x v="1"/>
    <n v="1"/>
    <n v="25"/>
    <n v="25"/>
    <n v="0"/>
    <s v="45-55"/>
    <s v="8.50-55"/>
    <x v="1"/>
    <x v="1"/>
    <x v="1"/>
  </r>
  <r>
    <n v="825"/>
    <d v="2023-08-26T00:00:00"/>
    <s v="CUST825"/>
    <x v="0"/>
    <n v="46"/>
    <x v="1"/>
    <n v="1"/>
    <n v="25"/>
    <n v="25"/>
    <n v="0"/>
    <s v="45-55"/>
    <s v="7.45-50"/>
    <x v="5"/>
    <x v="9"/>
    <x v="2"/>
  </r>
  <r>
    <n v="855"/>
    <d v="2023-09-01T00:00:00"/>
    <s v="CUST855"/>
    <x v="1"/>
    <n v="54"/>
    <x v="1"/>
    <n v="1"/>
    <n v="25"/>
    <n v="25"/>
    <n v="0"/>
    <s v="45-55"/>
    <s v="8.50-55"/>
    <x v="4"/>
    <x v="10"/>
    <x v="1"/>
  </r>
  <r>
    <n v="877"/>
    <d v="2023-06-19T00:00:00"/>
    <s v="CUST877"/>
    <x v="0"/>
    <n v="58"/>
    <x v="2"/>
    <n v="1"/>
    <n v="25"/>
    <n v="25"/>
    <n v="0"/>
    <s v="55-65"/>
    <s v="9.55-60"/>
    <x v="0"/>
    <x v="7"/>
    <x v="0"/>
  </r>
  <r>
    <n v="907"/>
    <d v="2023-01-08T00:00:00"/>
    <s v="CUST907"/>
    <x v="0"/>
    <n v="45"/>
    <x v="0"/>
    <n v="1"/>
    <n v="25"/>
    <n v="25"/>
    <n v="0"/>
    <s v="35-45"/>
    <s v="6.40-45"/>
    <x v="3"/>
    <x v="0"/>
    <x v="1"/>
  </r>
  <r>
    <n v="945"/>
    <d v="2023-02-13T00:00:00"/>
    <s v="CUST945"/>
    <x v="1"/>
    <n v="30"/>
    <x v="1"/>
    <n v="1"/>
    <n v="25"/>
    <n v="25"/>
    <n v="0"/>
    <s v="25-35"/>
    <s v="3.25-30"/>
    <x v="0"/>
    <x v="6"/>
    <x v="0"/>
  </r>
  <r>
    <n v="952"/>
    <d v="2023-11-13T00:00:00"/>
    <s v="CUST952"/>
    <x v="0"/>
    <n v="57"/>
    <x v="2"/>
    <n v="1"/>
    <n v="25"/>
    <n v="25"/>
    <n v="0"/>
    <s v="55-65"/>
    <s v="9.55-60"/>
    <x v="0"/>
    <x v="3"/>
    <x v="0"/>
  </r>
  <r>
    <n v="955"/>
    <d v="2023-07-14T00:00:00"/>
    <s v="CUST955"/>
    <x v="1"/>
    <n v="58"/>
    <x v="2"/>
    <n v="1"/>
    <n v="25"/>
    <n v="25"/>
    <n v="0"/>
    <s v="55-65"/>
    <s v="9.55-60"/>
    <x v="4"/>
    <x v="5"/>
    <x v="0"/>
  </r>
  <r>
    <n v="967"/>
    <d v="2023-04-17T00:00:00"/>
    <s v="CUST967"/>
    <x v="1"/>
    <n v="62"/>
    <x v="1"/>
    <n v="1"/>
    <n v="25"/>
    <n v="25"/>
    <n v="0"/>
    <s v="55-65"/>
    <s v="10.60-65"/>
    <x v="0"/>
    <x v="8"/>
    <x v="0"/>
  </r>
  <r>
    <n v="979"/>
    <d v="2023-01-02T00:00:00"/>
    <s v="CUST979"/>
    <x v="0"/>
    <n v="19"/>
    <x v="1"/>
    <n v="1"/>
    <n v="25"/>
    <n v="25"/>
    <n v="0"/>
    <s v="18-25"/>
    <s v="1.18-20"/>
    <x v="0"/>
    <x v="0"/>
    <x v="1"/>
  </r>
  <r>
    <n v="989"/>
    <d v="2023-12-28T00:00:00"/>
    <s v="CUST989"/>
    <x v="0"/>
    <n v="44"/>
    <x v="0"/>
    <n v="1"/>
    <n v="25"/>
    <n v="25"/>
    <n v="0"/>
    <s v="35-45"/>
    <s v="6.40-45"/>
    <x v="6"/>
    <x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"/>
    <d v="2023-01-16T00:00:00"/>
    <s v="CUST015"/>
    <x v="0"/>
    <n v="42"/>
    <x v="0"/>
    <n v="4"/>
    <x v="0"/>
    <n v="2000"/>
    <x v="0"/>
    <x v="0"/>
    <s v="6.40-45"/>
    <x v="0"/>
    <x v="0"/>
    <x v="0"/>
    <x v="0"/>
  </r>
  <r>
    <n v="65"/>
    <d v="2023-12-05T00:00:00"/>
    <s v="CUST065"/>
    <x v="1"/>
    <n v="51"/>
    <x v="0"/>
    <n v="4"/>
    <x v="0"/>
    <n v="2000"/>
    <x v="0"/>
    <x v="1"/>
    <s v="8.50-55"/>
    <x v="1"/>
    <x v="1"/>
    <x v="1"/>
    <x v="1"/>
  </r>
  <r>
    <n v="72"/>
    <d v="2023-05-23T00:00:00"/>
    <s v="CUST072"/>
    <x v="0"/>
    <n v="20"/>
    <x v="0"/>
    <n v="4"/>
    <x v="0"/>
    <n v="2000"/>
    <x v="0"/>
    <x v="2"/>
    <s v="1.18-20"/>
    <x v="1"/>
    <x v="2"/>
    <x v="2"/>
    <x v="2"/>
  </r>
  <r>
    <n v="74"/>
    <d v="2023-11-22T00:00:00"/>
    <s v="CUST074"/>
    <x v="0"/>
    <n v="18"/>
    <x v="1"/>
    <n v="4"/>
    <x v="0"/>
    <n v="2000"/>
    <x v="0"/>
    <x v="2"/>
    <s v="1.18-20"/>
    <x v="2"/>
    <x v="3"/>
    <x v="2"/>
    <x v="3"/>
  </r>
  <r>
    <n v="89"/>
    <d v="2023-10-01T00:00:00"/>
    <s v="CUST089"/>
    <x v="0"/>
    <n v="55"/>
    <x v="0"/>
    <n v="4"/>
    <x v="0"/>
    <n v="2000"/>
    <x v="0"/>
    <x v="1"/>
    <s v="8.50-55"/>
    <x v="3"/>
    <x v="4"/>
    <x v="1"/>
    <x v="4"/>
  </r>
  <r>
    <n v="93"/>
    <d v="2023-07-14T00:00:00"/>
    <s v="CUST093"/>
    <x v="0"/>
    <n v="35"/>
    <x v="1"/>
    <n v="4"/>
    <x v="0"/>
    <n v="2000"/>
    <x v="0"/>
    <x v="3"/>
    <s v="4.30-35"/>
    <x v="4"/>
    <x v="5"/>
    <x v="0"/>
    <x v="5"/>
  </r>
  <r>
    <n v="109"/>
    <d v="2023-10-18T00:00:00"/>
    <s v="CUST109"/>
    <x v="0"/>
    <n v="34"/>
    <x v="0"/>
    <n v="4"/>
    <x v="0"/>
    <n v="2000"/>
    <x v="0"/>
    <x v="3"/>
    <s v="4.30-35"/>
    <x v="2"/>
    <x v="4"/>
    <x v="0"/>
    <x v="6"/>
  </r>
  <r>
    <n v="118"/>
    <d v="2023-05-16T00:00:00"/>
    <s v="CUST118"/>
    <x v="0"/>
    <n v="30"/>
    <x v="0"/>
    <n v="4"/>
    <x v="0"/>
    <n v="2000"/>
    <x v="0"/>
    <x v="3"/>
    <s v="3.25-30"/>
    <x v="1"/>
    <x v="2"/>
    <x v="0"/>
    <x v="2"/>
  </r>
  <r>
    <n v="124"/>
    <d v="2023-10-27T00:00:00"/>
    <s v="CUST124"/>
    <x v="1"/>
    <n v="33"/>
    <x v="2"/>
    <n v="4"/>
    <x v="0"/>
    <n v="2000"/>
    <x v="0"/>
    <x v="3"/>
    <s v="4.30-35"/>
    <x v="4"/>
    <x v="4"/>
    <x v="2"/>
    <x v="7"/>
  </r>
  <r>
    <n v="139"/>
    <d v="2023-12-15T00:00:00"/>
    <s v="CUST139"/>
    <x v="1"/>
    <n v="36"/>
    <x v="1"/>
    <n v="4"/>
    <x v="0"/>
    <n v="2000"/>
    <x v="0"/>
    <x v="0"/>
    <s v="5.35-40"/>
    <x v="4"/>
    <x v="1"/>
    <x v="0"/>
    <x v="8"/>
  </r>
  <r>
    <n v="152"/>
    <d v="2023-02-28T00:00:00"/>
    <s v="CUST152"/>
    <x v="1"/>
    <n v="43"/>
    <x v="0"/>
    <n v="4"/>
    <x v="0"/>
    <n v="2000"/>
    <x v="0"/>
    <x v="0"/>
    <s v="6.40-45"/>
    <x v="1"/>
    <x v="6"/>
    <x v="2"/>
    <x v="9"/>
  </r>
  <r>
    <n v="155"/>
    <d v="2023-05-17T00:00:00"/>
    <s v="CUST155"/>
    <x v="1"/>
    <n v="31"/>
    <x v="0"/>
    <n v="4"/>
    <x v="0"/>
    <n v="2000"/>
    <x v="0"/>
    <x v="3"/>
    <s v="4.30-35"/>
    <x v="2"/>
    <x v="2"/>
    <x v="0"/>
    <x v="10"/>
  </r>
  <r>
    <n v="157"/>
    <d v="2023-06-24T00:00:00"/>
    <s v="CUST157"/>
    <x v="1"/>
    <n v="62"/>
    <x v="0"/>
    <n v="4"/>
    <x v="0"/>
    <n v="2000"/>
    <x v="0"/>
    <x v="4"/>
    <s v="10.60-65"/>
    <x v="5"/>
    <x v="7"/>
    <x v="2"/>
    <x v="11"/>
  </r>
  <r>
    <n v="166"/>
    <d v="2023-04-02T00:00:00"/>
    <s v="CUST166"/>
    <x v="1"/>
    <n v="34"/>
    <x v="2"/>
    <n v="4"/>
    <x v="0"/>
    <n v="2000"/>
    <x v="0"/>
    <x v="3"/>
    <s v="4.30-35"/>
    <x v="3"/>
    <x v="8"/>
    <x v="1"/>
    <x v="12"/>
  </r>
  <r>
    <n v="253"/>
    <d v="2023-08-31T00:00:00"/>
    <s v="CUST253"/>
    <x v="0"/>
    <n v="53"/>
    <x v="2"/>
    <n v="4"/>
    <x v="0"/>
    <n v="2000"/>
    <x v="0"/>
    <x v="1"/>
    <s v="8.50-55"/>
    <x v="6"/>
    <x v="9"/>
    <x v="2"/>
    <x v="13"/>
  </r>
  <r>
    <n v="257"/>
    <d v="2023-02-19T00:00:00"/>
    <s v="CUST257"/>
    <x v="1"/>
    <n v="19"/>
    <x v="1"/>
    <n v="4"/>
    <x v="0"/>
    <n v="2000"/>
    <x v="0"/>
    <x v="2"/>
    <s v="1.18-20"/>
    <x v="3"/>
    <x v="6"/>
    <x v="0"/>
    <x v="14"/>
  </r>
  <r>
    <n v="269"/>
    <d v="2023-02-01T00:00:00"/>
    <s v="CUST269"/>
    <x v="1"/>
    <n v="25"/>
    <x v="2"/>
    <n v="4"/>
    <x v="0"/>
    <n v="2000"/>
    <x v="0"/>
    <x v="2"/>
    <s v="2.20-25"/>
    <x v="2"/>
    <x v="6"/>
    <x v="1"/>
    <x v="15"/>
  </r>
  <r>
    <n v="281"/>
    <d v="2023-05-23T00:00:00"/>
    <s v="CUST281"/>
    <x v="0"/>
    <n v="29"/>
    <x v="1"/>
    <n v="4"/>
    <x v="0"/>
    <n v="2000"/>
    <x v="0"/>
    <x v="3"/>
    <s v="3.25-30"/>
    <x v="1"/>
    <x v="2"/>
    <x v="2"/>
    <x v="2"/>
  </r>
  <r>
    <n v="342"/>
    <d v="2023-10-24T00:00:00"/>
    <s v="CUST342"/>
    <x v="0"/>
    <n v="43"/>
    <x v="2"/>
    <n v="4"/>
    <x v="0"/>
    <n v="2000"/>
    <x v="0"/>
    <x v="0"/>
    <s v="6.40-45"/>
    <x v="1"/>
    <x v="4"/>
    <x v="2"/>
    <x v="16"/>
  </r>
  <r>
    <n v="412"/>
    <d v="2023-09-16T00:00:00"/>
    <s v="CUST412"/>
    <x v="0"/>
    <n v="19"/>
    <x v="0"/>
    <n v="4"/>
    <x v="0"/>
    <n v="2000"/>
    <x v="0"/>
    <x v="2"/>
    <s v="1.18-20"/>
    <x v="5"/>
    <x v="10"/>
    <x v="0"/>
    <x v="17"/>
  </r>
  <r>
    <n v="416"/>
    <d v="2023-02-17T00:00:00"/>
    <s v="CUST416"/>
    <x v="1"/>
    <n v="53"/>
    <x v="0"/>
    <n v="4"/>
    <x v="0"/>
    <n v="2000"/>
    <x v="0"/>
    <x v="1"/>
    <s v="8.50-55"/>
    <x v="4"/>
    <x v="6"/>
    <x v="0"/>
    <x v="18"/>
  </r>
  <r>
    <n v="420"/>
    <d v="2023-01-23T00:00:00"/>
    <s v="CUST420"/>
    <x v="0"/>
    <n v="22"/>
    <x v="2"/>
    <n v="4"/>
    <x v="0"/>
    <n v="2000"/>
    <x v="0"/>
    <x v="2"/>
    <s v="2.20-25"/>
    <x v="0"/>
    <x v="0"/>
    <x v="2"/>
    <x v="0"/>
  </r>
  <r>
    <n v="447"/>
    <d v="2023-07-06T00:00:00"/>
    <s v="CUST447"/>
    <x v="1"/>
    <n v="22"/>
    <x v="1"/>
    <n v="4"/>
    <x v="0"/>
    <n v="2000"/>
    <x v="0"/>
    <x v="2"/>
    <s v="2.20-25"/>
    <x v="6"/>
    <x v="5"/>
    <x v="1"/>
    <x v="19"/>
  </r>
  <r>
    <n v="476"/>
    <d v="2023-08-29T00:00:00"/>
    <s v="CUST476"/>
    <x v="0"/>
    <n v="27"/>
    <x v="2"/>
    <n v="4"/>
    <x v="0"/>
    <n v="2000"/>
    <x v="0"/>
    <x v="3"/>
    <s v="3.25-30"/>
    <x v="1"/>
    <x v="9"/>
    <x v="2"/>
    <x v="20"/>
  </r>
  <r>
    <n v="480"/>
    <d v="2023-06-29T00:00:00"/>
    <s v="CUST480"/>
    <x v="0"/>
    <n v="42"/>
    <x v="1"/>
    <n v="4"/>
    <x v="0"/>
    <n v="2000"/>
    <x v="0"/>
    <x v="0"/>
    <s v="6.40-45"/>
    <x v="6"/>
    <x v="7"/>
    <x v="2"/>
    <x v="21"/>
  </r>
  <r>
    <n v="487"/>
    <d v="2023-07-24T00:00:00"/>
    <s v="CUST487"/>
    <x v="1"/>
    <n v="44"/>
    <x v="2"/>
    <n v="4"/>
    <x v="0"/>
    <n v="2000"/>
    <x v="0"/>
    <x v="0"/>
    <s v="6.40-45"/>
    <x v="0"/>
    <x v="5"/>
    <x v="2"/>
    <x v="22"/>
  </r>
  <r>
    <n v="503"/>
    <d v="2023-10-25T00:00:00"/>
    <s v="CUST503"/>
    <x v="1"/>
    <n v="45"/>
    <x v="1"/>
    <n v="4"/>
    <x v="0"/>
    <n v="2000"/>
    <x v="0"/>
    <x v="0"/>
    <s v="6.40-45"/>
    <x v="2"/>
    <x v="4"/>
    <x v="2"/>
    <x v="6"/>
  </r>
  <r>
    <n v="547"/>
    <d v="2023-03-07T00:00:00"/>
    <s v="CUST547"/>
    <x v="1"/>
    <n v="63"/>
    <x v="2"/>
    <n v="4"/>
    <x v="0"/>
    <n v="2000"/>
    <x v="0"/>
    <x v="4"/>
    <s v="10.60-65"/>
    <x v="1"/>
    <x v="11"/>
    <x v="1"/>
    <x v="23"/>
  </r>
  <r>
    <n v="561"/>
    <d v="2023-05-27T00:00:00"/>
    <s v="CUST561"/>
    <x v="0"/>
    <n v="64"/>
    <x v="2"/>
    <n v="4"/>
    <x v="0"/>
    <n v="2000"/>
    <x v="0"/>
    <x v="4"/>
    <s v="10.60-65"/>
    <x v="5"/>
    <x v="2"/>
    <x v="2"/>
    <x v="24"/>
  </r>
  <r>
    <n v="572"/>
    <d v="2023-04-20T00:00:00"/>
    <s v="CUST572"/>
    <x v="1"/>
    <n v="31"/>
    <x v="2"/>
    <n v="4"/>
    <x v="0"/>
    <n v="2000"/>
    <x v="0"/>
    <x v="3"/>
    <s v="4.30-35"/>
    <x v="6"/>
    <x v="8"/>
    <x v="0"/>
    <x v="25"/>
  </r>
  <r>
    <n v="577"/>
    <d v="2023-02-13T00:00:00"/>
    <s v="CUST577"/>
    <x v="1"/>
    <n v="21"/>
    <x v="1"/>
    <n v="4"/>
    <x v="0"/>
    <n v="2000"/>
    <x v="0"/>
    <x v="2"/>
    <s v="2.20-25"/>
    <x v="0"/>
    <x v="6"/>
    <x v="0"/>
    <x v="26"/>
  </r>
  <r>
    <n v="592"/>
    <d v="2023-01-24T00:00:00"/>
    <s v="CUST592"/>
    <x v="0"/>
    <n v="46"/>
    <x v="1"/>
    <n v="4"/>
    <x v="0"/>
    <n v="2000"/>
    <x v="0"/>
    <x v="1"/>
    <s v="7.45-50"/>
    <x v="1"/>
    <x v="0"/>
    <x v="2"/>
    <x v="27"/>
  </r>
  <r>
    <n v="595"/>
    <d v="2023-11-09T00:00:00"/>
    <s v="CUST595"/>
    <x v="0"/>
    <n v="18"/>
    <x v="2"/>
    <n v="4"/>
    <x v="0"/>
    <n v="2000"/>
    <x v="0"/>
    <x v="2"/>
    <s v="1.18-20"/>
    <x v="6"/>
    <x v="3"/>
    <x v="1"/>
    <x v="28"/>
  </r>
  <r>
    <n v="626"/>
    <d v="2023-09-29T00:00:00"/>
    <s v="CUST626"/>
    <x v="0"/>
    <n v="26"/>
    <x v="2"/>
    <n v="4"/>
    <x v="0"/>
    <n v="2000"/>
    <x v="0"/>
    <x v="3"/>
    <s v="3.25-30"/>
    <x v="4"/>
    <x v="10"/>
    <x v="2"/>
    <x v="29"/>
  </r>
  <r>
    <n v="634"/>
    <d v="2023-10-08T00:00:00"/>
    <s v="CUST634"/>
    <x v="1"/>
    <n v="60"/>
    <x v="0"/>
    <n v="4"/>
    <x v="0"/>
    <n v="2000"/>
    <x v="0"/>
    <x v="4"/>
    <s v="9.55-60"/>
    <x v="3"/>
    <x v="4"/>
    <x v="1"/>
    <x v="4"/>
  </r>
  <r>
    <n v="664"/>
    <d v="2023-12-28T00:00:00"/>
    <s v="CUST664"/>
    <x v="0"/>
    <n v="44"/>
    <x v="2"/>
    <n v="4"/>
    <x v="0"/>
    <n v="2000"/>
    <x v="0"/>
    <x v="0"/>
    <s v="6.40-45"/>
    <x v="6"/>
    <x v="1"/>
    <x v="2"/>
    <x v="30"/>
  </r>
  <r>
    <n v="700"/>
    <d v="2023-12-09T00:00:00"/>
    <s v="CUST700"/>
    <x v="1"/>
    <n v="36"/>
    <x v="0"/>
    <n v="4"/>
    <x v="0"/>
    <n v="2000"/>
    <x v="0"/>
    <x v="0"/>
    <s v="5.35-40"/>
    <x v="5"/>
    <x v="1"/>
    <x v="1"/>
    <x v="31"/>
  </r>
  <r>
    <n v="731"/>
    <d v="2023-05-10T00:00:00"/>
    <s v="CUST731"/>
    <x v="1"/>
    <n v="54"/>
    <x v="2"/>
    <n v="4"/>
    <x v="0"/>
    <n v="2000"/>
    <x v="0"/>
    <x v="1"/>
    <s v="8.50-55"/>
    <x v="2"/>
    <x v="2"/>
    <x v="1"/>
    <x v="10"/>
  </r>
  <r>
    <n v="735"/>
    <d v="2023-10-04T00:00:00"/>
    <s v="CUST735"/>
    <x v="0"/>
    <n v="64"/>
    <x v="2"/>
    <n v="4"/>
    <x v="0"/>
    <n v="2000"/>
    <x v="0"/>
    <x v="4"/>
    <s v="10.60-65"/>
    <x v="2"/>
    <x v="4"/>
    <x v="1"/>
    <x v="6"/>
  </r>
  <r>
    <n v="742"/>
    <d v="2023-01-21T00:00:00"/>
    <s v="CUST742"/>
    <x v="0"/>
    <n v="38"/>
    <x v="0"/>
    <n v="4"/>
    <x v="0"/>
    <n v="2000"/>
    <x v="0"/>
    <x v="0"/>
    <s v="5.35-40"/>
    <x v="5"/>
    <x v="0"/>
    <x v="2"/>
    <x v="32"/>
  </r>
  <r>
    <n v="743"/>
    <d v="2023-01-16T00:00:00"/>
    <s v="CUST743"/>
    <x v="0"/>
    <n v="34"/>
    <x v="1"/>
    <n v="4"/>
    <x v="0"/>
    <n v="2000"/>
    <x v="0"/>
    <x v="3"/>
    <s v="4.30-35"/>
    <x v="0"/>
    <x v="0"/>
    <x v="0"/>
    <x v="0"/>
  </r>
  <r>
    <n v="773"/>
    <d v="2023-07-23T00:00:00"/>
    <s v="CUST773"/>
    <x v="1"/>
    <n v="25"/>
    <x v="0"/>
    <n v="4"/>
    <x v="0"/>
    <n v="2000"/>
    <x v="0"/>
    <x v="2"/>
    <s v="2.20-25"/>
    <x v="3"/>
    <x v="5"/>
    <x v="2"/>
    <x v="33"/>
  </r>
  <r>
    <n v="789"/>
    <d v="2023-09-30T00:00:00"/>
    <s v="CUST789"/>
    <x v="0"/>
    <n v="61"/>
    <x v="2"/>
    <n v="4"/>
    <x v="0"/>
    <n v="2000"/>
    <x v="0"/>
    <x v="4"/>
    <s v="10.60-65"/>
    <x v="5"/>
    <x v="10"/>
    <x v="2"/>
    <x v="17"/>
  </r>
  <r>
    <n v="808"/>
    <d v="2023-04-01T00:00:00"/>
    <s v="CUST808"/>
    <x v="1"/>
    <n v="33"/>
    <x v="1"/>
    <n v="4"/>
    <x v="0"/>
    <n v="2000"/>
    <x v="0"/>
    <x v="3"/>
    <s v="4.30-35"/>
    <x v="5"/>
    <x v="8"/>
    <x v="1"/>
    <x v="34"/>
  </r>
  <r>
    <n v="832"/>
    <d v="2023-09-11T00:00:00"/>
    <s v="CUST832"/>
    <x v="1"/>
    <n v="47"/>
    <x v="1"/>
    <n v="4"/>
    <x v="0"/>
    <n v="2000"/>
    <x v="0"/>
    <x v="1"/>
    <s v="7.45-50"/>
    <x v="0"/>
    <x v="10"/>
    <x v="0"/>
    <x v="35"/>
  </r>
  <r>
    <n v="875"/>
    <d v="2023-08-06T00:00:00"/>
    <s v="CUST875"/>
    <x v="0"/>
    <n v="51"/>
    <x v="0"/>
    <n v="4"/>
    <x v="0"/>
    <n v="2000"/>
    <x v="0"/>
    <x v="1"/>
    <s v="8.50-55"/>
    <x v="3"/>
    <x v="9"/>
    <x v="1"/>
    <x v="36"/>
  </r>
  <r>
    <n v="927"/>
    <d v="2023-06-24T00:00:00"/>
    <s v="CUST927"/>
    <x v="1"/>
    <n v="43"/>
    <x v="0"/>
    <n v="4"/>
    <x v="0"/>
    <n v="2000"/>
    <x v="0"/>
    <x v="0"/>
    <s v="6.40-45"/>
    <x v="5"/>
    <x v="7"/>
    <x v="2"/>
    <x v="11"/>
  </r>
  <r>
    <n v="946"/>
    <d v="2023-05-08T00:00:00"/>
    <s v="CUST946"/>
    <x v="1"/>
    <n v="62"/>
    <x v="0"/>
    <n v="4"/>
    <x v="0"/>
    <n v="2000"/>
    <x v="0"/>
    <x v="4"/>
    <s v="10.60-65"/>
    <x v="0"/>
    <x v="2"/>
    <x v="1"/>
    <x v="37"/>
  </r>
  <r>
    <n v="970"/>
    <d v="2023-05-16T00:00:00"/>
    <s v="CUST970"/>
    <x v="1"/>
    <n v="59"/>
    <x v="0"/>
    <n v="4"/>
    <x v="0"/>
    <n v="2000"/>
    <x v="0"/>
    <x v="4"/>
    <s v="9.55-60"/>
    <x v="1"/>
    <x v="2"/>
    <x v="0"/>
    <x v="2"/>
  </r>
  <r>
    <n v="13"/>
    <d v="2023-08-05T00:00:00"/>
    <s v="CUST013"/>
    <x v="1"/>
    <n v="22"/>
    <x v="0"/>
    <n v="3"/>
    <x v="0"/>
    <n v="1500"/>
    <x v="0"/>
    <x v="2"/>
    <s v="2.20-25"/>
    <x v="5"/>
    <x v="9"/>
    <x v="1"/>
    <x v="38"/>
  </r>
  <r>
    <n v="16"/>
    <d v="2023-02-17T00:00:00"/>
    <s v="CUST016"/>
    <x v="1"/>
    <n v="19"/>
    <x v="2"/>
    <n v="3"/>
    <x v="0"/>
    <n v="1500"/>
    <x v="0"/>
    <x v="2"/>
    <s v="1.18-20"/>
    <x v="4"/>
    <x v="6"/>
    <x v="0"/>
    <x v="18"/>
  </r>
  <r>
    <n v="47"/>
    <d v="2023-11-06T00:00:00"/>
    <s v="CUST047"/>
    <x v="0"/>
    <n v="40"/>
    <x v="1"/>
    <n v="3"/>
    <x v="0"/>
    <n v="1500"/>
    <x v="0"/>
    <x v="0"/>
    <s v="5.35-40"/>
    <x v="0"/>
    <x v="3"/>
    <x v="1"/>
    <x v="39"/>
  </r>
  <r>
    <n v="54"/>
    <d v="2023-02-10T00:00:00"/>
    <s v="CUST054"/>
    <x v="0"/>
    <n v="38"/>
    <x v="0"/>
    <n v="3"/>
    <x v="0"/>
    <n v="1500"/>
    <x v="0"/>
    <x v="0"/>
    <s v="5.35-40"/>
    <x v="4"/>
    <x v="6"/>
    <x v="1"/>
    <x v="18"/>
  </r>
  <r>
    <n v="78"/>
    <d v="2023-07-01T00:00:00"/>
    <s v="CUST078"/>
    <x v="0"/>
    <n v="47"/>
    <x v="2"/>
    <n v="3"/>
    <x v="0"/>
    <n v="1500"/>
    <x v="0"/>
    <x v="1"/>
    <s v="7.45-50"/>
    <x v="5"/>
    <x v="5"/>
    <x v="1"/>
    <x v="40"/>
  </r>
  <r>
    <n v="111"/>
    <d v="2023-04-19T00:00:00"/>
    <s v="CUST111"/>
    <x v="0"/>
    <n v="34"/>
    <x v="0"/>
    <n v="3"/>
    <x v="0"/>
    <n v="1500"/>
    <x v="0"/>
    <x v="3"/>
    <s v="4.30-35"/>
    <x v="2"/>
    <x v="8"/>
    <x v="0"/>
    <x v="41"/>
  </r>
  <r>
    <n v="112"/>
    <d v="2023-12-02T00:00:00"/>
    <s v="CUST112"/>
    <x v="1"/>
    <n v="37"/>
    <x v="2"/>
    <n v="3"/>
    <x v="0"/>
    <n v="1500"/>
    <x v="0"/>
    <x v="0"/>
    <s v="5.35-40"/>
    <x v="5"/>
    <x v="1"/>
    <x v="1"/>
    <x v="31"/>
  </r>
  <r>
    <n v="115"/>
    <d v="2023-11-26T00:00:00"/>
    <s v="CUST115"/>
    <x v="1"/>
    <n v="51"/>
    <x v="2"/>
    <n v="3"/>
    <x v="0"/>
    <n v="1500"/>
    <x v="0"/>
    <x v="1"/>
    <s v="8.50-55"/>
    <x v="3"/>
    <x v="3"/>
    <x v="2"/>
    <x v="42"/>
  </r>
  <r>
    <n v="144"/>
    <d v="2023-07-15T00:00:00"/>
    <s v="CUST144"/>
    <x v="0"/>
    <n v="59"/>
    <x v="1"/>
    <n v="3"/>
    <x v="0"/>
    <n v="1500"/>
    <x v="0"/>
    <x v="4"/>
    <s v="9.55-60"/>
    <x v="5"/>
    <x v="5"/>
    <x v="0"/>
    <x v="40"/>
  </r>
  <r>
    <n v="164"/>
    <d v="2023-05-15T00:00:00"/>
    <s v="CUST164"/>
    <x v="0"/>
    <n v="47"/>
    <x v="1"/>
    <n v="3"/>
    <x v="0"/>
    <n v="1500"/>
    <x v="0"/>
    <x v="1"/>
    <s v="7.45-50"/>
    <x v="0"/>
    <x v="2"/>
    <x v="0"/>
    <x v="37"/>
  </r>
  <r>
    <n v="169"/>
    <d v="2023-11-17T00:00:00"/>
    <s v="CUST169"/>
    <x v="1"/>
    <n v="18"/>
    <x v="1"/>
    <n v="3"/>
    <x v="0"/>
    <n v="1500"/>
    <x v="0"/>
    <x v="2"/>
    <s v="1.18-20"/>
    <x v="4"/>
    <x v="3"/>
    <x v="0"/>
    <x v="43"/>
  </r>
  <r>
    <n v="193"/>
    <d v="2023-02-13T00:00:00"/>
    <s v="CUST193"/>
    <x v="1"/>
    <n v="35"/>
    <x v="1"/>
    <n v="3"/>
    <x v="0"/>
    <n v="1500"/>
    <x v="0"/>
    <x v="3"/>
    <s v="4.30-35"/>
    <x v="0"/>
    <x v="6"/>
    <x v="0"/>
    <x v="26"/>
  </r>
  <r>
    <n v="199"/>
    <d v="2023-12-04T00:00:00"/>
    <s v="CUST199"/>
    <x v="1"/>
    <n v="45"/>
    <x v="1"/>
    <n v="3"/>
    <x v="0"/>
    <n v="1500"/>
    <x v="0"/>
    <x v="0"/>
    <s v="6.40-45"/>
    <x v="0"/>
    <x v="1"/>
    <x v="1"/>
    <x v="44"/>
  </r>
  <r>
    <n v="211"/>
    <d v="2024-01-01T00:00:00"/>
    <s v="CUST211"/>
    <x v="1"/>
    <n v="42"/>
    <x v="1"/>
    <n v="3"/>
    <x v="0"/>
    <n v="1500"/>
    <x v="0"/>
    <x v="0"/>
    <s v="6.40-45"/>
    <x v="0"/>
    <x v="0"/>
    <x v="1"/>
    <x v="0"/>
  </r>
  <r>
    <n v="212"/>
    <d v="2023-06-09T00:00:00"/>
    <s v="CUST212"/>
    <x v="1"/>
    <n v="21"/>
    <x v="2"/>
    <n v="3"/>
    <x v="0"/>
    <n v="1500"/>
    <x v="0"/>
    <x v="2"/>
    <s v="2.20-25"/>
    <x v="4"/>
    <x v="7"/>
    <x v="1"/>
    <x v="45"/>
  </r>
  <r>
    <n v="213"/>
    <d v="2023-07-24T00:00:00"/>
    <s v="CUST213"/>
    <x v="1"/>
    <n v="27"/>
    <x v="1"/>
    <n v="3"/>
    <x v="0"/>
    <n v="1500"/>
    <x v="0"/>
    <x v="3"/>
    <s v="3.25-30"/>
    <x v="0"/>
    <x v="5"/>
    <x v="2"/>
    <x v="22"/>
  </r>
  <r>
    <n v="215"/>
    <d v="2023-11-29T00:00:00"/>
    <s v="CUST215"/>
    <x v="1"/>
    <n v="58"/>
    <x v="2"/>
    <n v="3"/>
    <x v="0"/>
    <n v="1500"/>
    <x v="0"/>
    <x v="4"/>
    <s v="9.55-60"/>
    <x v="2"/>
    <x v="3"/>
    <x v="2"/>
    <x v="3"/>
  </r>
  <r>
    <n v="239"/>
    <d v="2023-06-19T00:00:00"/>
    <s v="CUST239"/>
    <x v="1"/>
    <n v="38"/>
    <x v="0"/>
    <n v="3"/>
    <x v="0"/>
    <n v="1500"/>
    <x v="0"/>
    <x v="0"/>
    <s v="5.35-40"/>
    <x v="0"/>
    <x v="7"/>
    <x v="0"/>
    <x v="46"/>
  </r>
  <r>
    <n v="280"/>
    <d v="2023-04-04T00:00:00"/>
    <s v="CUST280"/>
    <x v="0"/>
    <n v="37"/>
    <x v="2"/>
    <n v="3"/>
    <x v="0"/>
    <n v="1500"/>
    <x v="0"/>
    <x v="0"/>
    <s v="5.35-40"/>
    <x v="1"/>
    <x v="8"/>
    <x v="1"/>
    <x v="47"/>
  </r>
  <r>
    <n v="313"/>
    <d v="2023-03-21T00:00:00"/>
    <s v="CUST313"/>
    <x v="0"/>
    <n v="55"/>
    <x v="1"/>
    <n v="3"/>
    <x v="0"/>
    <n v="1500"/>
    <x v="0"/>
    <x v="1"/>
    <s v="8.50-55"/>
    <x v="1"/>
    <x v="11"/>
    <x v="2"/>
    <x v="23"/>
  </r>
  <r>
    <n v="356"/>
    <d v="2023-06-10T00:00:00"/>
    <s v="CUST356"/>
    <x v="1"/>
    <n v="50"/>
    <x v="0"/>
    <n v="3"/>
    <x v="0"/>
    <n v="1500"/>
    <x v="0"/>
    <x v="1"/>
    <s v="7.45-50"/>
    <x v="5"/>
    <x v="7"/>
    <x v="1"/>
    <x v="11"/>
  </r>
  <r>
    <n v="369"/>
    <d v="2023-11-15T00:00:00"/>
    <s v="CUST369"/>
    <x v="1"/>
    <n v="23"/>
    <x v="0"/>
    <n v="3"/>
    <x v="0"/>
    <n v="1500"/>
    <x v="0"/>
    <x v="2"/>
    <s v="2.20-25"/>
    <x v="2"/>
    <x v="3"/>
    <x v="0"/>
    <x v="3"/>
  </r>
  <r>
    <n v="372"/>
    <d v="2023-02-07T00:00:00"/>
    <s v="CUST372"/>
    <x v="0"/>
    <n v="24"/>
    <x v="1"/>
    <n v="3"/>
    <x v="0"/>
    <n v="1500"/>
    <x v="0"/>
    <x v="2"/>
    <s v="2.20-25"/>
    <x v="1"/>
    <x v="6"/>
    <x v="1"/>
    <x v="9"/>
  </r>
  <r>
    <n v="385"/>
    <d v="2023-10-06T00:00:00"/>
    <s v="CUST385"/>
    <x v="1"/>
    <n v="50"/>
    <x v="0"/>
    <n v="3"/>
    <x v="0"/>
    <n v="1500"/>
    <x v="0"/>
    <x v="1"/>
    <s v="7.45-50"/>
    <x v="4"/>
    <x v="4"/>
    <x v="1"/>
    <x v="7"/>
  </r>
  <r>
    <n v="421"/>
    <d v="2023-01-02T00:00:00"/>
    <s v="CUST421"/>
    <x v="0"/>
    <n v="37"/>
    <x v="2"/>
    <n v="3"/>
    <x v="0"/>
    <n v="1500"/>
    <x v="0"/>
    <x v="0"/>
    <s v="5.35-40"/>
    <x v="0"/>
    <x v="0"/>
    <x v="1"/>
    <x v="0"/>
  </r>
  <r>
    <n v="452"/>
    <d v="2023-05-08T00:00:00"/>
    <s v="CUST452"/>
    <x v="0"/>
    <n v="48"/>
    <x v="2"/>
    <n v="3"/>
    <x v="0"/>
    <n v="1500"/>
    <x v="0"/>
    <x v="1"/>
    <s v="7.45-50"/>
    <x v="0"/>
    <x v="2"/>
    <x v="1"/>
    <x v="37"/>
  </r>
  <r>
    <n v="463"/>
    <d v="2023-07-31T00:00:00"/>
    <s v="CUST463"/>
    <x v="0"/>
    <n v="54"/>
    <x v="1"/>
    <n v="3"/>
    <x v="0"/>
    <n v="1500"/>
    <x v="0"/>
    <x v="1"/>
    <s v="8.50-55"/>
    <x v="0"/>
    <x v="5"/>
    <x v="2"/>
    <x v="22"/>
  </r>
  <r>
    <n v="474"/>
    <d v="2023-07-15T00:00:00"/>
    <s v="CUST474"/>
    <x v="0"/>
    <n v="26"/>
    <x v="2"/>
    <n v="3"/>
    <x v="0"/>
    <n v="1500"/>
    <x v="0"/>
    <x v="3"/>
    <s v="3.25-30"/>
    <x v="5"/>
    <x v="5"/>
    <x v="0"/>
    <x v="40"/>
  </r>
  <r>
    <n v="506"/>
    <d v="2023-02-25T00:00:00"/>
    <s v="CUST506"/>
    <x v="1"/>
    <n v="34"/>
    <x v="1"/>
    <n v="3"/>
    <x v="0"/>
    <n v="1500"/>
    <x v="0"/>
    <x v="3"/>
    <s v="4.30-35"/>
    <x v="5"/>
    <x v="6"/>
    <x v="2"/>
    <x v="48"/>
  </r>
  <r>
    <n v="507"/>
    <d v="2023-11-02T00:00:00"/>
    <s v="CUST507"/>
    <x v="0"/>
    <n v="37"/>
    <x v="0"/>
    <n v="3"/>
    <x v="0"/>
    <n v="1500"/>
    <x v="0"/>
    <x v="0"/>
    <s v="5.35-40"/>
    <x v="6"/>
    <x v="3"/>
    <x v="1"/>
    <x v="28"/>
  </r>
  <r>
    <n v="522"/>
    <d v="2023-01-01T00:00:00"/>
    <s v="CUST522"/>
    <x v="1"/>
    <n v="46"/>
    <x v="1"/>
    <n v="3"/>
    <x v="0"/>
    <n v="1500"/>
    <x v="0"/>
    <x v="1"/>
    <s v="7.45-50"/>
    <x v="3"/>
    <x v="0"/>
    <x v="1"/>
    <x v="49"/>
  </r>
  <r>
    <n v="533"/>
    <d v="2023-11-16T00:00:00"/>
    <s v="CUST533"/>
    <x v="1"/>
    <n v="19"/>
    <x v="0"/>
    <n v="3"/>
    <x v="0"/>
    <n v="1500"/>
    <x v="0"/>
    <x v="2"/>
    <s v="1.18-20"/>
    <x v="6"/>
    <x v="3"/>
    <x v="0"/>
    <x v="28"/>
  </r>
  <r>
    <n v="580"/>
    <d v="2023-12-06T00:00:00"/>
    <s v="CUST580"/>
    <x v="0"/>
    <n v="31"/>
    <x v="2"/>
    <n v="3"/>
    <x v="0"/>
    <n v="1500"/>
    <x v="0"/>
    <x v="3"/>
    <s v="4.30-35"/>
    <x v="2"/>
    <x v="1"/>
    <x v="1"/>
    <x v="50"/>
  </r>
  <r>
    <n v="608"/>
    <d v="2023-12-02T00:00:00"/>
    <s v="CUST608"/>
    <x v="0"/>
    <n v="55"/>
    <x v="0"/>
    <n v="3"/>
    <x v="0"/>
    <n v="1500"/>
    <x v="0"/>
    <x v="1"/>
    <s v="8.50-55"/>
    <x v="5"/>
    <x v="1"/>
    <x v="1"/>
    <x v="31"/>
  </r>
  <r>
    <n v="611"/>
    <d v="2023-02-24T00:00:00"/>
    <s v="CUST611"/>
    <x v="1"/>
    <n v="51"/>
    <x v="1"/>
    <n v="3"/>
    <x v="0"/>
    <n v="1500"/>
    <x v="0"/>
    <x v="1"/>
    <s v="8.50-55"/>
    <x v="4"/>
    <x v="6"/>
    <x v="2"/>
    <x v="18"/>
  </r>
  <r>
    <n v="636"/>
    <d v="2023-03-23T00:00:00"/>
    <s v="CUST636"/>
    <x v="0"/>
    <n v="21"/>
    <x v="1"/>
    <n v="3"/>
    <x v="0"/>
    <n v="1500"/>
    <x v="0"/>
    <x v="2"/>
    <s v="2.20-25"/>
    <x v="6"/>
    <x v="11"/>
    <x v="2"/>
    <x v="51"/>
  </r>
  <r>
    <n v="647"/>
    <d v="2023-05-21T00:00:00"/>
    <s v="CUST647"/>
    <x v="1"/>
    <n v="59"/>
    <x v="2"/>
    <n v="3"/>
    <x v="0"/>
    <n v="1500"/>
    <x v="0"/>
    <x v="4"/>
    <s v="9.55-60"/>
    <x v="3"/>
    <x v="2"/>
    <x v="2"/>
    <x v="52"/>
  </r>
  <r>
    <n v="673"/>
    <d v="2023-02-01T00:00:00"/>
    <s v="CUST673"/>
    <x v="0"/>
    <n v="43"/>
    <x v="2"/>
    <n v="3"/>
    <x v="0"/>
    <n v="1500"/>
    <x v="0"/>
    <x v="0"/>
    <s v="6.40-45"/>
    <x v="2"/>
    <x v="6"/>
    <x v="1"/>
    <x v="15"/>
  </r>
  <r>
    <n v="676"/>
    <d v="2023-07-19T00:00:00"/>
    <s v="CUST676"/>
    <x v="1"/>
    <n v="63"/>
    <x v="0"/>
    <n v="3"/>
    <x v="0"/>
    <n v="1500"/>
    <x v="0"/>
    <x v="4"/>
    <s v="10.60-65"/>
    <x v="2"/>
    <x v="5"/>
    <x v="0"/>
    <x v="53"/>
  </r>
  <r>
    <n v="677"/>
    <d v="2023-10-27T00:00:00"/>
    <s v="CUST677"/>
    <x v="0"/>
    <n v="19"/>
    <x v="1"/>
    <n v="3"/>
    <x v="0"/>
    <n v="1500"/>
    <x v="0"/>
    <x v="2"/>
    <s v="1.18-20"/>
    <x v="4"/>
    <x v="4"/>
    <x v="2"/>
    <x v="7"/>
  </r>
  <r>
    <n v="693"/>
    <d v="2023-04-23T00:00:00"/>
    <s v="CUST693"/>
    <x v="1"/>
    <n v="41"/>
    <x v="1"/>
    <n v="3"/>
    <x v="0"/>
    <n v="1500"/>
    <x v="0"/>
    <x v="0"/>
    <s v="6.40-45"/>
    <x v="3"/>
    <x v="8"/>
    <x v="2"/>
    <x v="12"/>
  </r>
  <r>
    <n v="710"/>
    <d v="2023-10-31T00:00:00"/>
    <s v="CUST710"/>
    <x v="0"/>
    <n v="26"/>
    <x v="0"/>
    <n v="3"/>
    <x v="0"/>
    <n v="1500"/>
    <x v="0"/>
    <x v="3"/>
    <s v="3.25-30"/>
    <x v="1"/>
    <x v="4"/>
    <x v="2"/>
    <x v="16"/>
  </r>
  <r>
    <n v="711"/>
    <d v="2023-10-16T00:00:00"/>
    <s v="CUST711"/>
    <x v="1"/>
    <n v="26"/>
    <x v="0"/>
    <n v="3"/>
    <x v="0"/>
    <n v="1500"/>
    <x v="0"/>
    <x v="3"/>
    <s v="3.25-30"/>
    <x v="0"/>
    <x v="4"/>
    <x v="0"/>
    <x v="54"/>
  </r>
  <r>
    <n v="720"/>
    <d v="2023-01-26T00:00:00"/>
    <s v="CUST720"/>
    <x v="0"/>
    <n v="56"/>
    <x v="1"/>
    <n v="3"/>
    <x v="0"/>
    <n v="1500"/>
    <x v="0"/>
    <x v="4"/>
    <s v="9.55-60"/>
    <x v="6"/>
    <x v="0"/>
    <x v="2"/>
    <x v="55"/>
  </r>
  <r>
    <n v="805"/>
    <d v="2023-12-29T00:00:00"/>
    <s v="CUST805"/>
    <x v="0"/>
    <n v="30"/>
    <x v="1"/>
    <n v="3"/>
    <x v="0"/>
    <n v="1500"/>
    <x v="0"/>
    <x v="3"/>
    <s v="3.25-30"/>
    <x v="4"/>
    <x v="1"/>
    <x v="2"/>
    <x v="8"/>
  </r>
  <r>
    <n v="843"/>
    <d v="2023-05-22T00:00:00"/>
    <s v="CUST843"/>
    <x v="1"/>
    <n v="21"/>
    <x v="1"/>
    <n v="3"/>
    <x v="0"/>
    <n v="1500"/>
    <x v="0"/>
    <x v="2"/>
    <s v="2.20-25"/>
    <x v="0"/>
    <x v="2"/>
    <x v="2"/>
    <x v="37"/>
  </r>
  <r>
    <n v="859"/>
    <d v="2023-08-18T00:00:00"/>
    <s v="CUST859"/>
    <x v="0"/>
    <n v="56"/>
    <x v="0"/>
    <n v="3"/>
    <x v="0"/>
    <n v="1500"/>
    <x v="0"/>
    <x v="4"/>
    <s v="9.55-60"/>
    <x v="4"/>
    <x v="9"/>
    <x v="0"/>
    <x v="56"/>
  </r>
  <r>
    <n v="869"/>
    <d v="2023-10-25T00:00:00"/>
    <s v="CUST869"/>
    <x v="1"/>
    <n v="37"/>
    <x v="1"/>
    <n v="3"/>
    <x v="0"/>
    <n v="1500"/>
    <x v="0"/>
    <x v="0"/>
    <s v="5.35-40"/>
    <x v="2"/>
    <x v="4"/>
    <x v="2"/>
    <x v="6"/>
  </r>
  <r>
    <n v="942"/>
    <d v="2023-03-18T00:00:00"/>
    <s v="CUST942"/>
    <x v="1"/>
    <n v="51"/>
    <x v="2"/>
    <n v="3"/>
    <x v="0"/>
    <n v="1500"/>
    <x v="0"/>
    <x v="1"/>
    <s v="8.50-55"/>
    <x v="5"/>
    <x v="11"/>
    <x v="0"/>
    <x v="57"/>
  </r>
  <r>
    <n v="956"/>
    <d v="2023-08-19T00:00:00"/>
    <s v="CUST956"/>
    <x v="1"/>
    <n v="30"/>
    <x v="2"/>
    <n v="3"/>
    <x v="0"/>
    <n v="1500"/>
    <x v="0"/>
    <x v="3"/>
    <s v="3.25-30"/>
    <x v="5"/>
    <x v="9"/>
    <x v="0"/>
    <x v="38"/>
  </r>
  <r>
    <n v="31"/>
    <d v="2023-05-23T00:00:00"/>
    <s v="CUST031"/>
    <x v="1"/>
    <n v="44"/>
    <x v="0"/>
    <n v="4"/>
    <x v="1"/>
    <n v="1200"/>
    <x v="0"/>
    <x v="0"/>
    <s v="6.40-45"/>
    <x v="1"/>
    <x v="2"/>
    <x v="2"/>
    <x v="2"/>
  </r>
  <r>
    <n v="46"/>
    <d v="2023-06-26T00:00:00"/>
    <s v="CUST046"/>
    <x v="0"/>
    <n v="20"/>
    <x v="0"/>
    <n v="4"/>
    <x v="1"/>
    <n v="1200"/>
    <x v="0"/>
    <x v="2"/>
    <s v="1.18-20"/>
    <x v="0"/>
    <x v="7"/>
    <x v="2"/>
    <x v="46"/>
  </r>
  <r>
    <n v="58"/>
    <d v="2023-11-13T00:00:00"/>
    <s v="CUST058"/>
    <x v="1"/>
    <n v="18"/>
    <x v="2"/>
    <n v="4"/>
    <x v="1"/>
    <n v="1200"/>
    <x v="0"/>
    <x v="2"/>
    <s v="1.18-20"/>
    <x v="0"/>
    <x v="3"/>
    <x v="0"/>
    <x v="39"/>
  </r>
  <r>
    <n v="67"/>
    <d v="2023-05-29T00:00:00"/>
    <s v="CUST067"/>
    <x v="0"/>
    <n v="48"/>
    <x v="1"/>
    <n v="4"/>
    <x v="1"/>
    <n v="1200"/>
    <x v="0"/>
    <x v="1"/>
    <s v="7.45-50"/>
    <x v="0"/>
    <x v="2"/>
    <x v="2"/>
    <x v="37"/>
  </r>
  <r>
    <n v="99"/>
    <d v="2023-12-17T00:00:00"/>
    <s v="CUST099"/>
    <x v="0"/>
    <n v="50"/>
    <x v="0"/>
    <n v="4"/>
    <x v="1"/>
    <n v="1200"/>
    <x v="0"/>
    <x v="1"/>
    <s v="7.45-50"/>
    <x v="3"/>
    <x v="1"/>
    <x v="0"/>
    <x v="58"/>
  </r>
  <r>
    <n v="107"/>
    <d v="2023-02-03T00:00:00"/>
    <s v="CUST107"/>
    <x v="0"/>
    <n v="21"/>
    <x v="2"/>
    <n v="4"/>
    <x v="1"/>
    <n v="1200"/>
    <x v="0"/>
    <x v="2"/>
    <s v="2.20-25"/>
    <x v="4"/>
    <x v="6"/>
    <x v="1"/>
    <x v="18"/>
  </r>
  <r>
    <n v="142"/>
    <d v="2023-02-02T00:00:00"/>
    <s v="CUST142"/>
    <x v="1"/>
    <n v="35"/>
    <x v="0"/>
    <n v="4"/>
    <x v="1"/>
    <n v="1200"/>
    <x v="0"/>
    <x v="3"/>
    <s v="4.30-35"/>
    <x v="6"/>
    <x v="6"/>
    <x v="1"/>
    <x v="59"/>
  </r>
  <r>
    <n v="165"/>
    <d v="2023-09-14T00:00:00"/>
    <s v="CUST165"/>
    <x v="0"/>
    <n v="60"/>
    <x v="2"/>
    <n v="4"/>
    <x v="1"/>
    <n v="1200"/>
    <x v="0"/>
    <x v="4"/>
    <s v="9.55-60"/>
    <x v="6"/>
    <x v="10"/>
    <x v="0"/>
    <x v="60"/>
  </r>
  <r>
    <n v="181"/>
    <d v="2023-11-03T00:00:00"/>
    <s v="CUST181"/>
    <x v="1"/>
    <n v="19"/>
    <x v="0"/>
    <n v="4"/>
    <x v="1"/>
    <n v="1200"/>
    <x v="0"/>
    <x v="2"/>
    <s v="1.18-20"/>
    <x v="4"/>
    <x v="3"/>
    <x v="1"/>
    <x v="43"/>
  </r>
  <r>
    <n v="202"/>
    <d v="2023-03-26T00:00:00"/>
    <s v="CUST202"/>
    <x v="0"/>
    <n v="34"/>
    <x v="2"/>
    <n v="4"/>
    <x v="1"/>
    <n v="1200"/>
    <x v="0"/>
    <x v="3"/>
    <s v="4.30-35"/>
    <x v="3"/>
    <x v="11"/>
    <x v="2"/>
    <x v="61"/>
  </r>
  <r>
    <n v="292"/>
    <d v="2023-02-17T00:00:00"/>
    <s v="CUST292"/>
    <x v="1"/>
    <n v="20"/>
    <x v="1"/>
    <n v="4"/>
    <x v="1"/>
    <n v="1200"/>
    <x v="0"/>
    <x v="2"/>
    <s v="1.18-20"/>
    <x v="4"/>
    <x v="6"/>
    <x v="0"/>
    <x v="18"/>
  </r>
  <r>
    <n v="296"/>
    <d v="2023-09-06T00:00:00"/>
    <s v="CUST296"/>
    <x v="0"/>
    <n v="22"/>
    <x v="2"/>
    <n v="4"/>
    <x v="1"/>
    <n v="1200"/>
    <x v="0"/>
    <x v="2"/>
    <s v="2.20-25"/>
    <x v="2"/>
    <x v="10"/>
    <x v="1"/>
    <x v="62"/>
  </r>
  <r>
    <n v="298"/>
    <d v="2023-04-20T00:00:00"/>
    <s v="CUST298"/>
    <x v="1"/>
    <n v="27"/>
    <x v="1"/>
    <n v="4"/>
    <x v="1"/>
    <n v="1200"/>
    <x v="0"/>
    <x v="3"/>
    <s v="3.25-30"/>
    <x v="6"/>
    <x v="8"/>
    <x v="0"/>
    <x v="25"/>
  </r>
  <r>
    <n v="308"/>
    <d v="2023-08-05T00:00:00"/>
    <s v="CUST308"/>
    <x v="0"/>
    <n v="34"/>
    <x v="1"/>
    <n v="4"/>
    <x v="1"/>
    <n v="1200"/>
    <x v="0"/>
    <x v="3"/>
    <s v="4.30-35"/>
    <x v="5"/>
    <x v="9"/>
    <x v="1"/>
    <x v="38"/>
  </r>
  <r>
    <n v="320"/>
    <d v="2023-02-01T00:00:00"/>
    <s v="CUST320"/>
    <x v="0"/>
    <n v="28"/>
    <x v="0"/>
    <n v="4"/>
    <x v="1"/>
    <n v="1200"/>
    <x v="0"/>
    <x v="3"/>
    <s v="3.25-30"/>
    <x v="2"/>
    <x v="6"/>
    <x v="1"/>
    <x v="15"/>
  </r>
  <r>
    <n v="332"/>
    <d v="2023-04-06T00:00:00"/>
    <s v="CUST332"/>
    <x v="1"/>
    <n v="58"/>
    <x v="0"/>
    <n v="4"/>
    <x v="1"/>
    <n v="1200"/>
    <x v="0"/>
    <x v="4"/>
    <s v="9.55-60"/>
    <x v="6"/>
    <x v="8"/>
    <x v="1"/>
    <x v="25"/>
  </r>
  <r>
    <n v="333"/>
    <d v="2023-02-05T00:00:00"/>
    <s v="CUST333"/>
    <x v="0"/>
    <n v="54"/>
    <x v="0"/>
    <n v="4"/>
    <x v="1"/>
    <n v="1200"/>
    <x v="0"/>
    <x v="1"/>
    <s v="8.50-55"/>
    <x v="3"/>
    <x v="6"/>
    <x v="1"/>
    <x v="14"/>
  </r>
  <r>
    <n v="340"/>
    <d v="2023-10-19T00:00:00"/>
    <s v="CUST340"/>
    <x v="0"/>
    <n v="36"/>
    <x v="2"/>
    <n v="4"/>
    <x v="1"/>
    <n v="1200"/>
    <x v="0"/>
    <x v="0"/>
    <s v="5.35-40"/>
    <x v="6"/>
    <x v="4"/>
    <x v="0"/>
    <x v="63"/>
  </r>
  <r>
    <n v="361"/>
    <d v="2023-12-10T00:00:00"/>
    <s v="CUST361"/>
    <x v="0"/>
    <n v="34"/>
    <x v="0"/>
    <n v="4"/>
    <x v="1"/>
    <n v="1200"/>
    <x v="0"/>
    <x v="3"/>
    <s v="4.30-35"/>
    <x v="3"/>
    <x v="1"/>
    <x v="1"/>
    <x v="58"/>
  </r>
  <r>
    <n v="368"/>
    <d v="2023-08-23T00:00:00"/>
    <s v="CUST368"/>
    <x v="0"/>
    <n v="56"/>
    <x v="2"/>
    <n v="4"/>
    <x v="1"/>
    <n v="1200"/>
    <x v="0"/>
    <x v="4"/>
    <s v="9.55-60"/>
    <x v="2"/>
    <x v="9"/>
    <x v="2"/>
    <x v="64"/>
  </r>
  <r>
    <n v="405"/>
    <d v="2023-11-06T00:00:00"/>
    <s v="CUST405"/>
    <x v="0"/>
    <n v="25"/>
    <x v="2"/>
    <n v="4"/>
    <x v="1"/>
    <n v="1200"/>
    <x v="0"/>
    <x v="2"/>
    <s v="2.20-25"/>
    <x v="0"/>
    <x v="3"/>
    <x v="1"/>
    <x v="39"/>
  </r>
  <r>
    <n v="424"/>
    <d v="2023-11-23T00:00:00"/>
    <s v="CUST424"/>
    <x v="1"/>
    <n v="57"/>
    <x v="1"/>
    <n v="4"/>
    <x v="1"/>
    <n v="1200"/>
    <x v="0"/>
    <x v="4"/>
    <s v="9.55-60"/>
    <x v="6"/>
    <x v="3"/>
    <x v="2"/>
    <x v="28"/>
  </r>
  <r>
    <n v="431"/>
    <d v="2023-10-15T00:00:00"/>
    <s v="CUST431"/>
    <x v="1"/>
    <n v="63"/>
    <x v="0"/>
    <n v="4"/>
    <x v="1"/>
    <n v="1200"/>
    <x v="0"/>
    <x v="4"/>
    <s v="10.60-65"/>
    <x v="3"/>
    <x v="4"/>
    <x v="0"/>
    <x v="4"/>
  </r>
  <r>
    <n v="437"/>
    <d v="2023-10-07T00:00:00"/>
    <s v="CUST437"/>
    <x v="0"/>
    <n v="35"/>
    <x v="0"/>
    <n v="4"/>
    <x v="1"/>
    <n v="1200"/>
    <x v="0"/>
    <x v="3"/>
    <s v="4.30-35"/>
    <x v="5"/>
    <x v="4"/>
    <x v="1"/>
    <x v="65"/>
  </r>
  <r>
    <n v="441"/>
    <d v="2023-10-10T00:00:00"/>
    <s v="CUST441"/>
    <x v="1"/>
    <n v="57"/>
    <x v="1"/>
    <n v="4"/>
    <x v="1"/>
    <n v="1200"/>
    <x v="0"/>
    <x v="4"/>
    <s v="9.55-60"/>
    <x v="1"/>
    <x v="4"/>
    <x v="1"/>
    <x v="16"/>
  </r>
  <r>
    <n v="459"/>
    <d v="2023-03-21T00:00:00"/>
    <s v="CUST459"/>
    <x v="1"/>
    <n v="28"/>
    <x v="2"/>
    <n v="4"/>
    <x v="1"/>
    <n v="1200"/>
    <x v="0"/>
    <x v="3"/>
    <s v="3.25-30"/>
    <x v="1"/>
    <x v="11"/>
    <x v="2"/>
    <x v="23"/>
  </r>
  <r>
    <n v="462"/>
    <d v="2023-04-01T00:00:00"/>
    <s v="CUST462"/>
    <x v="1"/>
    <n v="63"/>
    <x v="0"/>
    <n v="4"/>
    <x v="1"/>
    <n v="1200"/>
    <x v="0"/>
    <x v="4"/>
    <s v="10.60-65"/>
    <x v="5"/>
    <x v="8"/>
    <x v="1"/>
    <x v="34"/>
  </r>
  <r>
    <n v="479"/>
    <d v="2023-08-24T00:00:00"/>
    <s v="CUST479"/>
    <x v="1"/>
    <n v="52"/>
    <x v="0"/>
    <n v="4"/>
    <x v="1"/>
    <n v="1200"/>
    <x v="0"/>
    <x v="1"/>
    <s v="8.50-55"/>
    <x v="6"/>
    <x v="9"/>
    <x v="2"/>
    <x v="13"/>
  </r>
  <r>
    <n v="481"/>
    <d v="2023-06-06T00:00:00"/>
    <s v="CUST481"/>
    <x v="0"/>
    <n v="43"/>
    <x v="0"/>
    <n v="4"/>
    <x v="1"/>
    <n v="1200"/>
    <x v="0"/>
    <x v="0"/>
    <s v="6.40-45"/>
    <x v="1"/>
    <x v="7"/>
    <x v="1"/>
    <x v="66"/>
  </r>
  <r>
    <n v="482"/>
    <d v="2023-04-27T00:00:00"/>
    <s v="CUST482"/>
    <x v="0"/>
    <n v="28"/>
    <x v="2"/>
    <n v="4"/>
    <x v="1"/>
    <n v="1200"/>
    <x v="0"/>
    <x v="3"/>
    <s v="3.25-30"/>
    <x v="6"/>
    <x v="8"/>
    <x v="2"/>
    <x v="25"/>
  </r>
  <r>
    <n v="484"/>
    <d v="2023-01-13T00:00:00"/>
    <s v="CUST484"/>
    <x v="0"/>
    <n v="19"/>
    <x v="2"/>
    <n v="4"/>
    <x v="1"/>
    <n v="1200"/>
    <x v="0"/>
    <x v="2"/>
    <s v="1.18-20"/>
    <x v="4"/>
    <x v="0"/>
    <x v="0"/>
    <x v="67"/>
  </r>
  <r>
    <n v="524"/>
    <d v="2023-10-03T00:00:00"/>
    <s v="CUST524"/>
    <x v="1"/>
    <n v="46"/>
    <x v="1"/>
    <n v="4"/>
    <x v="1"/>
    <n v="1200"/>
    <x v="0"/>
    <x v="1"/>
    <s v="7.45-50"/>
    <x v="1"/>
    <x v="4"/>
    <x v="1"/>
    <x v="16"/>
  </r>
  <r>
    <n v="553"/>
    <d v="2023-03-31T00:00:00"/>
    <s v="CUST553"/>
    <x v="1"/>
    <n v="24"/>
    <x v="2"/>
    <n v="4"/>
    <x v="1"/>
    <n v="1200"/>
    <x v="0"/>
    <x v="2"/>
    <s v="2.20-25"/>
    <x v="4"/>
    <x v="11"/>
    <x v="2"/>
    <x v="68"/>
  </r>
  <r>
    <n v="559"/>
    <d v="2023-01-01T00:00:00"/>
    <s v="CUST559"/>
    <x v="0"/>
    <n v="40"/>
    <x v="2"/>
    <n v="4"/>
    <x v="1"/>
    <n v="1200"/>
    <x v="0"/>
    <x v="0"/>
    <s v="5.35-40"/>
    <x v="3"/>
    <x v="0"/>
    <x v="1"/>
    <x v="49"/>
  </r>
  <r>
    <n v="587"/>
    <d v="2023-06-08T00:00:00"/>
    <s v="CUST587"/>
    <x v="0"/>
    <n v="40"/>
    <x v="1"/>
    <n v="4"/>
    <x v="1"/>
    <n v="1200"/>
    <x v="0"/>
    <x v="0"/>
    <s v="5.35-40"/>
    <x v="6"/>
    <x v="7"/>
    <x v="1"/>
    <x v="21"/>
  </r>
  <r>
    <n v="597"/>
    <d v="2023-08-22T00:00:00"/>
    <s v="CUST597"/>
    <x v="1"/>
    <n v="22"/>
    <x v="1"/>
    <n v="4"/>
    <x v="1"/>
    <n v="1200"/>
    <x v="0"/>
    <x v="2"/>
    <s v="2.20-25"/>
    <x v="1"/>
    <x v="9"/>
    <x v="2"/>
    <x v="20"/>
  </r>
  <r>
    <n v="614"/>
    <d v="2023-04-01T00:00:00"/>
    <s v="CUST614"/>
    <x v="0"/>
    <n v="39"/>
    <x v="1"/>
    <n v="4"/>
    <x v="1"/>
    <n v="1200"/>
    <x v="0"/>
    <x v="0"/>
    <s v="5.35-40"/>
    <x v="5"/>
    <x v="8"/>
    <x v="1"/>
    <x v="34"/>
  </r>
  <r>
    <n v="648"/>
    <d v="2023-08-14T00:00:00"/>
    <s v="CUST648"/>
    <x v="1"/>
    <n v="53"/>
    <x v="1"/>
    <n v="4"/>
    <x v="1"/>
    <n v="1200"/>
    <x v="0"/>
    <x v="1"/>
    <s v="8.50-55"/>
    <x v="0"/>
    <x v="9"/>
    <x v="0"/>
    <x v="69"/>
  </r>
  <r>
    <n v="663"/>
    <d v="2023-03-20T00:00:00"/>
    <s v="CUST663"/>
    <x v="1"/>
    <n v="23"/>
    <x v="2"/>
    <n v="4"/>
    <x v="1"/>
    <n v="1200"/>
    <x v="0"/>
    <x v="2"/>
    <s v="2.20-25"/>
    <x v="0"/>
    <x v="11"/>
    <x v="0"/>
    <x v="70"/>
  </r>
  <r>
    <n v="669"/>
    <d v="2023-06-19T00:00:00"/>
    <s v="CUST669"/>
    <x v="1"/>
    <n v="24"/>
    <x v="1"/>
    <n v="4"/>
    <x v="1"/>
    <n v="1200"/>
    <x v="0"/>
    <x v="2"/>
    <s v="2.20-25"/>
    <x v="0"/>
    <x v="7"/>
    <x v="0"/>
    <x v="46"/>
  </r>
  <r>
    <n v="682"/>
    <d v="2023-09-02T00:00:00"/>
    <s v="CUST682"/>
    <x v="1"/>
    <n v="46"/>
    <x v="1"/>
    <n v="4"/>
    <x v="1"/>
    <n v="1200"/>
    <x v="0"/>
    <x v="1"/>
    <s v="7.45-50"/>
    <x v="5"/>
    <x v="10"/>
    <x v="1"/>
    <x v="17"/>
  </r>
  <r>
    <n v="716"/>
    <d v="2023-08-08T00:00:00"/>
    <s v="CUST716"/>
    <x v="0"/>
    <n v="60"/>
    <x v="2"/>
    <n v="4"/>
    <x v="1"/>
    <n v="1200"/>
    <x v="0"/>
    <x v="4"/>
    <s v="9.55-60"/>
    <x v="1"/>
    <x v="9"/>
    <x v="1"/>
    <x v="20"/>
  </r>
  <r>
    <n v="726"/>
    <d v="2023-06-17T00:00:00"/>
    <s v="CUST726"/>
    <x v="1"/>
    <n v="47"/>
    <x v="2"/>
    <n v="4"/>
    <x v="1"/>
    <n v="1200"/>
    <x v="0"/>
    <x v="1"/>
    <s v="7.45-50"/>
    <x v="5"/>
    <x v="7"/>
    <x v="0"/>
    <x v="11"/>
  </r>
  <r>
    <n v="729"/>
    <d v="2023-05-23T00:00:00"/>
    <s v="CUST729"/>
    <x v="1"/>
    <n v="29"/>
    <x v="2"/>
    <n v="4"/>
    <x v="1"/>
    <n v="1200"/>
    <x v="0"/>
    <x v="3"/>
    <s v="3.25-30"/>
    <x v="1"/>
    <x v="2"/>
    <x v="2"/>
    <x v="2"/>
  </r>
  <r>
    <n v="756"/>
    <d v="2023-08-27T00:00:00"/>
    <s v="CUST756"/>
    <x v="0"/>
    <n v="62"/>
    <x v="0"/>
    <n v="4"/>
    <x v="1"/>
    <n v="1200"/>
    <x v="0"/>
    <x v="4"/>
    <s v="10.60-65"/>
    <x v="3"/>
    <x v="9"/>
    <x v="2"/>
    <x v="36"/>
  </r>
  <r>
    <n v="757"/>
    <d v="2023-12-25T00:00:00"/>
    <s v="CUST757"/>
    <x v="0"/>
    <n v="43"/>
    <x v="0"/>
    <n v="4"/>
    <x v="1"/>
    <n v="1200"/>
    <x v="0"/>
    <x v="0"/>
    <s v="6.40-45"/>
    <x v="0"/>
    <x v="1"/>
    <x v="2"/>
    <x v="44"/>
  </r>
  <r>
    <n v="800"/>
    <d v="2023-02-24T00:00:00"/>
    <s v="CUST800"/>
    <x v="1"/>
    <n v="32"/>
    <x v="2"/>
    <n v="4"/>
    <x v="1"/>
    <n v="1200"/>
    <x v="0"/>
    <x v="3"/>
    <s v="4.30-35"/>
    <x v="4"/>
    <x v="6"/>
    <x v="2"/>
    <x v="18"/>
  </r>
  <r>
    <n v="828"/>
    <d v="2023-12-09T00:00:00"/>
    <s v="CUST828"/>
    <x v="0"/>
    <n v="33"/>
    <x v="0"/>
    <n v="4"/>
    <x v="1"/>
    <n v="1200"/>
    <x v="0"/>
    <x v="3"/>
    <s v="4.30-35"/>
    <x v="5"/>
    <x v="1"/>
    <x v="1"/>
    <x v="31"/>
  </r>
  <r>
    <n v="839"/>
    <d v="2023-06-24T00:00:00"/>
    <s v="CUST839"/>
    <x v="0"/>
    <n v="20"/>
    <x v="0"/>
    <n v="4"/>
    <x v="1"/>
    <n v="1200"/>
    <x v="0"/>
    <x v="2"/>
    <s v="1.18-20"/>
    <x v="5"/>
    <x v="7"/>
    <x v="2"/>
    <x v="11"/>
  </r>
  <r>
    <n v="847"/>
    <d v="2023-04-08T00:00:00"/>
    <s v="CUST847"/>
    <x v="0"/>
    <n v="18"/>
    <x v="0"/>
    <n v="4"/>
    <x v="1"/>
    <n v="1200"/>
    <x v="0"/>
    <x v="2"/>
    <s v="1.18-20"/>
    <x v="5"/>
    <x v="8"/>
    <x v="1"/>
    <x v="34"/>
  </r>
  <r>
    <n v="862"/>
    <d v="2023-05-31T00:00:00"/>
    <s v="CUST862"/>
    <x v="1"/>
    <n v="28"/>
    <x v="0"/>
    <n v="4"/>
    <x v="1"/>
    <n v="1200"/>
    <x v="0"/>
    <x v="3"/>
    <s v="3.25-30"/>
    <x v="2"/>
    <x v="2"/>
    <x v="2"/>
    <x v="10"/>
  </r>
  <r>
    <n v="908"/>
    <d v="2023-12-29T00:00:00"/>
    <s v="CUST908"/>
    <x v="1"/>
    <n v="46"/>
    <x v="1"/>
    <n v="4"/>
    <x v="1"/>
    <n v="1200"/>
    <x v="0"/>
    <x v="1"/>
    <s v="7.45-50"/>
    <x v="4"/>
    <x v="1"/>
    <x v="2"/>
    <x v="8"/>
  </r>
  <r>
    <n v="928"/>
    <d v="2023-04-05T00:00:00"/>
    <s v="CUST928"/>
    <x v="0"/>
    <n v="35"/>
    <x v="2"/>
    <n v="4"/>
    <x v="1"/>
    <n v="1200"/>
    <x v="0"/>
    <x v="3"/>
    <s v="4.30-35"/>
    <x v="2"/>
    <x v="8"/>
    <x v="1"/>
    <x v="41"/>
  </r>
  <r>
    <n v="943"/>
    <d v="2023-10-16T00:00:00"/>
    <s v="CUST943"/>
    <x v="0"/>
    <n v="57"/>
    <x v="2"/>
    <n v="4"/>
    <x v="1"/>
    <n v="1200"/>
    <x v="0"/>
    <x v="4"/>
    <s v="9.55-60"/>
    <x v="0"/>
    <x v="4"/>
    <x v="0"/>
    <x v="54"/>
  </r>
  <r>
    <n v="2"/>
    <d v="2023-02-27T00:00:00"/>
    <s v="CUST002"/>
    <x v="0"/>
    <n v="26"/>
    <x v="2"/>
    <n v="2"/>
    <x v="0"/>
    <n v="1000"/>
    <x v="0"/>
    <x v="3"/>
    <s v="3.25-30"/>
    <x v="0"/>
    <x v="6"/>
    <x v="2"/>
    <x v="26"/>
  </r>
  <r>
    <n v="26"/>
    <d v="2023-10-07T00:00:00"/>
    <s v="CUST026"/>
    <x v="0"/>
    <n v="28"/>
    <x v="0"/>
    <n v="2"/>
    <x v="0"/>
    <n v="1000"/>
    <x v="0"/>
    <x v="3"/>
    <s v="3.25-30"/>
    <x v="5"/>
    <x v="4"/>
    <x v="1"/>
    <x v="65"/>
  </r>
  <r>
    <n v="49"/>
    <d v="2023-01-23T00:00:00"/>
    <s v="CUST049"/>
    <x v="0"/>
    <n v="54"/>
    <x v="0"/>
    <n v="2"/>
    <x v="0"/>
    <n v="1000"/>
    <x v="0"/>
    <x v="1"/>
    <s v="8.50-55"/>
    <x v="0"/>
    <x v="0"/>
    <x v="2"/>
    <x v="0"/>
  </r>
  <r>
    <n v="94"/>
    <d v="2023-05-19T00:00:00"/>
    <s v="CUST094"/>
    <x v="0"/>
    <n v="47"/>
    <x v="1"/>
    <n v="2"/>
    <x v="0"/>
    <n v="1000"/>
    <x v="0"/>
    <x v="1"/>
    <s v="7.45-50"/>
    <x v="4"/>
    <x v="2"/>
    <x v="0"/>
    <x v="71"/>
  </r>
  <r>
    <n v="97"/>
    <d v="2023-10-13T00:00:00"/>
    <s v="CUST097"/>
    <x v="0"/>
    <n v="51"/>
    <x v="1"/>
    <n v="2"/>
    <x v="0"/>
    <n v="1000"/>
    <x v="0"/>
    <x v="1"/>
    <s v="8.50-55"/>
    <x v="4"/>
    <x v="4"/>
    <x v="0"/>
    <x v="7"/>
  </r>
  <r>
    <n v="104"/>
    <d v="2023-06-11T00:00:00"/>
    <s v="CUST104"/>
    <x v="0"/>
    <n v="34"/>
    <x v="1"/>
    <n v="2"/>
    <x v="0"/>
    <n v="1000"/>
    <x v="0"/>
    <x v="3"/>
    <s v="4.30-35"/>
    <x v="3"/>
    <x v="7"/>
    <x v="0"/>
    <x v="72"/>
  </r>
  <r>
    <n v="117"/>
    <d v="2023-03-15T00:00:00"/>
    <s v="CUST117"/>
    <x v="1"/>
    <n v="19"/>
    <x v="0"/>
    <n v="2"/>
    <x v="0"/>
    <n v="1000"/>
    <x v="0"/>
    <x v="2"/>
    <s v="1.18-20"/>
    <x v="2"/>
    <x v="11"/>
    <x v="0"/>
    <x v="73"/>
  </r>
  <r>
    <n v="137"/>
    <d v="2023-11-18T00:00:00"/>
    <s v="CUST137"/>
    <x v="1"/>
    <n v="46"/>
    <x v="1"/>
    <n v="2"/>
    <x v="0"/>
    <n v="1000"/>
    <x v="0"/>
    <x v="1"/>
    <s v="7.45-50"/>
    <x v="5"/>
    <x v="3"/>
    <x v="0"/>
    <x v="74"/>
  </r>
  <r>
    <n v="153"/>
    <d v="2023-12-16T00:00:00"/>
    <s v="CUST153"/>
    <x v="1"/>
    <n v="63"/>
    <x v="0"/>
    <n v="2"/>
    <x v="0"/>
    <n v="1000"/>
    <x v="0"/>
    <x v="4"/>
    <s v="10.60-65"/>
    <x v="5"/>
    <x v="1"/>
    <x v="0"/>
    <x v="31"/>
  </r>
  <r>
    <n v="161"/>
    <d v="2023-03-22T00:00:00"/>
    <s v="CUST161"/>
    <x v="1"/>
    <n v="64"/>
    <x v="1"/>
    <n v="2"/>
    <x v="0"/>
    <n v="1000"/>
    <x v="0"/>
    <x v="4"/>
    <s v="10.60-65"/>
    <x v="2"/>
    <x v="11"/>
    <x v="2"/>
    <x v="73"/>
  </r>
  <r>
    <n v="203"/>
    <d v="2023-05-16T00:00:00"/>
    <s v="CUST203"/>
    <x v="1"/>
    <n v="56"/>
    <x v="2"/>
    <n v="2"/>
    <x v="0"/>
    <n v="1000"/>
    <x v="0"/>
    <x v="4"/>
    <s v="9.55-60"/>
    <x v="1"/>
    <x v="2"/>
    <x v="0"/>
    <x v="2"/>
  </r>
  <r>
    <n v="235"/>
    <d v="2023-01-31T00:00:00"/>
    <s v="CUST235"/>
    <x v="0"/>
    <n v="23"/>
    <x v="0"/>
    <n v="2"/>
    <x v="0"/>
    <n v="1000"/>
    <x v="0"/>
    <x v="2"/>
    <s v="2.20-25"/>
    <x v="1"/>
    <x v="0"/>
    <x v="2"/>
    <x v="27"/>
  </r>
  <r>
    <n v="237"/>
    <d v="2023-02-04T00:00:00"/>
    <s v="CUST237"/>
    <x v="0"/>
    <n v="50"/>
    <x v="1"/>
    <n v="2"/>
    <x v="0"/>
    <n v="1000"/>
    <x v="0"/>
    <x v="1"/>
    <s v="7.45-50"/>
    <x v="5"/>
    <x v="6"/>
    <x v="1"/>
    <x v="48"/>
  </r>
  <r>
    <n v="256"/>
    <d v="2023-02-18T00:00:00"/>
    <s v="CUST256"/>
    <x v="1"/>
    <n v="23"/>
    <x v="2"/>
    <n v="2"/>
    <x v="0"/>
    <n v="1000"/>
    <x v="0"/>
    <x v="2"/>
    <s v="2.20-25"/>
    <x v="5"/>
    <x v="6"/>
    <x v="0"/>
    <x v="48"/>
  </r>
  <r>
    <n v="274"/>
    <d v="2023-04-09T00:00:00"/>
    <s v="CUST274"/>
    <x v="0"/>
    <n v="23"/>
    <x v="2"/>
    <n v="2"/>
    <x v="0"/>
    <n v="1000"/>
    <x v="0"/>
    <x v="2"/>
    <s v="2.20-25"/>
    <x v="3"/>
    <x v="8"/>
    <x v="1"/>
    <x v="12"/>
  </r>
  <r>
    <n v="275"/>
    <d v="2023-04-08T00:00:00"/>
    <s v="CUST275"/>
    <x v="1"/>
    <n v="43"/>
    <x v="2"/>
    <n v="2"/>
    <x v="0"/>
    <n v="1000"/>
    <x v="0"/>
    <x v="0"/>
    <s v="6.40-45"/>
    <x v="5"/>
    <x v="8"/>
    <x v="1"/>
    <x v="34"/>
  </r>
  <r>
    <n v="297"/>
    <d v="2023-09-04T00:00:00"/>
    <s v="CUST297"/>
    <x v="0"/>
    <n v="40"/>
    <x v="0"/>
    <n v="2"/>
    <x v="0"/>
    <n v="1000"/>
    <x v="0"/>
    <x v="0"/>
    <s v="5.35-40"/>
    <x v="0"/>
    <x v="10"/>
    <x v="1"/>
    <x v="35"/>
  </r>
  <r>
    <n v="299"/>
    <d v="2023-07-25T00:00:00"/>
    <s v="CUST299"/>
    <x v="1"/>
    <n v="61"/>
    <x v="0"/>
    <n v="2"/>
    <x v="0"/>
    <n v="1000"/>
    <x v="0"/>
    <x v="4"/>
    <s v="10.60-65"/>
    <x v="1"/>
    <x v="5"/>
    <x v="2"/>
    <x v="75"/>
  </r>
  <r>
    <n v="346"/>
    <d v="2023-02-11T00:00:00"/>
    <s v="CUST346"/>
    <x v="1"/>
    <n v="59"/>
    <x v="2"/>
    <n v="2"/>
    <x v="0"/>
    <n v="1000"/>
    <x v="0"/>
    <x v="4"/>
    <s v="9.55-60"/>
    <x v="5"/>
    <x v="6"/>
    <x v="0"/>
    <x v="48"/>
  </r>
  <r>
    <n v="352"/>
    <d v="2023-06-11T00:00:00"/>
    <s v="CUST352"/>
    <x v="1"/>
    <n v="57"/>
    <x v="0"/>
    <n v="2"/>
    <x v="0"/>
    <n v="1000"/>
    <x v="0"/>
    <x v="4"/>
    <s v="9.55-60"/>
    <x v="3"/>
    <x v="7"/>
    <x v="0"/>
    <x v="72"/>
  </r>
  <r>
    <n v="382"/>
    <d v="2023-05-26T00:00:00"/>
    <s v="CUST382"/>
    <x v="0"/>
    <n v="53"/>
    <x v="2"/>
    <n v="2"/>
    <x v="0"/>
    <n v="1000"/>
    <x v="0"/>
    <x v="1"/>
    <s v="8.50-55"/>
    <x v="4"/>
    <x v="2"/>
    <x v="2"/>
    <x v="71"/>
  </r>
  <r>
    <n v="393"/>
    <d v="2023-10-11T00:00:00"/>
    <s v="CUST393"/>
    <x v="0"/>
    <n v="22"/>
    <x v="1"/>
    <n v="2"/>
    <x v="0"/>
    <n v="1000"/>
    <x v="0"/>
    <x v="2"/>
    <s v="2.20-25"/>
    <x v="2"/>
    <x v="4"/>
    <x v="0"/>
    <x v="6"/>
  </r>
  <r>
    <n v="395"/>
    <d v="2023-12-06T00:00:00"/>
    <s v="CUST395"/>
    <x v="1"/>
    <n v="50"/>
    <x v="0"/>
    <n v="2"/>
    <x v="0"/>
    <n v="1000"/>
    <x v="0"/>
    <x v="1"/>
    <s v="7.45-50"/>
    <x v="2"/>
    <x v="1"/>
    <x v="1"/>
    <x v="50"/>
  </r>
  <r>
    <n v="404"/>
    <d v="2023-05-25T00:00:00"/>
    <s v="CUST404"/>
    <x v="1"/>
    <n v="46"/>
    <x v="0"/>
    <n v="2"/>
    <x v="0"/>
    <n v="1000"/>
    <x v="0"/>
    <x v="1"/>
    <s v="7.45-50"/>
    <x v="6"/>
    <x v="2"/>
    <x v="2"/>
    <x v="76"/>
  </r>
  <r>
    <n v="418"/>
    <d v="2023-08-05T00:00:00"/>
    <s v="CUST418"/>
    <x v="0"/>
    <n v="60"/>
    <x v="0"/>
    <n v="2"/>
    <x v="0"/>
    <n v="1000"/>
    <x v="0"/>
    <x v="4"/>
    <s v="9.55-60"/>
    <x v="5"/>
    <x v="9"/>
    <x v="1"/>
    <x v="38"/>
  </r>
  <r>
    <n v="432"/>
    <d v="2023-01-05T00:00:00"/>
    <s v="CUST432"/>
    <x v="0"/>
    <n v="60"/>
    <x v="0"/>
    <n v="2"/>
    <x v="0"/>
    <n v="1000"/>
    <x v="0"/>
    <x v="4"/>
    <s v="9.55-60"/>
    <x v="6"/>
    <x v="0"/>
    <x v="1"/>
    <x v="55"/>
  </r>
  <r>
    <n v="453"/>
    <d v="2023-12-08T00:00:00"/>
    <s v="CUST453"/>
    <x v="0"/>
    <n v="26"/>
    <x v="2"/>
    <n v="2"/>
    <x v="0"/>
    <n v="1000"/>
    <x v="0"/>
    <x v="3"/>
    <s v="3.25-30"/>
    <x v="4"/>
    <x v="1"/>
    <x v="1"/>
    <x v="8"/>
  </r>
  <r>
    <n v="461"/>
    <d v="2023-03-25T00:00:00"/>
    <s v="CUST461"/>
    <x v="0"/>
    <n v="18"/>
    <x v="1"/>
    <n v="2"/>
    <x v="0"/>
    <n v="1000"/>
    <x v="0"/>
    <x v="2"/>
    <s v="1.18-20"/>
    <x v="5"/>
    <x v="11"/>
    <x v="2"/>
    <x v="57"/>
  </r>
  <r>
    <n v="470"/>
    <d v="2023-05-17T00:00:00"/>
    <s v="CUST470"/>
    <x v="0"/>
    <n v="57"/>
    <x v="2"/>
    <n v="2"/>
    <x v="0"/>
    <n v="1000"/>
    <x v="0"/>
    <x v="4"/>
    <s v="9.55-60"/>
    <x v="2"/>
    <x v="2"/>
    <x v="0"/>
    <x v="10"/>
  </r>
  <r>
    <n v="534"/>
    <d v="2023-06-10T00:00:00"/>
    <s v="CUST534"/>
    <x v="1"/>
    <n v="45"/>
    <x v="2"/>
    <n v="2"/>
    <x v="0"/>
    <n v="1000"/>
    <x v="0"/>
    <x v="0"/>
    <s v="6.40-45"/>
    <x v="5"/>
    <x v="7"/>
    <x v="1"/>
    <x v="11"/>
  </r>
  <r>
    <n v="589"/>
    <d v="2023-04-12T00:00:00"/>
    <s v="CUST589"/>
    <x v="0"/>
    <n v="36"/>
    <x v="1"/>
    <n v="2"/>
    <x v="0"/>
    <n v="1000"/>
    <x v="0"/>
    <x v="0"/>
    <s v="5.35-40"/>
    <x v="2"/>
    <x v="8"/>
    <x v="0"/>
    <x v="41"/>
  </r>
  <r>
    <n v="600"/>
    <d v="2023-10-22T00:00:00"/>
    <s v="CUST600"/>
    <x v="0"/>
    <n v="59"/>
    <x v="1"/>
    <n v="2"/>
    <x v="0"/>
    <n v="1000"/>
    <x v="0"/>
    <x v="4"/>
    <s v="9.55-60"/>
    <x v="3"/>
    <x v="4"/>
    <x v="2"/>
    <x v="4"/>
  </r>
  <r>
    <n v="605"/>
    <d v="2023-07-24T00:00:00"/>
    <s v="CUST605"/>
    <x v="1"/>
    <n v="37"/>
    <x v="0"/>
    <n v="2"/>
    <x v="0"/>
    <n v="1000"/>
    <x v="0"/>
    <x v="0"/>
    <s v="5.35-40"/>
    <x v="0"/>
    <x v="5"/>
    <x v="2"/>
    <x v="22"/>
  </r>
  <r>
    <n v="621"/>
    <d v="2023-03-04T00:00:00"/>
    <s v="CUST621"/>
    <x v="0"/>
    <n v="40"/>
    <x v="1"/>
    <n v="2"/>
    <x v="0"/>
    <n v="1000"/>
    <x v="0"/>
    <x v="0"/>
    <s v="5.35-40"/>
    <x v="5"/>
    <x v="11"/>
    <x v="1"/>
    <x v="57"/>
  </r>
  <r>
    <n v="660"/>
    <d v="2023-04-29T00:00:00"/>
    <s v="CUST660"/>
    <x v="0"/>
    <n v="38"/>
    <x v="1"/>
    <n v="2"/>
    <x v="0"/>
    <n v="1000"/>
    <x v="0"/>
    <x v="0"/>
    <s v="5.35-40"/>
    <x v="5"/>
    <x v="8"/>
    <x v="2"/>
    <x v="34"/>
  </r>
  <r>
    <n v="662"/>
    <d v="2023-12-22T00:00:00"/>
    <s v="CUST662"/>
    <x v="1"/>
    <n v="48"/>
    <x v="1"/>
    <n v="2"/>
    <x v="0"/>
    <n v="1000"/>
    <x v="0"/>
    <x v="1"/>
    <s v="7.45-50"/>
    <x v="4"/>
    <x v="1"/>
    <x v="2"/>
    <x v="8"/>
  </r>
  <r>
    <n v="683"/>
    <d v="2023-01-04T00:00:00"/>
    <s v="CUST683"/>
    <x v="1"/>
    <n v="38"/>
    <x v="1"/>
    <n v="2"/>
    <x v="0"/>
    <n v="1000"/>
    <x v="0"/>
    <x v="0"/>
    <s v="5.35-40"/>
    <x v="2"/>
    <x v="0"/>
    <x v="1"/>
    <x v="77"/>
  </r>
  <r>
    <n v="684"/>
    <d v="2023-06-30T00:00:00"/>
    <s v="CUST684"/>
    <x v="0"/>
    <n v="28"/>
    <x v="2"/>
    <n v="2"/>
    <x v="0"/>
    <n v="1000"/>
    <x v="0"/>
    <x v="3"/>
    <s v="3.25-30"/>
    <x v="4"/>
    <x v="7"/>
    <x v="2"/>
    <x v="45"/>
  </r>
  <r>
    <n v="709"/>
    <d v="2023-07-21T00:00:00"/>
    <s v="CUST709"/>
    <x v="0"/>
    <n v="19"/>
    <x v="0"/>
    <n v="2"/>
    <x v="0"/>
    <n v="1000"/>
    <x v="0"/>
    <x v="2"/>
    <s v="1.18-20"/>
    <x v="4"/>
    <x v="5"/>
    <x v="2"/>
    <x v="5"/>
  </r>
  <r>
    <n v="732"/>
    <d v="2023-02-11T00:00:00"/>
    <s v="CUST732"/>
    <x v="1"/>
    <n v="61"/>
    <x v="0"/>
    <n v="2"/>
    <x v="0"/>
    <n v="1000"/>
    <x v="0"/>
    <x v="4"/>
    <s v="10.60-65"/>
    <x v="5"/>
    <x v="6"/>
    <x v="0"/>
    <x v="48"/>
  </r>
  <r>
    <n v="779"/>
    <d v="2023-05-05T00:00:00"/>
    <s v="CUST779"/>
    <x v="0"/>
    <n v="56"/>
    <x v="0"/>
    <n v="2"/>
    <x v="0"/>
    <n v="1000"/>
    <x v="0"/>
    <x v="4"/>
    <s v="9.55-60"/>
    <x v="4"/>
    <x v="2"/>
    <x v="1"/>
    <x v="71"/>
  </r>
  <r>
    <n v="816"/>
    <d v="2023-08-12T00:00:00"/>
    <s v="CUST816"/>
    <x v="1"/>
    <n v="47"/>
    <x v="1"/>
    <n v="2"/>
    <x v="0"/>
    <n v="1000"/>
    <x v="0"/>
    <x v="1"/>
    <s v="7.45-50"/>
    <x v="5"/>
    <x v="9"/>
    <x v="0"/>
    <x v="38"/>
  </r>
  <r>
    <n v="850"/>
    <d v="2023-07-28T00:00:00"/>
    <s v="CUST850"/>
    <x v="0"/>
    <n v="26"/>
    <x v="1"/>
    <n v="2"/>
    <x v="0"/>
    <n v="1000"/>
    <x v="0"/>
    <x v="3"/>
    <s v="3.25-30"/>
    <x v="4"/>
    <x v="5"/>
    <x v="2"/>
    <x v="5"/>
  </r>
  <r>
    <n v="853"/>
    <d v="2023-05-04T00:00:00"/>
    <s v="CUST853"/>
    <x v="1"/>
    <n v="21"/>
    <x v="1"/>
    <n v="2"/>
    <x v="0"/>
    <n v="1000"/>
    <x v="0"/>
    <x v="2"/>
    <s v="2.20-25"/>
    <x v="6"/>
    <x v="2"/>
    <x v="1"/>
    <x v="76"/>
  </r>
  <r>
    <n v="880"/>
    <d v="2023-08-21T00:00:00"/>
    <s v="CUST880"/>
    <x v="1"/>
    <n v="22"/>
    <x v="1"/>
    <n v="2"/>
    <x v="0"/>
    <n v="1000"/>
    <x v="0"/>
    <x v="2"/>
    <s v="2.20-25"/>
    <x v="0"/>
    <x v="9"/>
    <x v="2"/>
    <x v="69"/>
  </r>
  <r>
    <n v="966"/>
    <d v="2023-02-20T00:00:00"/>
    <s v="CUST966"/>
    <x v="1"/>
    <n v="60"/>
    <x v="0"/>
    <n v="2"/>
    <x v="0"/>
    <n v="1000"/>
    <x v="0"/>
    <x v="4"/>
    <s v="9.55-60"/>
    <x v="0"/>
    <x v="6"/>
    <x v="0"/>
    <x v="26"/>
  </r>
  <r>
    <n v="986"/>
    <d v="2023-01-17T00:00:00"/>
    <s v="CUST986"/>
    <x v="0"/>
    <n v="49"/>
    <x v="2"/>
    <n v="2"/>
    <x v="0"/>
    <n v="1000"/>
    <x v="0"/>
    <x v="1"/>
    <s v="7.45-50"/>
    <x v="1"/>
    <x v="0"/>
    <x v="0"/>
    <x v="27"/>
  </r>
  <r>
    <n v="990"/>
    <d v="2023-05-25T00:00:00"/>
    <s v="CUST990"/>
    <x v="0"/>
    <n v="58"/>
    <x v="1"/>
    <n v="2"/>
    <x v="0"/>
    <n v="1000"/>
    <x v="1"/>
    <x v="4"/>
    <s v="9.55-60"/>
    <x v="6"/>
    <x v="2"/>
    <x v="2"/>
    <x v="76"/>
  </r>
  <r>
    <n v="994"/>
    <d v="2023-12-18T00:00:00"/>
    <s v="CUST994"/>
    <x v="0"/>
    <n v="51"/>
    <x v="1"/>
    <n v="2"/>
    <x v="0"/>
    <n v="1000"/>
    <x v="1"/>
    <x v="1"/>
    <s v="8.50-55"/>
    <x v="0"/>
    <x v="1"/>
    <x v="0"/>
    <x v="44"/>
  </r>
  <r>
    <n v="20"/>
    <d v="2023-11-05T00:00:00"/>
    <s v="CUST020"/>
    <x v="1"/>
    <n v="22"/>
    <x v="2"/>
    <n v="3"/>
    <x v="1"/>
    <n v="900"/>
    <x v="1"/>
    <x v="2"/>
    <s v="2.20-25"/>
    <x v="3"/>
    <x v="3"/>
    <x v="1"/>
    <x v="42"/>
  </r>
  <r>
    <n v="30"/>
    <d v="2023-10-29T00:00:00"/>
    <s v="CUST030"/>
    <x v="0"/>
    <n v="39"/>
    <x v="1"/>
    <n v="3"/>
    <x v="1"/>
    <n v="900"/>
    <x v="1"/>
    <x v="0"/>
    <s v="5.35-40"/>
    <x v="3"/>
    <x v="4"/>
    <x v="2"/>
    <x v="4"/>
  </r>
  <r>
    <n v="35"/>
    <d v="2023-08-05T00:00:00"/>
    <s v="CUST035"/>
    <x v="0"/>
    <n v="58"/>
    <x v="1"/>
    <n v="3"/>
    <x v="1"/>
    <n v="900"/>
    <x v="1"/>
    <x v="4"/>
    <s v="9.55-60"/>
    <x v="5"/>
    <x v="9"/>
    <x v="1"/>
    <x v="38"/>
  </r>
  <r>
    <n v="36"/>
    <d v="2023-06-24T00:00:00"/>
    <s v="CUST036"/>
    <x v="1"/>
    <n v="52"/>
    <x v="1"/>
    <n v="3"/>
    <x v="1"/>
    <n v="900"/>
    <x v="1"/>
    <x v="1"/>
    <s v="8.50-55"/>
    <x v="5"/>
    <x v="7"/>
    <x v="2"/>
    <x v="11"/>
  </r>
  <r>
    <n v="42"/>
    <d v="2023-02-17T00:00:00"/>
    <s v="CUST042"/>
    <x v="1"/>
    <n v="22"/>
    <x v="2"/>
    <n v="3"/>
    <x v="1"/>
    <n v="900"/>
    <x v="1"/>
    <x v="2"/>
    <s v="2.20-25"/>
    <x v="4"/>
    <x v="6"/>
    <x v="0"/>
    <x v="18"/>
  </r>
  <r>
    <n v="48"/>
    <d v="2023-05-16T00:00:00"/>
    <s v="CUST048"/>
    <x v="1"/>
    <n v="54"/>
    <x v="0"/>
    <n v="3"/>
    <x v="1"/>
    <n v="900"/>
    <x v="1"/>
    <x v="1"/>
    <s v="8.50-55"/>
    <x v="1"/>
    <x v="2"/>
    <x v="0"/>
    <x v="2"/>
  </r>
  <r>
    <n v="56"/>
    <d v="2023-05-31T00:00:00"/>
    <s v="CUST056"/>
    <x v="0"/>
    <n v="26"/>
    <x v="2"/>
    <n v="3"/>
    <x v="1"/>
    <n v="900"/>
    <x v="1"/>
    <x v="3"/>
    <s v="3.25-30"/>
    <x v="2"/>
    <x v="2"/>
    <x v="2"/>
    <x v="10"/>
  </r>
  <r>
    <n v="110"/>
    <d v="2023-06-11T00:00:00"/>
    <s v="CUST110"/>
    <x v="1"/>
    <n v="27"/>
    <x v="2"/>
    <n v="3"/>
    <x v="1"/>
    <n v="900"/>
    <x v="1"/>
    <x v="3"/>
    <s v="3.25-30"/>
    <x v="3"/>
    <x v="7"/>
    <x v="0"/>
    <x v="72"/>
  </r>
  <r>
    <n v="133"/>
    <d v="2023-02-16T00:00:00"/>
    <s v="CUST133"/>
    <x v="1"/>
    <n v="20"/>
    <x v="0"/>
    <n v="3"/>
    <x v="1"/>
    <n v="900"/>
    <x v="1"/>
    <x v="2"/>
    <s v="1.18-20"/>
    <x v="6"/>
    <x v="6"/>
    <x v="0"/>
    <x v="59"/>
  </r>
  <r>
    <n v="154"/>
    <d v="2023-10-02T00:00:00"/>
    <s v="CUST154"/>
    <x v="1"/>
    <n v="51"/>
    <x v="0"/>
    <n v="3"/>
    <x v="1"/>
    <n v="900"/>
    <x v="1"/>
    <x v="1"/>
    <s v="8.50-55"/>
    <x v="0"/>
    <x v="4"/>
    <x v="1"/>
    <x v="54"/>
  </r>
  <r>
    <n v="171"/>
    <d v="2023-11-24T00:00:00"/>
    <s v="CUST171"/>
    <x v="0"/>
    <n v="52"/>
    <x v="2"/>
    <n v="3"/>
    <x v="1"/>
    <n v="900"/>
    <x v="1"/>
    <x v="1"/>
    <s v="8.50-55"/>
    <x v="4"/>
    <x v="3"/>
    <x v="2"/>
    <x v="43"/>
  </r>
  <r>
    <n v="180"/>
    <d v="2023-01-01T00:00:00"/>
    <s v="CUST180"/>
    <x v="1"/>
    <n v="41"/>
    <x v="2"/>
    <n v="3"/>
    <x v="1"/>
    <n v="900"/>
    <x v="1"/>
    <x v="0"/>
    <s v="6.40-45"/>
    <x v="3"/>
    <x v="0"/>
    <x v="1"/>
    <x v="49"/>
  </r>
  <r>
    <n v="183"/>
    <d v="2023-09-08T00:00:00"/>
    <s v="CUST183"/>
    <x v="0"/>
    <n v="43"/>
    <x v="1"/>
    <n v="3"/>
    <x v="1"/>
    <n v="900"/>
    <x v="1"/>
    <x v="0"/>
    <s v="6.40-45"/>
    <x v="4"/>
    <x v="10"/>
    <x v="1"/>
    <x v="29"/>
  </r>
  <r>
    <n v="196"/>
    <d v="2023-09-30T00:00:00"/>
    <s v="CUST196"/>
    <x v="0"/>
    <n v="32"/>
    <x v="2"/>
    <n v="3"/>
    <x v="1"/>
    <n v="900"/>
    <x v="1"/>
    <x v="3"/>
    <s v="4.30-35"/>
    <x v="5"/>
    <x v="10"/>
    <x v="2"/>
    <x v="17"/>
  </r>
  <r>
    <n v="198"/>
    <d v="2023-03-07T00:00:00"/>
    <s v="CUST198"/>
    <x v="0"/>
    <n v="54"/>
    <x v="1"/>
    <n v="3"/>
    <x v="1"/>
    <n v="900"/>
    <x v="1"/>
    <x v="1"/>
    <s v="8.50-55"/>
    <x v="1"/>
    <x v="11"/>
    <x v="1"/>
    <x v="23"/>
  </r>
  <r>
    <n v="243"/>
    <d v="2023-05-23T00:00:00"/>
    <s v="CUST243"/>
    <x v="0"/>
    <n v="47"/>
    <x v="0"/>
    <n v="3"/>
    <x v="1"/>
    <n v="900"/>
    <x v="1"/>
    <x v="1"/>
    <s v="7.45-50"/>
    <x v="1"/>
    <x v="2"/>
    <x v="2"/>
    <x v="2"/>
  </r>
  <r>
    <n v="248"/>
    <d v="2023-03-09T00:00:00"/>
    <s v="CUST248"/>
    <x v="1"/>
    <n v="26"/>
    <x v="2"/>
    <n v="3"/>
    <x v="1"/>
    <n v="900"/>
    <x v="1"/>
    <x v="3"/>
    <s v="3.25-30"/>
    <x v="6"/>
    <x v="11"/>
    <x v="1"/>
    <x v="51"/>
  </r>
  <r>
    <n v="264"/>
    <d v="2023-01-28T00:00:00"/>
    <s v="CUST264"/>
    <x v="1"/>
    <n v="47"/>
    <x v="2"/>
    <n v="3"/>
    <x v="1"/>
    <n v="900"/>
    <x v="1"/>
    <x v="1"/>
    <s v="7.45-50"/>
    <x v="5"/>
    <x v="0"/>
    <x v="2"/>
    <x v="32"/>
  </r>
  <r>
    <n v="265"/>
    <d v="2023-12-11T00:00:00"/>
    <s v="CUST265"/>
    <x v="1"/>
    <n v="55"/>
    <x v="2"/>
    <n v="3"/>
    <x v="1"/>
    <n v="900"/>
    <x v="1"/>
    <x v="1"/>
    <s v="8.50-55"/>
    <x v="0"/>
    <x v="1"/>
    <x v="0"/>
    <x v="44"/>
  </r>
  <r>
    <n v="295"/>
    <d v="2023-07-28T00:00:00"/>
    <s v="CUST295"/>
    <x v="0"/>
    <n v="27"/>
    <x v="1"/>
    <n v="3"/>
    <x v="1"/>
    <n v="900"/>
    <x v="1"/>
    <x v="3"/>
    <s v="3.25-30"/>
    <x v="4"/>
    <x v="5"/>
    <x v="2"/>
    <x v="5"/>
  </r>
  <r>
    <n v="323"/>
    <d v="2023-01-26T00:00:00"/>
    <s v="CUST323"/>
    <x v="0"/>
    <n v="29"/>
    <x v="1"/>
    <n v="3"/>
    <x v="1"/>
    <n v="900"/>
    <x v="1"/>
    <x v="3"/>
    <s v="3.25-30"/>
    <x v="6"/>
    <x v="0"/>
    <x v="2"/>
    <x v="55"/>
  </r>
  <r>
    <n v="334"/>
    <d v="2023-11-01T00:00:00"/>
    <s v="CUST334"/>
    <x v="1"/>
    <n v="31"/>
    <x v="0"/>
    <n v="3"/>
    <x v="1"/>
    <n v="900"/>
    <x v="1"/>
    <x v="3"/>
    <s v="4.30-35"/>
    <x v="2"/>
    <x v="3"/>
    <x v="1"/>
    <x v="3"/>
  </r>
  <r>
    <n v="407"/>
    <d v="2023-06-25T00:00:00"/>
    <s v="CUST407"/>
    <x v="0"/>
    <n v="46"/>
    <x v="0"/>
    <n v="3"/>
    <x v="1"/>
    <n v="900"/>
    <x v="1"/>
    <x v="1"/>
    <s v="7.45-50"/>
    <x v="3"/>
    <x v="7"/>
    <x v="2"/>
    <x v="72"/>
  </r>
  <r>
    <n v="409"/>
    <d v="2023-12-18T00:00:00"/>
    <s v="CUST409"/>
    <x v="0"/>
    <n v="21"/>
    <x v="0"/>
    <n v="3"/>
    <x v="1"/>
    <n v="900"/>
    <x v="1"/>
    <x v="2"/>
    <s v="2.20-25"/>
    <x v="0"/>
    <x v="1"/>
    <x v="0"/>
    <x v="44"/>
  </r>
  <r>
    <n v="417"/>
    <d v="2023-11-21T00:00:00"/>
    <s v="CUST417"/>
    <x v="1"/>
    <n v="43"/>
    <x v="0"/>
    <n v="3"/>
    <x v="1"/>
    <n v="900"/>
    <x v="1"/>
    <x v="0"/>
    <s v="6.40-45"/>
    <x v="1"/>
    <x v="3"/>
    <x v="2"/>
    <x v="78"/>
  </r>
  <r>
    <n v="430"/>
    <d v="2023-08-07T00:00:00"/>
    <s v="CUST430"/>
    <x v="0"/>
    <n v="43"/>
    <x v="0"/>
    <n v="3"/>
    <x v="1"/>
    <n v="900"/>
    <x v="1"/>
    <x v="0"/>
    <s v="6.40-45"/>
    <x v="0"/>
    <x v="9"/>
    <x v="1"/>
    <x v="69"/>
  </r>
  <r>
    <n v="435"/>
    <d v="2023-12-20T00:00:00"/>
    <s v="CUST435"/>
    <x v="0"/>
    <n v="30"/>
    <x v="1"/>
    <n v="3"/>
    <x v="1"/>
    <n v="900"/>
    <x v="1"/>
    <x v="3"/>
    <s v="3.25-30"/>
    <x v="2"/>
    <x v="1"/>
    <x v="0"/>
    <x v="50"/>
  </r>
  <r>
    <n v="457"/>
    <d v="2023-07-28T00:00:00"/>
    <s v="CUST457"/>
    <x v="0"/>
    <n v="58"/>
    <x v="1"/>
    <n v="3"/>
    <x v="1"/>
    <n v="900"/>
    <x v="1"/>
    <x v="4"/>
    <s v="9.55-60"/>
    <x v="4"/>
    <x v="5"/>
    <x v="2"/>
    <x v="5"/>
  </r>
  <r>
    <n v="472"/>
    <d v="2023-12-26T00:00:00"/>
    <s v="CUST472"/>
    <x v="0"/>
    <n v="38"/>
    <x v="1"/>
    <n v="3"/>
    <x v="1"/>
    <n v="900"/>
    <x v="1"/>
    <x v="0"/>
    <s v="5.35-40"/>
    <x v="1"/>
    <x v="1"/>
    <x v="2"/>
    <x v="1"/>
  </r>
  <r>
    <n v="488"/>
    <d v="2023-06-18T00:00:00"/>
    <s v="CUST488"/>
    <x v="0"/>
    <n v="51"/>
    <x v="0"/>
    <n v="3"/>
    <x v="1"/>
    <n v="900"/>
    <x v="1"/>
    <x v="1"/>
    <s v="8.50-55"/>
    <x v="3"/>
    <x v="7"/>
    <x v="0"/>
    <x v="72"/>
  </r>
  <r>
    <n v="491"/>
    <d v="2023-05-23T00:00:00"/>
    <s v="CUST491"/>
    <x v="0"/>
    <n v="60"/>
    <x v="0"/>
    <n v="3"/>
    <x v="1"/>
    <n v="900"/>
    <x v="1"/>
    <x v="4"/>
    <s v="9.55-60"/>
    <x v="1"/>
    <x v="2"/>
    <x v="2"/>
    <x v="2"/>
  </r>
  <r>
    <n v="509"/>
    <d v="2023-06-26T00:00:00"/>
    <s v="CUST509"/>
    <x v="0"/>
    <n v="37"/>
    <x v="0"/>
    <n v="3"/>
    <x v="1"/>
    <n v="900"/>
    <x v="1"/>
    <x v="0"/>
    <s v="5.35-40"/>
    <x v="0"/>
    <x v="7"/>
    <x v="2"/>
    <x v="46"/>
  </r>
  <r>
    <n v="515"/>
    <d v="2023-07-17T00:00:00"/>
    <s v="CUST515"/>
    <x v="0"/>
    <n v="49"/>
    <x v="2"/>
    <n v="3"/>
    <x v="1"/>
    <n v="900"/>
    <x v="1"/>
    <x v="1"/>
    <s v="7.45-50"/>
    <x v="0"/>
    <x v="5"/>
    <x v="0"/>
    <x v="22"/>
  </r>
  <r>
    <n v="540"/>
    <d v="2023-12-08T00:00:00"/>
    <s v="CUST540"/>
    <x v="0"/>
    <n v="46"/>
    <x v="0"/>
    <n v="3"/>
    <x v="1"/>
    <n v="900"/>
    <x v="1"/>
    <x v="1"/>
    <s v="7.45-50"/>
    <x v="4"/>
    <x v="1"/>
    <x v="1"/>
    <x v="8"/>
  </r>
  <r>
    <n v="550"/>
    <d v="2023-12-07T00:00:00"/>
    <s v="CUST550"/>
    <x v="1"/>
    <n v="40"/>
    <x v="2"/>
    <n v="3"/>
    <x v="1"/>
    <n v="900"/>
    <x v="1"/>
    <x v="0"/>
    <s v="5.35-40"/>
    <x v="6"/>
    <x v="1"/>
    <x v="1"/>
    <x v="30"/>
  </r>
  <r>
    <n v="551"/>
    <d v="2023-07-14T00:00:00"/>
    <s v="CUST551"/>
    <x v="1"/>
    <n v="45"/>
    <x v="0"/>
    <n v="3"/>
    <x v="1"/>
    <n v="900"/>
    <x v="1"/>
    <x v="0"/>
    <s v="6.40-45"/>
    <x v="4"/>
    <x v="5"/>
    <x v="0"/>
    <x v="5"/>
  </r>
  <r>
    <n v="567"/>
    <d v="2023-06-14T00:00:00"/>
    <s v="CUST567"/>
    <x v="0"/>
    <n v="25"/>
    <x v="2"/>
    <n v="3"/>
    <x v="1"/>
    <n v="900"/>
    <x v="1"/>
    <x v="2"/>
    <s v="2.20-25"/>
    <x v="2"/>
    <x v="7"/>
    <x v="0"/>
    <x v="79"/>
  </r>
  <r>
    <n v="582"/>
    <d v="2023-11-14T00:00:00"/>
    <s v="CUST582"/>
    <x v="1"/>
    <n v="35"/>
    <x v="2"/>
    <n v="3"/>
    <x v="1"/>
    <n v="900"/>
    <x v="1"/>
    <x v="3"/>
    <s v="4.30-35"/>
    <x v="1"/>
    <x v="3"/>
    <x v="0"/>
    <x v="78"/>
  </r>
  <r>
    <n v="590"/>
    <d v="2023-03-17T00:00:00"/>
    <s v="CUST590"/>
    <x v="1"/>
    <n v="36"/>
    <x v="2"/>
    <n v="3"/>
    <x v="1"/>
    <n v="900"/>
    <x v="1"/>
    <x v="0"/>
    <s v="5.35-40"/>
    <x v="4"/>
    <x v="11"/>
    <x v="0"/>
    <x v="68"/>
  </r>
  <r>
    <n v="624"/>
    <d v="2023-08-26T00:00:00"/>
    <s v="CUST624"/>
    <x v="0"/>
    <n v="34"/>
    <x v="1"/>
    <n v="3"/>
    <x v="1"/>
    <n v="900"/>
    <x v="1"/>
    <x v="3"/>
    <s v="4.30-35"/>
    <x v="5"/>
    <x v="9"/>
    <x v="2"/>
    <x v="38"/>
  </r>
  <r>
    <n v="635"/>
    <d v="2023-08-17T00:00:00"/>
    <s v="CUST635"/>
    <x v="0"/>
    <n v="63"/>
    <x v="0"/>
    <n v="3"/>
    <x v="1"/>
    <n v="900"/>
    <x v="1"/>
    <x v="4"/>
    <s v="10.60-65"/>
    <x v="6"/>
    <x v="9"/>
    <x v="0"/>
    <x v="13"/>
  </r>
  <r>
    <n v="678"/>
    <d v="2023-12-23T00:00:00"/>
    <s v="CUST678"/>
    <x v="0"/>
    <n v="60"/>
    <x v="0"/>
    <n v="3"/>
    <x v="1"/>
    <n v="900"/>
    <x v="1"/>
    <x v="4"/>
    <s v="9.55-60"/>
    <x v="5"/>
    <x v="1"/>
    <x v="2"/>
    <x v="31"/>
  </r>
  <r>
    <n v="680"/>
    <d v="2023-10-22T00:00:00"/>
    <s v="CUST680"/>
    <x v="0"/>
    <n v="53"/>
    <x v="2"/>
    <n v="3"/>
    <x v="1"/>
    <n v="900"/>
    <x v="1"/>
    <x v="1"/>
    <s v="8.50-55"/>
    <x v="3"/>
    <x v="4"/>
    <x v="2"/>
    <x v="4"/>
  </r>
  <r>
    <n v="690"/>
    <d v="2023-11-05T00:00:00"/>
    <s v="CUST690"/>
    <x v="0"/>
    <n v="52"/>
    <x v="2"/>
    <n v="3"/>
    <x v="1"/>
    <n v="900"/>
    <x v="1"/>
    <x v="1"/>
    <s v="8.50-55"/>
    <x v="3"/>
    <x v="3"/>
    <x v="1"/>
    <x v="42"/>
  </r>
  <r>
    <n v="708"/>
    <d v="2023-01-14T00:00:00"/>
    <s v="CUST708"/>
    <x v="0"/>
    <n v="43"/>
    <x v="1"/>
    <n v="3"/>
    <x v="1"/>
    <n v="900"/>
    <x v="1"/>
    <x v="0"/>
    <s v="6.40-45"/>
    <x v="5"/>
    <x v="0"/>
    <x v="0"/>
    <x v="32"/>
  </r>
  <r>
    <n v="722"/>
    <d v="2023-07-14T00:00:00"/>
    <s v="CUST722"/>
    <x v="1"/>
    <n v="20"/>
    <x v="1"/>
    <n v="3"/>
    <x v="1"/>
    <n v="900"/>
    <x v="1"/>
    <x v="2"/>
    <s v="1.18-20"/>
    <x v="4"/>
    <x v="5"/>
    <x v="0"/>
    <x v="5"/>
  </r>
  <r>
    <n v="727"/>
    <d v="2023-06-22T00:00:00"/>
    <s v="CUST727"/>
    <x v="1"/>
    <n v="55"/>
    <x v="1"/>
    <n v="3"/>
    <x v="1"/>
    <n v="900"/>
    <x v="1"/>
    <x v="1"/>
    <s v="8.50-55"/>
    <x v="6"/>
    <x v="7"/>
    <x v="2"/>
    <x v="21"/>
  </r>
  <r>
    <n v="766"/>
    <d v="2023-02-25T00:00:00"/>
    <s v="CUST766"/>
    <x v="1"/>
    <n v="38"/>
    <x v="0"/>
    <n v="3"/>
    <x v="1"/>
    <n v="900"/>
    <x v="1"/>
    <x v="0"/>
    <s v="5.35-40"/>
    <x v="5"/>
    <x v="6"/>
    <x v="2"/>
    <x v="48"/>
  </r>
  <r>
    <n v="782"/>
    <d v="2023-06-04T00:00:00"/>
    <s v="CUST782"/>
    <x v="1"/>
    <n v="59"/>
    <x v="2"/>
    <n v="3"/>
    <x v="1"/>
    <n v="900"/>
    <x v="1"/>
    <x v="4"/>
    <s v="9.55-60"/>
    <x v="3"/>
    <x v="7"/>
    <x v="1"/>
    <x v="72"/>
  </r>
  <r>
    <n v="788"/>
    <d v="2023-06-27T00:00:00"/>
    <s v="CUST788"/>
    <x v="0"/>
    <n v="52"/>
    <x v="1"/>
    <n v="3"/>
    <x v="1"/>
    <n v="900"/>
    <x v="1"/>
    <x v="1"/>
    <s v="8.50-55"/>
    <x v="1"/>
    <x v="7"/>
    <x v="2"/>
    <x v="66"/>
  </r>
  <r>
    <n v="806"/>
    <d v="2023-03-20T00:00:00"/>
    <s v="CUST806"/>
    <x v="0"/>
    <n v="35"/>
    <x v="1"/>
    <n v="3"/>
    <x v="1"/>
    <n v="900"/>
    <x v="1"/>
    <x v="3"/>
    <s v="4.30-35"/>
    <x v="0"/>
    <x v="11"/>
    <x v="0"/>
    <x v="70"/>
  </r>
  <r>
    <n v="827"/>
    <d v="2023-11-09T00:00:00"/>
    <s v="CUST827"/>
    <x v="1"/>
    <n v="61"/>
    <x v="1"/>
    <n v="3"/>
    <x v="1"/>
    <n v="900"/>
    <x v="1"/>
    <x v="4"/>
    <s v="10.60-65"/>
    <x v="6"/>
    <x v="3"/>
    <x v="1"/>
    <x v="28"/>
  </r>
  <r>
    <n v="886"/>
    <d v="2023-04-09T00:00:00"/>
    <s v="CUST886"/>
    <x v="1"/>
    <n v="37"/>
    <x v="0"/>
    <n v="3"/>
    <x v="1"/>
    <n v="900"/>
    <x v="1"/>
    <x v="0"/>
    <s v="5.35-40"/>
    <x v="3"/>
    <x v="8"/>
    <x v="1"/>
    <x v="12"/>
  </r>
  <r>
    <n v="891"/>
    <d v="2023-04-05T00:00:00"/>
    <s v="CUST891"/>
    <x v="1"/>
    <n v="41"/>
    <x v="0"/>
    <n v="3"/>
    <x v="1"/>
    <n v="900"/>
    <x v="1"/>
    <x v="0"/>
    <s v="6.40-45"/>
    <x v="2"/>
    <x v="8"/>
    <x v="1"/>
    <x v="41"/>
  </r>
  <r>
    <n v="911"/>
    <d v="2023-05-21T00:00:00"/>
    <s v="CUST911"/>
    <x v="1"/>
    <n v="42"/>
    <x v="0"/>
    <n v="3"/>
    <x v="1"/>
    <n v="900"/>
    <x v="1"/>
    <x v="0"/>
    <s v="6.40-45"/>
    <x v="3"/>
    <x v="2"/>
    <x v="2"/>
    <x v="52"/>
  </r>
  <r>
    <n v="923"/>
    <d v="2023-05-26T00:00:00"/>
    <s v="CUST923"/>
    <x v="1"/>
    <n v="32"/>
    <x v="1"/>
    <n v="3"/>
    <x v="1"/>
    <n v="900"/>
    <x v="1"/>
    <x v="3"/>
    <s v="4.30-35"/>
    <x v="4"/>
    <x v="2"/>
    <x v="2"/>
    <x v="71"/>
  </r>
  <r>
    <n v="950"/>
    <d v="2023-11-07T00:00:00"/>
    <s v="CUST950"/>
    <x v="1"/>
    <n v="36"/>
    <x v="2"/>
    <n v="3"/>
    <x v="1"/>
    <n v="900"/>
    <x v="1"/>
    <x v="0"/>
    <s v="5.35-40"/>
    <x v="1"/>
    <x v="3"/>
    <x v="1"/>
    <x v="78"/>
  </r>
  <r>
    <n v="954"/>
    <d v="2023-09-25T00:00:00"/>
    <s v="CUST954"/>
    <x v="0"/>
    <n v="50"/>
    <x v="0"/>
    <n v="3"/>
    <x v="1"/>
    <n v="900"/>
    <x v="1"/>
    <x v="1"/>
    <s v="7.45-50"/>
    <x v="0"/>
    <x v="10"/>
    <x v="2"/>
    <x v="35"/>
  </r>
  <r>
    <n v="964"/>
    <d v="2023-01-31T00:00:00"/>
    <s v="CUST964"/>
    <x v="1"/>
    <n v="24"/>
    <x v="2"/>
    <n v="3"/>
    <x v="1"/>
    <n v="900"/>
    <x v="1"/>
    <x v="2"/>
    <s v="2.20-25"/>
    <x v="1"/>
    <x v="0"/>
    <x v="2"/>
    <x v="27"/>
  </r>
  <r>
    <n v="968"/>
    <d v="2023-11-17T00:00:00"/>
    <s v="CUST968"/>
    <x v="0"/>
    <n v="48"/>
    <x v="2"/>
    <n v="3"/>
    <x v="1"/>
    <n v="900"/>
    <x v="1"/>
    <x v="1"/>
    <s v="7.45-50"/>
    <x v="4"/>
    <x v="3"/>
    <x v="0"/>
    <x v="43"/>
  </r>
  <r>
    <n v="969"/>
    <d v="2023-04-19T00:00:00"/>
    <s v="CUST969"/>
    <x v="0"/>
    <n v="40"/>
    <x v="2"/>
    <n v="3"/>
    <x v="1"/>
    <n v="900"/>
    <x v="1"/>
    <x v="0"/>
    <s v="5.35-40"/>
    <x v="2"/>
    <x v="8"/>
    <x v="0"/>
    <x v="41"/>
  </r>
  <r>
    <n v="987"/>
    <d v="2023-04-29T00:00:00"/>
    <s v="CUST987"/>
    <x v="0"/>
    <n v="30"/>
    <x v="2"/>
    <n v="3"/>
    <x v="1"/>
    <n v="900"/>
    <x v="1"/>
    <x v="3"/>
    <s v="3.25-30"/>
    <x v="5"/>
    <x v="8"/>
    <x v="2"/>
    <x v="34"/>
  </r>
  <r>
    <n v="9"/>
    <d v="2023-12-13T00:00:00"/>
    <s v="CUST009"/>
    <x v="1"/>
    <n v="63"/>
    <x v="0"/>
    <n v="2"/>
    <x v="1"/>
    <n v="600"/>
    <x v="1"/>
    <x v="4"/>
    <s v="10.60-65"/>
    <x v="2"/>
    <x v="1"/>
    <x v="0"/>
    <x v="50"/>
  </r>
  <r>
    <n v="96"/>
    <d v="2023-12-19T00:00:00"/>
    <s v="CUST096"/>
    <x v="0"/>
    <n v="44"/>
    <x v="2"/>
    <n v="2"/>
    <x v="1"/>
    <n v="600"/>
    <x v="1"/>
    <x v="0"/>
    <s v="6.40-45"/>
    <x v="1"/>
    <x v="1"/>
    <x v="0"/>
    <x v="1"/>
  </r>
  <r>
    <n v="101"/>
    <d v="2023-01-29T00:00:00"/>
    <s v="CUST101"/>
    <x v="1"/>
    <n v="32"/>
    <x v="2"/>
    <n v="2"/>
    <x v="1"/>
    <n v="600"/>
    <x v="1"/>
    <x v="3"/>
    <s v="4.30-35"/>
    <x v="3"/>
    <x v="0"/>
    <x v="2"/>
    <x v="49"/>
  </r>
  <r>
    <n v="129"/>
    <d v="2023-04-23T00:00:00"/>
    <s v="CUST129"/>
    <x v="0"/>
    <n v="21"/>
    <x v="1"/>
    <n v="2"/>
    <x v="1"/>
    <n v="600"/>
    <x v="1"/>
    <x v="2"/>
    <s v="2.20-25"/>
    <x v="3"/>
    <x v="8"/>
    <x v="2"/>
    <x v="12"/>
  </r>
  <r>
    <n v="131"/>
    <d v="2023-09-18T00:00:00"/>
    <s v="CUST131"/>
    <x v="0"/>
    <n v="21"/>
    <x v="1"/>
    <n v="2"/>
    <x v="1"/>
    <n v="600"/>
    <x v="1"/>
    <x v="2"/>
    <s v="2.20-25"/>
    <x v="0"/>
    <x v="10"/>
    <x v="0"/>
    <x v="35"/>
  </r>
  <r>
    <n v="136"/>
    <d v="2023-03-20T00:00:00"/>
    <s v="CUST136"/>
    <x v="1"/>
    <n v="44"/>
    <x v="0"/>
    <n v="2"/>
    <x v="1"/>
    <n v="600"/>
    <x v="1"/>
    <x v="0"/>
    <s v="6.40-45"/>
    <x v="0"/>
    <x v="11"/>
    <x v="0"/>
    <x v="70"/>
  </r>
  <r>
    <n v="158"/>
    <d v="2023-02-27T00:00:00"/>
    <s v="CUST158"/>
    <x v="0"/>
    <n v="44"/>
    <x v="0"/>
    <n v="2"/>
    <x v="1"/>
    <n v="600"/>
    <x v="1"/>
    <x v="0"/>
    <s v="6.40-45"/>
    <x v="0"/>
    <x v="6"/>
    <x v="2"/>
    <x v="26"/>
  </r>
  <r>
    <n v="221"/>
    <d v="2023-05-07T00:00:00"/>
    <s v="CUST221"/>
    <x v="1"/>
    <n v="39"/>
    <x v="1"/>
    <n v="2"/>
    <x v="1"/>
    <n v="600"/>
    <x v="1"/>
    <x v="0"/>
    <s v="5.35-40"/>
    <x v="3"/>
    <x v="2"/>
    <x v="1"/>
    <x v="52"/>
  </r>
  <r>
    <n v="233"/>
    <d v="2023-12-29T00:00:00"/>
    <s v="CUST233"/>
    <x v="0"/>
    <n v="51"/>
    <x v="1"/>
    <n v="2"/>
    <x v="1"/>
    <n v="600"/>
    <x v="1"/>
    <x v="1"/>
    <s v="8.50-55"/>
    <x v="4"/>
    <x v="1"/>
    <x v="2"/>
    <x v="8"/>
  </r>
  <r>
    <n v="290"/>
    <d v="2023-10-04T00:00:00"/>
    <s v="CUST290"/>
    <x v="0"/>
    <n v="30"/>
    <x v="1"/>
    <n v="2"/>
    <x v="1"/>
    <n v="600"/>
    <x v="1"/>
    <x v="3"/>
    <s v="3.25-30"/>
    <x v="2"/>
    <x v="4"/>
    <x v="1"/>
    <x v="6"/>
  </r>
  <r>
    <n v="291"/>
    <d v="2023-01-08T00:00:00"/>
    <s v="CUST291"/>
    <x v="1"/>
    <n v="60"/>
    <x v="2"/>
    <n v="2"/>
    <x v="1"/>
    <n v="600"/>
    <x v="1"/>
    <x v="4"/>
    <s v="9.55-60"/>
    <x v="3"/>
    <x v="0"/>
    <x v="1"/>
    <x v="49"/>
  </r>
  <r>
    <n v="302"/>
    <d v="2023-07-14T00:00:00"/>
    <s v="CUST302"/>
    <x v="1"/>
    <n v="57"/>
    <x v="1"/>
    <n v="2"/>
    <x v="1"/>
    <n v="600"/>
    <x v="1"/>
    <x v="4"/>
    <s v="9.55-60"/>
    <x v="4"/>
    <x v="5"/>
    <x v="0"/>
    <x v="5"/>
  </r>
  <r>
    <n v="348"/>
    <d v="2023-12-03T00:00:00"/>
    <s v="CUST348"/>
    <x v="0"/>
    <n v="35"/>
    <x v="0"/>
    <n v="2"/>
    <x v="1"/>
    <n v="600"/>
    <x v="1"/>
    <x v="3"/>
    <s v="4.30-35"/>
    <x v="3"/>
    <x v="1"/>
    <x v="1"/>
    <x v="58"/>
  </r>
  <r>
    <n v="373"/>
    <d v="2023-10-03T00:00:00"/>
    <s v="CUST373"/>
    <x v="0"/>
    <n v="25"/>
    <x v="1"/>
    <n v="2"/>
    <x v="1"/>
    <n v="600"/>
    <x v="1"/>
    <x v="2"/>
    <s v="2.20-25"/>
    <x v="1"/>
    <x v="4"/>
    <x v="1"/>
    <x v="16"/>
  </r>
  <r>
    <n v="380"/>
    <d v="2023-05-06T00:00:00"/>
    <s v="CUST380"/>
    <x v="1"/>
    <n v="56"/>
    <x v="0"/>
    <n v="2"/>
    <x v="1"/>
    <n v="600"/>
    <x v="1"/>
    <x v="4"/>
    <s v="9.55-60"/>
    <x v="5"/>
    <x v="2"/>
    <x v="1"/>
    <x v="24"/>
  </r>
  <r>
    <n v="386"/>
    <d v="2023-12-27T00:00:00"/>
    <s v="CUST386"/>
    <x v="0"/>
    <n v="54"/>
    <x v="0"/>
    <n v="2"/>
    <x v="1"/>
    <n v="600"/>
    <x v="1"/>
    <x v="1"/>
    <s v="8.50-55"/>
    <x v="2"/>
    <x v="1"/>
    <x v="2"/>
    <x v="50"/>
  </r>
  <r>
    <n v="392"/>
    <d v="2023-12-08T00:00:00"/>
    <s v="CUST392"/>
    <x v="1"/>
    <n v="27"/>
    <x v="2"/>
    <n v="2"/>
    <x v="1"/>
    <n v="600"/>
    <x v="1"/>
    <x v="3"/>
    <s v="3.25-30"/>
    <x v="4"/>
    <x v="1"/>
    <x v="1"/>
    <x v="8"/>
  </r>
  <r>
    <n v="398"/>
    <d v="2023-05-16T00:00:00"/>
    <s v="CUST398"/>
    <x v="0"/>
    <n v="48"/>
    <x v="2"/>
    <n v="2"/>
    <x v="1"/>
    <n v="600"/>
    <x v="1"/>
    <x v="1"/>
    <s v="7.45-50"/>
    <x v="1"/>
    <x v="2"/>
    <x v="0"/>
    <x v="2"/>
  </r>
  <r>
    <n v="402"/>
    <d v="2023-03-21T00:00:00"/>
    <s v="CUST402"/>
    <x v="0"/>
    <n v="41"/>
    <x v="2"/>
    <n v="2"/>
    <x v="1"/>
    <n v="600"/>
    <x v="1"/>
    <x v="0"/>
    <s v="6.40-45"/>
    <x v="1"/>
    <x v="11"/>
    <x v="2"/>
    <x v="23"/>
  </r>
  <r>
    <n v="403"/>
    <d v="2023-05-20T00:00:00"/>
    <s v="CUST403"/>
    <x v="1"/>
    <n v="32"/>
    <x v="2"/>
    <n v="2"/>
    <x v="1"/>
    <n v="600"/>
    <x v="1"/>
    <x v="3"/>
    <s v="4.30-35"/>
    <x v="5"/>
    <x v="2"/>
    <x v="0"/>
    <x v="24"/>
  </r>
  <r>
    <n v="440"/>
    <d v="2023-10-26T00:00:00"/>
    <s v="CUST440"/>
    <x v="1"/>
    <n v="64"/>
    <x v="2"/>
    <n v="2"/>
    <x v="1"/>
    <n v="600"/>
    <x v="1"/>
    <x v="4"/>
    <s v="10.60-65"/>
    <x v="6"/>
    <x v="4"/>
    <x v="2"/>
    <x v="63"/>
  </r>
  <r>
    <n v="443"/>
    <d v="2023-08-09T00:00:00"/>
    <s v="CUST443"/>
    <x v="1"/>
    <n v="29"/>
    <x v="2"/>
    <n v="2"/>
    <x v="1"/>
    <n v="600"/>
    <x v="1"/>
    <x v="3"/>
    <s v="3.25-30"/>
    <x v="2"/>
    <x v="9"/>
    <x v="1"/>
    <x v="64"/>
  </r>
  <r>
    <n v="464"/>
    <d v="2023-01-13T00:00:00"/>
    <s v="CUST464"/>
    <x v="1"/>
    <n v="38"/>
    <x v="0"/>
    <n v="2"/>
    <x v="1"/>
    <n v="600"/>
    <x v="1"/>
    <x v="0"/>
    <s v="5.35-40"/>
    <x v="4"/>
    <x v="0"/>
    <x v="0"/>
    <x v="67"/>
  </r>
  <r>
    <n v="496"/>
    <d v="2023-12-14T00:00:00"/>
    <s v="CUST496"/>
    <x v="1"/>
    <n v="23"/>
    <x v="2"/>
    <n v="2"/>
    <x v="1"/>
    <n v="600"/>
    <x v="1"/>
    <x v="2"/>
    <s v="2.20-25"/>
    <x v="6"/>
    <x v="1"/>
    <x v="0"/>
    <x v="30"/>
  </r>
  <r>
    <n v="508"/>
    <d v="2023-08-11T00:00:00"/>
    <s v="CUST508"/>
    <x v="1"/>
    <n v="58"/>
    <x v="1"/>
    <n v="2"/>
    <x v="1"/>
    <n v="600"/>
    <x v="1"/>
    <x v="4"/>
    <s v="9.55-60"/>
    <x v="4"/>
    <x v="9"/>
    <x v="0"/>
    <x v="56"/>
  </r>
  <r>
    <n v="543"/>
    <d v="2023-07-26T00:00:00"/>
    <s v="CUST543"/>
    <x v="1"/>
    <n v="49"/>
    <x v="1"/>
    <n v="2"/>
    <x v="1"/>
    <n v="600"/>
    <x v="1"/>
    <x v="1"/>
    <s v="7.45-50"/>
    <x v="2"/>
    <x v="5"/>
    <x v="2"/>
    <x v="53"/>
  </r>
  <r>
    <n v="594"/>
    <d v="2023-09-01T00:00:00"/>
    <s v="CUST594"/>
    <x v="0"/>
    <n v="19"/>
    <x v="0"/>
    <n v="2"/>
    <x v="1"/>
    <n v="600"/>
    <x v="1"/>
    <x v="2"/>
    <s v="1.18-20"/>
    <x v="4"/>
    <x v="10"/>
    <x v="1"/>
    <x v="29"/>
  </r>
  <r>
    <n v="610"/>
    <d v="2023-01-03T00:00:00"/>
    <s v="CUST610"/>
    <x v="0"/>
    <n v="26"/>
    <x v="1"/>
    <n v="2"/>
    <x v="1"/>
    <n v="600"/>
    <x v="1"/>
    <x v="3"/>
    <s v="3.25-30"/>
    <x v="1"/>
    <x v="0"/>
    <x v="1"/>
    <x v="27"/>
  </r>
  <r>
    <n v="637"/>
    <d v="2023-09-01T00:00:00"/>
    <s v="CUST637"/>
    <x v="1"/>
    <n v="43"/>
    <x v="2"/>
    <n v="2"/>
    <x v="1"/>
    <n v="600"/>
    <x v="1"/>
    <x v="0"/>
    <s v="6.40-45"/>
    <x v="4"/>
    <x v="10"/>
    <x v="1"/>
    <x v="29"/>
  </r>
  <r>
    <n v="649"/>
    <d v="2023-02-09T00:00:00"/>
    <s v="CUST649"/>
    <x v="0"/>
    <n v="58"/>
    <x v="2"/>
    <n v="2"/>
    <x v="1"/>
    <n v="600"/>
    <x v="1"/>
    <x v="4"/>
    <s v="9.55-60"/>
    <x v="6"/>
    <x v="6"/>
    <x v="1"/>
    <x v="59"/>
  </r>
  <r>
    <n v="702"/>
    <d v="2023-07-27T00:00:00"/>
    <s v="CUST702"/>
    <x v="0"/>
    <n v="60"/>
    <x v="2"/>
    <n v="2"/>
    <x v="1"/>
    <n v="600"/>
    <x v="1"/>
    <x v="4"/>
    <s v="9.55-60"/>
    <x v="6"/>
    <x v="5"/>
    <x v="2"/>
    <x v="19"/>
  </r>
  <r>
    <n v="838"/>
    <d v="2023-05-13T00:00:00"/>
    <s v="CUST838"/>
    <x v="1"/>
    <n v="47"/>
    <x v="0"/>
    <n v="2"/>
    <x v="1"/>
    <n v="600"/>
    <x v="1"/>
    <x v="1"/>
    <s v="7.45-50"/>
    <x v="5"/>
    <x v="2"/>
    <x v="0"/>
    <x v="24"/>
  </r>
  <r>
    <n v="842"/>
    <d v="2023-12-26T00:00:00"/>
    <s v="CUST842"/>
    <x v="0"/>
    <n v="47"/>
    <x v="2"/>
    <n v="2"/>
    <x v="1"/>
    <n v="600"/>
    <x v="1"/>
    <x v="1"/>
    <s v="7.45-50"/>
    <x v="1"/>
    <x v="1"/>
    <x v="2"/>
    <x v="1"/>
  </r>
  <r>
    <n v="899"/>
    <d v="2023-05-25T00:00:00"/>
    <s v="CUST899"/>
    <x v="1"/>
    <n v="26"/>
    <x v="2"/>
    <n v="2"/>
    <x v="1"/>
    <n v="600"/>
    <x v="1"/>
    <x v="3"/>
    <s v="3.25-30"/>
    <x v="6"/>
    <x v="2"/>
    <x v="2"/>
    <x v="76"/>
  </r>
  <r>
    <n v="976"/>
    <d v="2023-10-10T00:00:00"/>
    <s v="CUST976"/>
    <x v="0"/>
    <n v="48"/>
    <x v="1"/>
    <n v="2"/>
    <x v="1"/>
    <n v="600"/>
    <x v="1"/>
    <x v="1"/>
    <s v="7.45-50"/>
    <x v="1"/>
    <x v="4"/>
    <x v="1"/>
    <x v="16"/>
  </r>
  <r>
    <n v="4"/>
    <d v="2023-05-21T00:00:00"/>
    <s v="CUST004"/>
    <x v="1"/>
    <n v="37"/>
    <x v="2"/>
    <n v="1"/>
    <x v="0"/>
    <n v="500"/>
    <x v="1"/>
    <x v="0"/>
    <s v="5.35-40"/>
    <x v="3"/>
    <x v="2"/>
    <x v="2"/>
    <x v="52"/>
  </r>
  <r>
    <n v="21"/>
    <d v="2023-01-14T00:00:00"/>
    <s v="CUST021"/>
    <x v="0"/>
    <n v="50"/>
    <x v="1"/>
    <n v="1"/>
    <x v="0"/>
    <n v="500"/>
    <x v="1"/>
    <x v="1"/>
    <s v="7.45-50"/>
    <x v="5"/>
    <x v="0"/>
    <x v="0"/>
    <x v="32"/>
  </r>
  <r>
    <n v="28"/>
    <d v="2023-04-23T00:00:00"/>
    <s v="CUST028"/>
    <x v="0"/>
    <n v="43"/>
    <x v="1"/>
    <n v="1"/>
    <x v="0"/>
    <n v="500"/>
    <x v="1"/>
    <x v="0"/>
    <s v="6.40-45"/>
    <x v="3"/>
    <x v="8"/>
    <x v="2"/>
    <x v="12"/>
  </r>
  <r>
    <n v="88"/>
    <d v="2023-03-29T00:00:00"/>
    <s v="CUST088"/>
    <x v="1"/>
    <n v="56"/>
    <x v="2"/>
    <n v="1"/>
    <x v="0"/>
    <n v="500"/>
    <x v="1"/>
    <x v="4"/>
    <s v="9.55-60"/>
    <x v="2"/>
    <x v="11"/>
    <x v="2"/>
    <x v="73"/>
  </r>
  <r>
    <n v="91"/>
    <d v="2023-03-25T00:00:00"/>
    <s v="CUST091"/>
    <x v="0"/>
    <n v="55"/>
    <x v="0"/>
    <n v="1"/>
    <x v="0"/>
    <n v="500"/>
    <x v="1"/>
    <x v="1"/>
    <s v="8.50-55"/>
    <x v="5"/>
    <x v="11"/>
    <x v="2"/>
    <x v="57"/>
  </r>
  <r>
    <n v="105"/>
    <d v="2023-07-25T00:00:00"/>
    <s v="CUST105"/>
    <x v="0"/>
    <n v="22"/>
    <x v="0"/>
    <n v="1"/>
    <x v="0"/>
    <n v="500"/>
    <x v="1"/>
    <x v="2"/>
    <s v="2.20-25"/>
    <x v="1"/>
    <x v="5"/>
    <x v="2"/>
    <x v="75"/>
  </r>
  <r>
    <n v="128"/>
    <d v="2023-07-05T00:00:00"/>
    <s v="CUST128"/>
    <x v="1"/>
    <n v="25"/>
    <x v="1"/>
    <n v="1"/>
    <x v="0"/>
    <n v="500"/>
    <x v="1"/>
    <x v="2"/>
    <s v="2.20-25"/>
    <x v="2"/>
    <x v="5"/>
    <x v="1"/>
    <x v="53"/>
  </r>
  <r>
    <n v="130"/>
    <d v="2023-03-12T00:00:00"/>
    <s v="CUST130"/>
    <x v="0"/>
    <n v="57"/>
    <x v="2"/>
    <n v="1"/>
    <x v="0"/>
    <n v="500"/>
    <x v="1"/>
    <x v="4"/>
    <s v="9.55-60"/>
    <x v="3"/>
    <x v="11"/>
    <x v="0"/>
    <x v="61"/>
  </r>
  <r>
    <n v="220"/>
    <d v="2023-03-03T00:00:00"/>
    <s v="CUST220"/>
    <x v="1"/>
    <n v="64"/>
    <x v="1"/>
    <n v="1"/>
    <x v="0"/>
    <n v="500"/>
    <x v="1"/>
    <x v="4"/>
    <s v="10.60-65"/>
    <x v="4"/>
    <x v="11"/>
    <x v="1"/>
    <x v="68"/>
  </r>
  <r>
    <n v="238"/>
    <d v="2023-01-17T00:00:00"/>
    <s v="CUST238"/>
    <x v="0"/>
    <n v="39"/>
    <x v="1"/>
    <n v="1"/>
    <x v="0"/>
    <n v="500"/>
    <x v="1"/>
    <x v="0"/>
    <s v="5.35-40"/>
    <x v="1"/>
    <x v="0"/>
    <x v="0"/>
    <x v="27"/>
  </r>
  <r>
    <n v="254"/>
    <d v="2023-07-28T00:00:00"/>
    <s v="CUST254"/>
    <x v="1"/>
    <n v="41"/>
    <x v="0"/>
    <n v="1"/>
    <x v="0"/>
    <n v="500"/>
    <x v="1"/>
    <x v="0"/>
    <s v="6.40-45"/>
    <x v="4"/>
    <x v="5"/>
    <x v="2"/>
    <x v="5"/>
  </r>
  <r>
    <n v="279"/>
    <d v="2023-08-05T00:00:00"/>
    <s v="CUST279"/>
    <x v="1"/>
    <n v="50"/>
    <x v="2"/>
    <n v="1"/>
    <x v="0"/>
    <n v="500"/>
    <x v="1"/>
    <x v="1"/>
    <s v="7.45-50"/>
    <x v="5"/>
    <x v="9"/>
    <x v="1"/>
    <x v="38"/>
  </r>
  <r>
    <n v="283"/>
    <d v="2023-05-08T00:00:00"/>
    <s v="CUST283"/>
    <x v="0"/>
    <n v="18"/>
    <x v="0"/>
    <n v="1"/>
    <x v="0"/>
    <n v="500"/>
    <x v="1"/>
    <x v="2"/>
    <s v="1.18-20"/>
    <x v="0"/>
    <x v="2"/>
    <x v="1"/>
    <x v="37"/>
  </r>
  <r>
    <n v="319"/>
    <d v="2023-10-05T00:00:00"/>
    <s v="CUST319"/>
    <x v="1"/>
    <n v="31"/>
    <x v="2"/>
    <n v="1"/>
    <x v="0"/>
    <n v="500"/>
    <x v="1"/>
    <x v="3"/>
    <s v="4.30-35"/>
    <x v="6"/>
    <x v="4"/>
    <x v="1"/>
    <x v="63"/>
  </r>
  <r>
    <n v="322"/>
    <d v="2023-01-30T00:00:00"/>
    <s v="CUST322"/>
    <x v="1"/>
    <n v="51"/>
    <x v="0"/>
    <n v="1"/>
    <x v="0"/>
    <n v="500"/>
    <x v="1"/>
    <x v="1"/>
    <s v="8.50-55"/>
    <x v="0"/>
    <x v="0"/>
    <x v="2"/>
    <x v="0"/>
  </r>
  <r>
    <n v="337"/>
    <d v="2023-05-01T00:00:00"/>
    <s v="CUST337"/>
    <x v="1"/>
    <n v="38"/>
    <x v="2"/>
    <n v="1"/>
    <x v="0"/>
    <n v="500"/>
    <x v="1"/>
    <x v="0"/>
    <s v="5.35-40"/>
    <x v="0"/>
    <x v="2"/>
    <x v="1"/>
    <x v="37"/>
  </r>
  <r>
    <n v="353"/>
    <d v="2023-05-14T00:00:00"/>
    <s v="CUST353"/>
    <x v="1"/>
    <n v="31"/>
    <x v="0"/>
    <n v="1"/>
    <x v="0"/>
    <n v="500"/>
    <x v="1"/>
    <x v="3"/>
    <s v="4.30-35"/>
    <x v="3"/>
    <x v="2"/>
    <x v="0"/>
    <x v="52"/>
  </r>
  <r>
    <n v="355"/>
    <d v="2023-12-09T00:00:00"/>
    <s v="CUST355"/>
    <x v="0"/>
    <n v="55"/>
    <x v="0"/>
    <n v="1"/>
    <x v="0"/>
    <n v="500"/>
    <x v="1"/>
    <x v="1"/>
    <s v="8.50-55"/>
    <x v="5"/>
    <x v="1"/>
    <x v="1"/>
    <x v="31"/>
  </r>
  <r>
    <n v="364"/>
    <d v="2023-08-23T00:00:00"/>
    <s v="CUST364"/>
    <x v="0"/>
    <n v="19"/>
    <x v="1"/>
    <n v="1"/>
    <x v="0"/>
    <n v="500"/>
    <x v="1"/>
    <x v="2"/>
    <s v="1.18-20"/>
    <x v="2"/>
    <x v="9"/>
    <x v="2"/>
    <x v="64"/>
  </r>
  <r>
    <n v="384"/>
    <d v="2023-08-13T00:00:00"/>
    <s v="CUST384"/>
    <x v="1"/>
    <n v="55"/>
    <x v="2"/>
    <n v="1"/>
    <x v="0"/>
    <n v="500"/>
    <x v="1"/>
    <x v="1"/>
    <s v="8.50-55"/>
    <x v="3"/>
    <x v="9"/>
    <x v="0"/>
    <x v="36"/>
  </r>
  <r>
    <n v="394"/>
    <d v="2023-06-03T00:00:00"/>
    <s v="CUST394"/>
    <x v="0"/>
    <n v="27"/>
    <x v="2"/>
    <n v="1"/>
    <x v="0"/>
    <n v="500"/>
    <x v="1"/>
    <x v="3"/>
    <s v="3.25-30"/>
    <x v="5"/>
    <x v="7"/>
    <x v="1"/>
    <x v="11"/>
  </r>
  <r>
    <n v="408"/>
    <d v="2023-04-15T00:00:00"/>
    <s v="CUST408"/>
    <x v="0"/>
    <n v="64"/>
    <x v="1"/>
    <n v="1"/>
    <x v="0"/>
    <n v="500"/>
    <x v="1"/>
    <x v="4"/>
    <s v="10.60-65"/>
    <x v="5"/>
    <x v="8"/>
    <x v="0"/>
    <x v="34"/>
  </r>
  <r>
    <n v="531"/>
    <d v="2023-12-07T00:00:00"/>
    <s v="CUST531"/>
    <x v="1"/>
    <n v="31"/>
    <x v="0"/>
    <n v="1"/>
    <x v="0"/>
    <n v="500"/>
    <x v="1"/>
    <x v="3"/>
    <s v="4.30-35"/>
    <x v="6"/>
    <x v="1"/>
    <x v="1"/>
    <x v="30"/>
  </r>
  <r>
    <n v="537"/>
    <d v="2023-06-03T00:00:00"/>
    <s v="CUST537"/>
    <x v="0"/>
    <n v="21"/>
    <x v="1"/>
    <n v="1"/>
    <x v="0"/>
    <n v="500"/>
    <x v="1"/>
    <x v="2"/>
    <s v="2.20-25"/>
    <x v="5"/>
    <x v="7"/>
    <x v="1"/>
    <x v="11"/>
  </r>
  <r>
    <n v="539"/>
    <d v="2023-06-08T00:00:00"/>
    <s v="CUST539"/>
    <x v="1"/>
    <n v="25"/>
    <x v="1"/>
    <n v="1"/>
    <x v="0"/>
    <n v="500"/>
    <x v="1"/>
    <x v="2"/>
    <s v="2.20-25"/>
    <x v="6"/>
    <x v="7"/>
    <x v="1"/>
    <x v="21"/>
  </r>
  <r>
    <n v="541"/>
    <d v="2023-07-29T00:00:00"/>
    <s v="CUST541"/>
    <x v="1"/>
    <n v="56"/>
    <x v="1"/>
    <n v="1"/>
    <x v="0"/>
    <n v="500"/>
    <x v="1"/>
    <x v="4"/>
    <s v="9.55-60"/>
    <x v="5"/>
    <x v="5"/>
    <x v="2"/>
    <x v="40"/>
  </r>
  <r>
    <n v="570"/>
    <d v="2023-08-15T00:00:00"/>
    <s v="CUST570"/>
    <x v="1"/>
    <n v="49"/>
    <x v="2"/>
    <n v="1"/>
    <x v="0"/>
    <n v="500"/>
    <x v="1"/>
    <x v="1"/>
    <s v="7.45-50"/>
    <x v="1"/>
    <x v="9"/>
    <x v="0"/>
    <x v="20"/>
  </r>
  <r>
    <n v="612"/>
    <d v="2023-08-06T00:00:00"/>
    <s v="CUST612"/>
    <x v="0"/>
    <n v="61"/>
    <x v="0"/>
    <n v="1"/>
    <x v="0"/>
    <n v="500"/>
    <x v="1"/>
    <x v="4"/>
    <s v="10.60-65"/>
    <x v="3"/>
    <x v="9"/>
    <x v="1"/>
    <x v="36"/>
  </r>
  <r>
    <n v="638"/>
    <d v="2023-08-19T00:00:00"/>
    <s v="CUST638"/>
    <x v="1"/>
    <n v="46"/>
    <x v="0"/>
    <n v="1"/>
    <x v="0"/>
    <n v="500"/>
    <x v="1"/>
    <x v="1"/>
    <s v="7.45-50"/>
    <x v="5"/>
    <x v="9"/>
    <x v="0"/>
    <x v="38"/>
  </r>
  <r>
    <n v="655"/>
    <d v="2023-06-13T00:00:00"/>
    <s v="CUST655"/>
    <x v="0"/>
    <n v="55"/>
    <x v="2"/>
    <n v="1"/>
    <x v="0"/>
    <n v="500"/>
    <x v="1"/>
    <x v="1"/>
    <s v="8.50-55"/>
    <x v="1"/>
    <x v="7"/>
    <x v="0"/>
    <x v="66"/>
  </r>
  <r>
    <n v="667"/>
    <d v="2023-08-01T00:00:00"/>
    <s v="CUST667"/>
    <x v="0"/>
    <n v="29"/>
    <x v="0"/>
    <n v="1"/>
    <x v="0"/>
    <n v="500"/>
    <x v="1"/>
    <x v="3"/>
    <s v="3.25-30"/>
    <x v="1"/>
    <x v="9"/>
    <x v="1"/>
    <x v="20"/>
  </r>
  <r>
    <n v="697"/>
    <d v="2023-01-15T00:00:00"/>
    <s v="CUST697"/>
    <x v="1"/>
    <n v="53"/>
    <x v="2"/>
    <n v="1"/>
    <x v="0"/>
    <n v="500"/>
    <x v="1"/>
    <x v="1"/>
    <s v="8.50-55"/>
    <x v="3"/>
    <x v="0"/>
    <x v="0"/>
    <x v="49"/>
  </r>
  <r>
    <n v="707"/>
    <d v="2023-10-01T00:00:00"/>
    <s v="CUST707"/>
    <x v="0"/>
    <n v="26"/>
    <x v="2"/>
    <n v="1"/>
    <x v="0"/>
    <n v="500"/>
    <x v="1"/>
    <x v="3"/>
    <s v="3.25-30"/>
    <x v="3"/>
    <x v="4"/>
    <x v="1"/>
    <x v="4"/>
  </r>
  <r>
    <n v="714"/>
    <d v="2023-02-12T00:00:00"/>
    <s v="CUST714"/>
    <x v="0"/>
    <n v="18"/>
    <x v="2"/>
    <n v="1"/>
    <x v="0"/>
    <n v="500"/>
    <x v="1"/>
    <x v="2"/>
    <s v="1.18-20"/>
    <x v="3"/>
    <x v="6"/>
    <x v="0"/>
    <x v="14"/>
  </r>
  <r>
    <n v="717"/>
    <d v="2023-03-11T00:00:00"/>
    <s v="CUST717"/>
    <x v="1"/>
    <n v="57"/>
    <x v="2"/>
    <n v="1"/>
    <x v="0"/>
    <n v="500"/>
    <x v="1"/>
    <x v="4"/>
    <s v="9.55-60"/>
    <x v="5"/>
    <x v="11"/>
    <x v="0"/>
    <x v="57"/>
  </r>
  <r>
    <n v="721"/>
    <d v="2023-05-14T00:00:00"/>
    <s v="CUST721"/>
    <x v="0"/>
    <n v="52"/>
    <x v="2"/>
    <n v="1"/>
    <x v="0"/>
    <n v="500"/>
    <x v="1"/>
    <x v="1"/>
    <s v="8.50-55"/>
    <x v="3"/>
    <x v="2"/>
    <x v="0"/>
    <x v="52"/>
  </r>
  <r>
    <n v="760"/>
    <d v="2023-03-27T00:00:00"/>
    <s v="CUST760"/>
    <x v="1"/>
    <n v="27"/>
    <x v="1"/>
    <n v="1"/>
    <x v="0"/>
    <n v="500"/>
    <x v="1"/>
    <x v="3"/>
    <s v="3.25-30"/>
    <x v="0"/>
    <x v="11"/>
    <x v="2"/>
    <x v="70"/>
  </r>
  <r>
    <n v="761"/>
    <d v="2023-11-07T00:00:00"/>
    <s v="CUST761"/>
    <x v="0"/>
    <n v="33"/>
    <x v="2"/>
    <n v="1"/>
    <x v="0"/>
    <n v="500"/>
    <x v="1"/>
    <x v="3"/>
    <s v="4.30-35"/>
    <x v="1"/>
    <x v="3"/>
    <x v="1"/>
    <x v="78"/>
  </r>
  <r>
    <n v="781"/>
    <d v="2023-12-23T00:00:00"/>
    <s v="CUST781"/>
    <x v="1"/>
    <n v="35"/>
    <x v="1"/>
    <n v="1"/>
    <x v="0"/>
    <n v="500"/>
    <x v="1"/>
    <x v="3"/>
    <s v="4.30-35"/>
    <x v="5"/>
    <x v="1"/>
    <x v="2"/>
    <x v="31"/>
  </r>
  <r>
    <n v="784"/>
    <d v="2023-11-04T00:00:00"/>
    <s v="CUST784"/>
    <x v="0"/>
    <n v="34"/>
    <x v="0"/>
    <n v="1"/>
    <x v="0"/>
    <n v="500"/>
    <x v="1"/>
    <x v="3"/>
    <s v="4.30-35"/>
    <x v="5"/>
    <x v="3"/>
    <x v="1"/>
    <x v="74"/>
  </r>
  <r>
    <n v="814"/>
    <d v="2023-09-05T00:00:00"/>
    <s v="CUST814"/>
    <x v="0"/>
    <n v="59"/>
    <x v="2"/>
    <n v="1"/>
    <x v="0"/>
    <n v="500"/>
    <x v="1"/>
    <x v="4"/>
    <s v="9.55-60"/>
    <x v="1"/>
    <x v="10"/>
    <x v="1"/>
    <x v="80"/>
  </r>
  <r>
    <n v="818"/>
    <d v="2023-05-18T00:00:00"/>
    <s v="CUST818"/>
    <x v="1"/>
    <n v="30"/>
    <x v="0"/>
    <n v="1"/>
    <x v="0"/>
    <n v="500"/>
    <x v="1"/>
    <x v="3"/>
    <s v="3.25-30"/>
    <x v="6"/>
    <x v="2"/>
    <x v="0"/>
    <x v="76"/>
  </r>
  <r>
    <n v="845"/>
    <d v="2023-01-06T00:00:00"/>
    <s v="CUST845"/>
    <x v="1"/>
    <n v="54"/>
    <x v="2"/>
    <n v="1"/>
    <x v="0"/>
    <n v="500"/>
    <x v="1"/>
    <x v="1"/>
    <s v="8.50-55"/>
    <x v="4"/>
    <x v="0"/>
    <x v="1"/>
    <x v="67"/>
  </r>
  <r>
    <n v="864"/>
    <d v="2023-07-27T00:00:00"/>
    <s v="CUST864"/>
    <x v="0"/>
    <n v="51"/>
    <x v="0"/>
    <n v="1"/>
    <x v="0"/>
    <n v="500"/>
    <x v="1"/>
    <x v="1"/>
    <s v="8.50-55"/>
    <x v="6"/>
    <x v="5"/>
    <x v="2"/>
    <x v="19"/>
  </r>
  <r>
    <n v="867"/>
    <d v="2023-06-06T00:00:00"/>
    <s v="CUST867"/>
    <x v="1"/>
    <n v="21"/>
    <x v="0"/>
    <n v="1"/>
    <x v="0"/>
    <n v="500"/>
    <x v="1"/>
    <x v="2"/>
    <s v="2.20-25"/>
    <x v="1"/>
    <x v="7"/>
    <x v="1"/>
    <x v="66"/>
  </r>
  <r>
    <n v="883"/>
    <d v="2023-05-09T00:00:00"/>
    <s v="CUST883"/>
    <x v="1"/>
    <n v="40"/>
    <x v="0"/>
    <n v="1"/>
    <x v="0"/>
    <n v="500"/>
    <x v="1"/>
    <x v="0"/>
    <s v="5.35-40"/>
    <x v="1"/>
    <x v="2"/>
    <x v="1"/>
    <x v="2"/>
  </r>
  <r>
    <n v="904"/>
    <d v="2023-07-04T00:00:00"/>
    <s v="CUST904"/>
    <x v="1"/>
    <n v="28"/>
    <x v="2"/>
    <n v="1"/>
    <x v="0"/>
    <n v="500"/>
    <x v="1"/>
    <x v="3"/>
    <s v="3.25-30"/>
    <x v="1"/>
    <x v="5"/>
    <x v="1"/>
    <x v="75"/>
  </r>
  <r>
    <n v="914"/>
    <d v="2023-10-11T00:00:00"/>
    <s v="CUST914"/>
    <x v="0"/>
    <n v="59"/>
    <x v="0"/>
    <n v="1"/>
    <x v="0"/>
    <n v="500"/>
    <x v="1"/>
    <x v="4"/>
    <s v="9.55-60"/>
    <x v="2"/>
    <x v="4"/>
    <x v="0"/>
    <x v="6"/>
  </r>
  <r>
    <n v="934"/>
    <d v="2023-07-25T00:00:00"/>
    <s v="CUST934"/>
    <x v="1"/>
    <n v="30"/>
    <x v="1"/>
    <n v="1"/>
    <x v="0"/>
    <n v="500"/>
    <x v="1"/>
    <x v="3"/>
    <s v="3.25-30"/>
    <x v="1"/>
    <x v="5"/>
    <x v="2"/>
    <x v="75"/>
  </r>
  <r>
    <n v="937"/>
    <d v="2023-10-23T00:00:00"/>
    <s v="CUST937"/>
    <x v="0"/>
    <n v="62"/>
    <x v="1"/>
    <n v="1"/>
    <x v="0"/>
    <n v="500"/>
    <x v="1"/>
    <x v="4"/>
    <s v="10.60-65"/>
    <x v="0"/>
    <x v="4"/>
    <x v="2"/>
    <x v="54"/>
  </r>
  <r>
    <n v="984"/>
    <d v="2023-08-29T00:00:00"/>
    <s v="CUST984"/>
    <x v="1"/>
    <n v="56"/>
    <x v="2"/>
    <n v="1"/>
    <x v="0"/>
    <n v="500"/>
    <x v="1"/>
    <x v="4"/>
    <s v="9.55-60"/>
    <x v="1"/>
    <x v="9"/>
    <x v="2"/>
    <x v="20"/>
  </r>
  <r>
    <n v="24"/>
    <d v="2023-11-29T00:00:00"/>
    <s v="CUST024"/>
    <x v="0"/>
    <n v="49"/>
    <x v="2"/>
    <n v="1"/>
    <x v="1"/>
    <n v="300"/>
    <x v="1"/>
    <x v="1"/>
    <s v="7.45-50"/>
    <x v="2"/>
    <x v="3"/>
    <x v="2"/>
    <x v="3"/>
  </r>
  <r>
    <n v="43"/>
    <d v="2023-07-14T00:00:00"/>
    <s v="CUST043"/>
    <x v="0"/>
    <n v="48"/>
    <x v="2"/>
    <n v="1"/>
    <x v="1"/>
    <n v="300"/>
    <x v="1"/>
    <x v="1"/>
    <s v="7.45-50"/>
    <x v="4"/>
    <x v="5"/>
    <x v="0"/>
    <x v="5"/>
  </r>
  <r>
    <n v="52"/>
    <d v="2023-03-05T00:00:00"/>
    <s v="CUST052"/>
    <x v="0"/>
    <n v="36"/>
    <x v="1"/>
    <n v="1"/>
    <x v="1"/>
    <n v="300"/>
    <x v="1"/>
    <x v="0"/>
    <s v="5.35-40"/>
    <x v="3"/>
    <x v="11"/>
    <x v="1"/>
    <x v="61"/>
  </r>
  <r>
    <n v="68"/>
    <d v="2023-02-10T00:00:00"/>
    <s v="CUST068"/>
    <x v="1"/>
    <n v="25"/>
    <x v="0"/>
    <n v="1"/>
    <x v="1"/>
    <n v="300"/>
    <x v="1"/>
    <x v="2"/>
    <s v="2.20-25"/>
    <x v="4"/>
    <x v="6"/>
    <x v="1"/>
    <x v="18"/>
  </r>
  <r>
    <n v="70"/>
    <d v="2023-02-21T00:00:00"/>
    <s v="CUST070"/>
    <x v="0"/>
    <n v="43"/>
    <x v="2"/>
    <n v="1"/>
    <x v="1"/>
    <n v="300"/>
    <x v="1"/>
    <x v="0"/>
    <s v="6.40-45"/>
    <x v="1"/>
    <x v="6"/>
    <x v="2"/>
    <x v="9"/>
  </r>
  <r>
    <n v="79"/>
    <d v="2023-04-18T00:00:00"/>
    <s v="CUST079"/>
    <x v="1"/>
    <n v="34"/>
    <x v="1"/>
    <n v="1"/>
    <x v="1"/>
    <n v="300"/>
    <x v="1"/>
    <x v="3"/>
    <s v="4.30-35"/>
    <x v="1"/>
    <x v="8"/>
    <x v="0"/>
    <x v="47"/>
  </r>
  <r>
    <n v="147"/>
    <d v="2023-09-28T00:00:00"/>
    <s v="CUST147"/>
    <x v="1"/>
    <n v="23"/>
    <x v="0"/>
    <n v="1"/>
    <x v="1"/>
    <n v="300"/>
    <x v="1"/>
    <x v="2"/>
    <s v="2.20-25"/>
    <x v="6"/>
    <x v="10"/>
    <x v="2"/>
    <x v="60"/>
  </r>
  <r>
    <n v="168"/>
    <d v="2023-02-24T00:00:00"/>
    <s v="CUST168"/>
    <x v="1"/>
    <n v="53"/>
    <x v="2"/>
    <n v="1"/>
    <x v="1"/>
    <n v="300"/>
    <x v="1"/>
    <x v="1"/>
    <s v="8.50-55"/>
    <x v="4"/>
    <x v="6"/>
    <x v="2"/>
    <x v="18"/>
  </r>
  <r>
    <n v="174"/>
    <d v="2023-04-12T00:00:00"/>
    <s v="CUST174"/>
    <x v="0"/>
    <n v="39"/>
    <x v="1"/>
    <n v="1"/>
    <x v="1"/>
    <n v="300"/>
    <x v="1"/>
    <x v="0"/>
    <s v="5.35-40"/>
    <x v="2"/>
    <x v="8"/>
    <x v="0"/>
    <x v="41"/>
  </r>
  <r>
    <n v="179"/>
    <d v="2023-09-29T00:00:00"/>
    <s v="CUST179"/>
    <x v="1"/>
    <n v="31"/>
    <x v="0"/>
    <n v="1"/>
    <x v="1"/>
    <n v="300"/>
    <x v="1"/>
    <x v="3"/>
    <s v="4.30-35"/>
    <x v="4"/>
    <x v="10"/>
    <x v="2"/>
    <x v="29"/>
  </r>
  <r>
    <n v="240"/>
    <d v="2023-02-06T00:00:00"/>
    <s v="CUST240"/>
    <x v="0"/>
    <n v="23"/>
    <x v="1"/>
    <n v="1"/>
    <x v="1"/>
    <n v="300"/>
    <x v="1"/>
    <x v="2"/>
    <s v="2.20-25"/>
    <x v="0"/>
    <x v="6"/>
    <x v="1"/>
    <x v="26"/>
  </r>
  <r>
    <n v="252"/>
    <d v="2023-05-05T00:00:00"/>
    <s v="CUST252"/>
    <x v="1"/>
    <n v="54"/>
    <x v="0"/>
    <n v="1"/>
    <x v="1"/>
    <n v="300"/>
    <x v="1"/>
    <x v="1"/>
    <s v="8.50-55"/>
    <x v="4"/>
    <x v="2"/>
    <x v="1"/>
    <x v="71"/>
  </r>
  <r>
    <n v="270"/>
    <d v="2023-07-26T00:00:00"/>
    <s v="CUST270"/>
    <x v="1"/>
    <n v="43"/>
    <x v="0"/>
    <n v="1"/>
    <x v="1"/>
    <n v="300"/>
    <x v="1"/>
    <x v="0"/>
    <s v="6.40-45"/>
    <x v="2"/>
    <x v="5"/>
    <x v="2"/>
    <x v="53"/>
  </r>
  <r>
    <n v="358"/>
    <d v="2023-05-16T00:00:00"/>
    <s v="CUST358"/>
    <x v="0"/>
    <n v="32"/>
    <x v="1"/>
    <n v="1"/>
    <x v="1"/>
    <n v="300"/>
    <x v="1"/>
    <x v="3"/>
    <s v="4.30-35"/>
    <x v="1"/>
    <x v="2"/>
    <x v="0"/>
    <x v="2"/>
  </r>
  <r>
    <n v="365"/>
    <d v="2023-06-11T00:00:00"/>
    <s v="CUST365"/>
    <x v="1"/>
    <n v="31"/>
    <x v="2"/>
    <n v="1"/>
    <x v="1"/>
    <n v="300"/>
    <x v="1"/>
    <x v="3"/>
    <s v="4.30-35"/>
    <x v="3"/>
    <x v="7"/>
    <x v="0"/>
    <x v="72"/>
  </r>
  <r>
    <n v="378"/>
    <d v="2023-06-28T00:00:00"/>
    <s v="CUST378"/>
    <x v="1"/>
    <n v="50"/>
    <x v="1"/>
    <n v="1"/>
    <x v="1"/>
    <n v="300"/>
    <x v="1"/>
    <x v="1"/>
    <s v="7.45-50"/>
    <x v="2"/>
    <x v="7"/>
    <x v="2"/>
    <x v="79"/>
  </r>
  <r>
    <n v="401"/>
    <d v="2023-10-11T00:00:00"/>
    <s v="CUST401"/>
    <x v="0"/>
    <n v="62"/>
    <x v="2"/>
    <n v="1"/>
    <x v="1"/>
    <n v="300"/>
    <x v="1"/>
    <x v="4"/>
    <s v="10.60-65"/>
    <x v="2"/>
    <x v="4"/>
    <x v="0"/>
    <x v="6"/>
  </r>
  <r>
    <n v="445"/>
    <d v="2023-01-22T00:00:00"/>
    <s v="CUST445"/>
    <x v="0"/>
    <n v="53"/>
    <x v="0"/>
    <n v="1"/>
    <x v="1"/>
    <n v="300"/>
    <x v="1"/>
    <x v="1"/>
    <s v="8.50-55"/>
    <x v="3"/>
    <x v="0"/>
    <x v="2"/>
    <x v="49"/>
  </r>
  <r>
    <n v="514"/>
    <d v="2023-03-01T00:00:00"/>
    <s v="CUST514"/>
    <x v="0"/>
    <n v="18"/>
    <x v="0"/>
    <n v="1"/>
    <x v="1"/>
    <n v="300"/>
    <x v="1"/>
    <x v="2"/>
    <s v="1.18-20"/>
    <x v="2"/>
    <x v="11"/>
    <x v="1"/>
    <x v="73"/>
  </r>
  <r>
    <n v="523"/>
    <d v="2023-09-24T00:00:00"/>
    <s v="CUST523"/>
    <x v="0"/>
    <n v="62"/>
    <x v="0"/>
    <n v="1"/>
    <x v="1"/>
    <n v="300"/>
    <x v="1"/>
    <x v="4"/>
    <s v="10.60-65"/>
    <x v="3"/>
    <x v="10"/>
    <x v="2"/>
    <x v="81"/>
  </r>
  <r>
    <n v="555"/>
    <d v="2023-10-19T00:00:00"/>
    <s v="CUST555"/>
    <x v="1"/>
    <n v="25"/>
    <x v="1"/>
    <n v="1"/>
    <x v="1"/>
    <n v="300"/>
    <x v="1"/>
    <x v="2"/>
    <s v="2.20-25"/>
    <x v="6"/>
    <x v="4"/>
    <x v="0"/>
    <x v="63"/>
  </r>
  <r>
    <n v="568"/>
    <d v="2023-08-27T00:00:00"/>
    <s v="CUST568"/>
    <x v="0"/>
    <n v="51"/>
    <x v="0"/>
    <n v="1"/>
    <x v="1"/>
    <n v="300"/>
    <x v="1"/>
    <x v="1"/>
    <s v="8.50-55"/>
    <x v="3"/>
    <x v="9"/>
    <x v="2"/>
    <x v="36"/>
  </r>
  <r>
    <n v="596"/>
    <d v="2023-02-07T00:00:00"/>
    <s v="CUST596"/>
    <x v="0"/>
    <n v="64"/>
    <x v="0"/>
    <n v="1"/>
    <x v="1"/>
    <n v="300"/>
    <x v="1"/>
    <x v="4"/>
    <s v="10.60-65"/>
    <x v="1"/>
    <x v="6"/>
    <x v="1"/>
    <x v="9"/>
  </r>
  <r>
    <n v="602"/>
    <d v="2023-12-23T00:00:00"/>
    <s v="CUST602"/>
    <x v="0"/>
    <n v="20"/>
    <x v="0"/>
    <n v="1"/>
    <x v="1"/>
    <n v="300"/>
    <x v="1"/>
    <x v="2"/>
    <s v="1.18-20"/>
    <x v="5"/>
    <x v="1"/>
    <x v="2"/>
    <x v="31"/>
  </r>
  <r>
    <n v="625"/>
    <d v="2023-12-08T00:00:00"/>
    <s v="CUST625"/>
    <x v="1"/>
    <n v="31"/>
    <x v="2"/>
    <n v="1"/>
    <x v="1"/>
    <n v="300"/>
    <x v="1"/>
    <x v="3"/>
    <s v="4.30-35"/>
    <x v="4"/>
    <x v="1"/>
    <x v="1"/>
    <x v="8"/>
  </r>
  <r>
    <n v="641"/>
    <d v="2023-11-23T00:00:00"/>
    <s v="CUST641"/>
    <x v="0"/>
    <n v="40"/>
    <x v="0"/>
    <n v="1"/>
    <x v="1"/>
    <n v="300"/>
    <x v="1"/>
    <x v="0"/>
    <s v="5.35-40"/>
    <x v="6"/>
    <x v="3"/>
    <x v="2"/>
    <x v="28"/>
  </r>
  <r>
    <n v="674"/>
    <d v="2023-04-16T00:00:00"/>
    <s v="CUST674"/>
    <x v="0"/>
    <n v="38"/>
    <x v="2"/>
    <n v="1"/>
    <x v="1"/>
    <n v="300"/>
    <x v="1"/>
    <x v="0"/>
    <s v="5.35-40"/>
    <x v="3"/>
    <x v="8"/>
    <x v="0"/>
    <x v="12"/>
  </r>
  <r>
    <n v="687"/>
    <d v="2023-08-03T00:00:00"/>
    <s v="CUST687"/>
    <x v="0"/>
    <n v="53"/>
    <x v="0"/>
    <n v="1"/>
    <x v="1"/>
    <n v="300"/>
    <x v="1"/>
    <x v="1"/>
    <s v="8.50-55"/>
    <x v="6"/>
    <x v="9"/>
    <x v="1"/>
    <x v="13"/>
  </r>
  <r>
    <n v="698"/>
    <d v="2023-07-19T00:00:00"/>
    <s v="CUST698"/>
    <x v="0"/>
    <n v="64"/>
    <x v="0"/>
    <n v="1"/>
    <x v="1"/>
    <n v="300"/>
    <x v="1"/>
    <x v="4"/>
    <s v="10.60-65"/>
    <x v="2"/>
    <x v="5"/>
    <x v="0"/>
    <x v="53"/>
  </r>
  <r>
    <n v="725"/>
    <d v="2023-08-21T00:00:00"/>
    <s v="CUST725"/>
    <x v="1"/>
    <n v="61"/>
    <x v="0"/>
    <n v="1"/>
    <x v="1"/>
    <n v="300"/>
    <x v="1"/>
    <x v="4"/>
    <s v="10.60-65"/>
    <x v="0"/>
    <x v="9"/>
    <x v="2"/>
    <x v="69"/>
  </r>
  <r>
    <n v="741"/>
    <d v="2023-11-30T00:00:00"/>
    <s v="CUST741"/>
    <x v="1"/>
    <n v="48"/>
    <x v="2"/>
    <n v="1"/>
    <x v="1"/>
    <n v="300"/>
    <x v="1"/>
    <x v="1"/>
    <s v="7.45-50"/>
    <x v="6"/>
    <x v="3"/>
    <x v="2"/>
    <x v="28"/>
  </r>
  <r>
    <n v="783"/>
    <d v="2023-12-17T00:00:00"/>
    <s v="CUST783"/>
    <x v="0"/>
    <n v="56"/>
    <x v="2"/>
    <n v="1"/>
    <x v="1"/>
    <n v="300"/>
    <x v="1"/>
    <x v="4"/>
    <s v="9.55-60"/>
    <x v="3"/>
    <x v="1"/>
    <x v="0"/>
    <x v="58"/>
  </r>
  <r>
    <n v="794"/>
    <d v="2023-09-17T00:00:00"/>
    <s v="CUST794"/>
    <x v="0"/>
    <n v="60"/>
    <x v="1"/>
    <n v="1"/>
    <x v="1"/>
    <n v="300"/>
    <x v="1"/>
    <x v="4"/>
    <s v="9.55-60"/>
    <x v="3"/>
    <x v="10"/>
    <x v="0"/>
    <x v="81"/>
  </r>
  <r>
    <n v="795"/>
    <d v="2023-11-28T00:00:00"/>
    <s v="CUST795"/>
    <x v="1"/>
    <n v="57"/>
    <x v="0"/>
    <n v="1"/>
    <x v="1"/>
    <n v="300"/>
    <x v="1"/>
    <x v="4"/>
    <s v="9.55-60"/>
    <x v="1"/>
    <x v="3"/>
    <x v="2"/>
    <x v="78"/>
  </r>
  <r>
    <n v="821"/>
    <d v="2023-02-14T00:00:00"/>
    <s v="CUST821"/>
    <x v="1"/>
    <n v="49"/>
    <x v="0"/>
    <n v="1"/>
    <x v="1"/>
    <n v="300"/>
    <x v="1"/>
    <x v="1"/>
    <s v="7.45-50"/>
    <x v="1"/>
    <x v="6"/>
    <x v="0"/>
    <x v="9"/>
  </r>
  <r>
    <n v="826"/>
    <d v="2023-10-19T00:00:00"/>
    <s v="CUST826"/>
    <x v="0"/>
    <n v="46"/>
    <x v="2"/>
    <n v="1"/>
    <x v="1"/>
    <n v="300"/>
    <x v="1"/>
    <x v="1"/>
    <s v="7.45-50"/>
    <x v="6"/>
    <x v="4"/>
    <x v="0"/>
    <x v="63"/>
  </r>
  <r>
    <n v="852"/>
    <d v="2023-10-12T00:00:00"/>
    <s v="CUST852"/>
    <x v="0"/>
    <n v="41"/>
    <x v="2"/>
    <n v="1"/>
    <x v="1"/>
    <n v="300"/>
    <x v="1"/>
    <x v="0"/>
    <s v="6.40-45"/>
    <x v="6"/>
    <x v="4"/>
    <x v="0"/>
    <x v="63"/>
  </r>
  <r>
    <n v="865"/>
    <d v="2023-12-21T00:00:00"/>
    <s v="CUST865"/>
    <x v="0"/>
    <n v="42"/>
    <x v="2"/>
    <n v="1"/>
    <x v="1"/>
    <n v="300"/>
    <x v="1"/>
    <x v="0"/>
    <s v="6.40-45"/>
    <x v="6"/>
    <x v="1"/>
    <x v="2"/>
    <x v="30"/>
  </r>
  <r>
    <n v="868"/>
    <d v="2023-12-06T00:00:00"/>
    <s v="CUST868"/>
    <x v="0"/>
    <n v="25"/>
    <x v="0"/>
    <n v="1"/>
    <x v="1"/>
    <n v="300"/>
    <x v="1"/>
    <x v="2"/>
    <s v="2.20-25"/>
    <x v="2"/>
    <x v="1"/>
    <x v="1"/>
    <x v="50"/>
  </r>
  <r>
    <n v="881"/>
    <d v="2023-05-19T00:00:00"/>
    <s v="CUST881"/>
    <x v="1"/>
    <n v="22"/>
    <x v="0"/>
    <n v="1"/>
    <x v="1"/>
    <n v="300"/>
    <x v="1"/>
    <x v="2"/>
    <s v="2.20-25"/>
    <x v="4"/>
    <x v="2"/>
    <x v="0"/>
    <x v="71"/>
  </r>
  <r>
    <n v="905"/>
    <d v="2023-04-02T00:00:00"/>
    <s v="CUST905"/>
    <x v="1"/>
    <n v="58"/>
    <x v="1"/>
    <n v="1"/>
    <x v="1"/>
    <n v="300"/>
    <x v="1"/>
    <x v="4"/>
    <s v="9.55-60"/>
    <x v="3"/>
    <x v="8"/>
    <x v="1"/>
    <x v="12"/>
  </r>
  <r>
    <n v="909"/>
    <d v="2023-10-01T00:00:00"/>
    <s v="CUST909"/>
    <x v="1"/>
    <n v="26"/>
    <x v="0"/>
    <n v="1"/>
    <x v="1"/>
    <n v="300"/>
    <x v="1"/>
    <x v="3"/>
    <s v="3.25-30"/>
    <x v="3"/>
    <x v="4"/>
    <x v="1"/>
    <x v="4"/>
  </r>
  <r>
    <n v="925"/>
    <d v="2023-09-03T00:00:00"/>
    <s v="CUST925"/>
    <x v="1"/>
    <n v="25"/>
    <x v="0"/>
    <n v="1"/>
    <x v="1"/>
    <n v="300"/>
    <x v="1"/>
    <x v="2"/>
    <s v="2.20-25"/>
    <x v="3"/>
    <x v="10"/>
    <x v="1"/>
    <x v="81"/>
  </r>
  <r>
    <n v="939"/>
    <d v="2023-12-18T00:00:00"/>
    <s v="CUST939"/>
    <x v="0"/>
    <n v="46"/>
    <x v="0"/>
    <n v="1"/>
    <x v="1"/>
    <n v="300"/>
    <x v="1"/>
    <x v="1"/>
    <s v="7.45-50"/>
    <x v="0"/>
    <x v="1"/>
    <x v="0"/>
    <x v="44"/>
  </r>
  <r>
    <n v="947"/>
    <d v="2023-03-02T00:00:00"/>
    <s v="CUST947"/>
    <x v="1"/>
    <n v="50"/>
    <x v="1"/>
    <n v="1"/>
    <x v="1"/>
    <n v="300"/>
    <x v="1"/>
    <x v="1"/>
    <s v="7.45-50"/>
    <x v="6"/>
    <x v="11"/>
    <x v="1"/>
    <x v="51"/>
  </r>
  <r>
    <n v="983"/>
    <d v="2023-11-01T00:00:00"/>
    <s v="CUST983"/>
    <x v="0"/>
    <n v="29"/>
    <x v="2"/>
    <n v="1"/>
    <x v="1"/>
    <n v="300"/>
    <x v="1"/>
    <x v="3"/>
    <s v="3.25-30"/>
    <x v="2"/>
    <x v="3"/>
    <x v="1"/>
    <x v="3"/>
  </r>
  <r>
    <n v="10"/>
    <d v="2023-10-07T00:00:00"/>
    <s v="CUST010"/>
    <x v="0"/>
    <n v="52"/>
    <x v="2"/>
    <n v="4"/>
    <x v="2"/>
    <n v="200"/>
    <x v="1"/>
    <x v="1"/>
    <s v="8.50-55"/>
    <x v="5"/>
    <x v="4"/>
    <x v="1"/>
    <x v="65"/>
  </r>
  <r>
    <n v="38"/>
    <d v="2023-03-21T00:00:00"/>
    <s v="CUST038"/>
    <x v="1"/>
    <n v="38"/>
    <x v="1"/>
    <n v="4"/>
    <x v="2"/>
    <n v="200"/>
    <x v="1"/>
    <x v="0"/>
    <s v="5.35-40"/>
    <x v="1"/>
    <x v="11"/>
    <x v="2"/>
    <x v="23"/>
  </r>
  <r>
    <n v="61"/>
    <d v="2023-04-09T00:00:00"/>
    <s v="CUST061"/>
    <x v="1"/>
    <n v="21"/>
    <x v="1"/>
    <n v="4"/>
    <x v="2"/>
    <n v="200"/>
    <x v="1"/>
    <x v="2"/>
    <s v="2.20-25"/>
    <x v="3"/>
    <x v="8"/>
    <x v="1"/>
    <x v="12"/>
  </r>
  <r>
    <n v="75"/>
    <d v="2023-07-06T00:00:00"/>
    <s v="CUST075"/>
    <x v="1"/>
    <n v="61"/>
    <x v="1"/>
    <n v="4"/>
    <x v="2"/>
    <n v="200"/>
    <x v="1"/>
    <x v="4"/>
    <s v="10.60-65"/>
    <x v="6"/>
    <x v="5"/>
    <x v="1"/>
    <x v="19"/>
  </r>
  <r>
    <n v="82"/>
    <d v="2023-12-26T00:00:00"/>
    <s v="CUST082"/>
    <x v="0"/>
    <n v="32"/>
    <x v="1"/>
    <n v="4"/>
    <x v="2"/>
    <n v="200"/>
    <x v="1"/>
    <x v="3"/>
    <s v="4.30-35"/>
    <x v="1"/>
    <x v="1"/>
    <x v="2"/>
    <x v="1"/>
  </r>
  <r>
    <n v="121"/>
    <d v="2023-10-15T00:00:00"/>
    <s v="CUST121"/>
    <x v="0"/>
    <n v="28"/>
    <x v="0"/>
    <n v="4"/>
    <x v="2"/>
    <n v="200"/>
    <x v="1"/>
    <x v="3"/>
    <s v="3.25-30"/>
    <x v="3"/>
    <x v="4"/>
    <x v="0"/>
    <x v="4"/>
  </r>
  <r>
    <n v="132"/>
    <d v="2023-09-10T00:00:00"/>
    <s v="CUST132"/>
    <x v="1"/>
    <n v="42"/>
    <x v="0"/>
    <n v="4"/>
    <x v="2"/>
    <n v="200"/>
    <x v="1"/>
    <x v="0"/>
    <s v="6.40-45"/>
    <x v="3"/>
    <x v="10"/>
    <x v="1"/>
    <x v="81"/>
  </r>
  <r>
    <n v="138"/>
    <d v="2023-03-23T00:00:00"/>
    <s v="CUST138"/>
    <x v="1"/>
    <n v="49"/>
    <x v="2"/>
    <n v="4"/>
    <x v="2"/>
    <n v="200"/>
    <x v="1"/>
    <x v="1"/>
    <s v="7.45-50"/>
    <x v="6"/>
    <x v="11"/>
    <x v="2"/>
    <x v="51"/>
  </r>
  <r>
    <n v="146"/>
    <d v="2023-08-28T00:00:00"/>
    <s v="CUST146"/>
    <x v="1"/>
    <n v="38"/>
    <x v="2"/>
    <n v="4"/>
    <x v="2"/>
    <n v="200"/>
    <x v="1"/>
    <x v="0"/>
    <s v="5.35-40"/>
    <x v="0"/>
    <x v="9"/>
    <x v="2"/>
    <x v="69"/>
  </r>
  <r>
    <n v="159"/>
    <d v="2023-05-31T00:00:00"/>
    <s v="CUST159"/>
    <x v="1"/>
    <n v="26"/>
    <x v="2"/>
    <n v="4"/>
    <x v="2"/>
    <n v="200"/>
    <x v="1"/>
    <x v="3"/>
    <s v="3.25-30"/>
    <x v="2"/>
    <x v="2"/>
    <x v="2"/>
    <x v="10"/>
  </r>
  <r>
    <n v="184"/>
    <d v="2023-01-10T00:00:00"/>
    <s v="CUST184"/>
    <x v="1"/>
    <n v="31"/>
    <x v="0"/>
    <n v="4"/>
    <x v="2"/>
    <n v="200"/>
    <x v="1"/>
    <x v="3"/>
    <s v="4.30-35"/>
    <x v="1"/>
    <x v="0"/>
    <x v="1"/>
    <x v="27"/>
  </r>
  <r>
    <n v="186"/>
    <d v="2023-07-05T00:00:00"/>
    <s v="CUST186"/>
    <x v="1"/>
    <n v="20"/>
    <x v="2"/>
    <n v="4"/>
    <x v="2"/>
    <n v="200"/>
    <x v="1"/>
    <x v="2"/>
    <s v="1.18-20"/>
    <x v="2"/>
    <x v="5"/>
    <x v="1"/>
    <x v="53"/>
  </r>
  <r>
    <n v="194"/>
    <d v="2023-09-06T00:00:00"/>
    <s v="CUST194"/>
    <x v="1"/>
    <n v="55"/>
    <x v="2"/>
    <n v="4"/>
    <x v="2"/>
    <n v="200"/>
    <x v="1"/>
    <x v="1"/>
    <s v="8.50-55"/>
    <x v="2"/>
    <x v="10"/>
    <x v="1"/>
    <x v="62"/>
  </r>
  <r>
    <n v="197"/>
    <d v="2023-03-06T00:00:00"/>
    <s v="CUST197"/>
    <x v="0"/>
    <n v="42"/>
    <x v="2"/>
    <n v="4"/>
    <x v="2"/>
    <n v="200"/>
    <x v="1"/>
    <x v="0"/>
    <s v="6.40-45"/>
    <x v="0"/>
    <x v="11"/>
    <x v="1"/>
    <x v="70"/>
  </r>
  <r>
    <n v="208"/>
    <d v="2023-10-04T00:00:00"/>
    <s v="CUST208"/>
    <x v="0"/>
    <n v="34"/>
    <x v="0"/>
    <n v="4"/>
    <x v="2"/>
    <n v="200"/>
    <x v="1"/>
    <x v="3"/>
    <s v="4.30-35"/>
    <x v="2"/>
    <x v="4"/>
    <x v="1"/>
    <x v="6"/>
  </r>
  <r>
    <n v="209"/>
    <d v="2023-12-20T00:00:00"/>
    <s v="CUST209"/>
    <x v="0"/>
    <n v="30"/>
    <x v="0"/>
    <n v="4"/>
    <x v="2"/>
    <n v="200"/>
    <x v="1"/>
    <x v="3"/>
    <s v="3.25-30"/>
    <x v="2"/>
    <x v="1"/>
    <x v="0"/>
    <x v="50"/>
  </r>
  <r>
    <n v="210"/>
    <d v="2023-04-13T00:00:00"/>
    <s v="CUST210"/>
    <x v="1"/>
    <n v="37"/>
    <x v="0"/>
    <n v="4"/>
    <x v="2"/>
    <n v="200"/>
    <x v="1"/>
    <x v="0"/>
    <s v="5.35-40"/>
    <x v="6"/>
    <x v="8"/>
    <x v="0"/>
    <x v="25"/>
  </r>
  <r>
    <n v="217"/>
    <d v="2023-08-13T00:00:00"/>
    <s v="CUST217"/>
    <x v="0"/>
    <n v="35"/>
    <x v="0"/>
    <n v="4"/>
    <x v="2"/>
    <n v="200"/>
    <x v="1"/>
    <x v="3"/>
    <s v="4.30-35"/>
    <x v="3"/>
    <x v="9"/>
    <x v="0"/>
    <x v="36"/>
  </r>
  <r>
    <n v="251"/>
    <d v="2023-08-31T00:00:00"/>
    <s v="CUST251"/>
    <x v="0"/>
    <n v="57"/>
    <x v="1"/>
    <n v="4"/>
    <x v="2"/>
    <n v="200"/>
    <x v="1"/>
    <x v="4"/>
    <s v="9.55-60"/>
    <x v="6"/>
    <x v="9"/>
    <x v="2"/>
    <x v="13"/>
  </r>
  <r>
    <n v="259"/>
    <d v="2023-08-09T00:00:00"/>
    <s v="CUST259"/>
    <x v="0"/>
    <n v="45"/>
    <x v="2"/>
    <n v="4"/>
    <x v="2"/>
    <n v="200"/>
    <x v="1"/>
    <x v="0"/>
    <s v="6.40-45"/>
    <x v="2"/>
    <x v="9"/>
    <x v="1"/>
    <x v="64"/>
  </r>
  <r>
    <n v="282"/>
    <d v="2023-08-25T00:00:00"/>
    <s v="CUST282"/>
    <x v="0"/>
    <n v="64"/>
    <x v="0"/>
    <n v="4"/>
    <x v="2"/>
    <n v="200"/>
    <x v="1"/>
    <x v="4"/>
    <s v="10.60-65"/>
    <x v="4"/>
    <x v="9"/>
    <x v="2"/>
    <x v="56"/>
  </r>
  <r>
    <n v="284"/>
    <d v="2023-02-08T00:00:00"/>
    <s v="CUST284"/>
    <x v="1"/>
    <n v="43"/>
    <x v="2"/>
    <n v="4"/>
    <x v="2"/>
    <n v="200"/>
    <x v="1"/>
    <x v="0"/>
    <s v="6.40-45"/>
    <x v="2"/>
    <x v="6"/>
    <x v="1"/>
    <x v="15"/>
  </r>
  <r>
    <n v="300"/>
    <d v="2023-01-31T00:00:00"/>
    <s v="CUST300"/>
    <x v="0"/>
    <n v="19"/>
    <x v="0"/>
    <n v="4"/>
    <x v="2"/>
    <n v="200"/>
    <x v="1"/>
    <x v="2"/>
    <s v="1.18-20"/>
    <x v="1"/>
    <x v="0"/>
    <x v="2"/>
    <x v="27"/>
  </r>
  <r>
    <n v="330"/>
    <d v="2023-09-18T00:00:00"/>
    <s v="CUST330"/>
    <x v="0"/>
    <n v="25"/>
    <x v="1"/>
    <n v="4"/>
    <x v="2"/>
    <n v="200"/>
    <x v="1"/>
    <x v="2"/>
    <s v="2.20-25"/>
    <x v="0"/>
    <x v="10"/>
    <x v="0"/>
    <x v="35"/>
  </r>
  <r>
    <n v="341"/>
    <d v="2023-05-07T00:00:00"/>
    <s v="CUST341"/>
    <x v="1"/>
    <n v="31"/>
    <x v="2"/>
    <n v="4"/>
    <x v="2"/>
    <n v="200"/>
    <x v="1"/>
    <x v="3"/>
    <s v="4.30-35"/>
    <x v="3"/>
    <x v="2"/>
    <x v="1"/>
    <x v="52"/>
  </r>
  <r>
    <n v="354"/>
    <d v="2023-04-15T00:00:00"/>
    <s v="CUST354"/>
    <x v="0"/>
    <n v="49"/>
    <x v="1"/>
    <n v="4"/>
    <x v="2"/>
    <n v="200"/>
    <x v="1"/>
    <x v="1"/>
    <s v="7.45-50"/>
    <x v="5"/>
    <x v="8"/>
    <x v="0"/>
    <x v="34"/>
  </r>
  <r>
    <n v="377"/>
    <d v="2023-03-09T00:00:00"/>
    <s v="CUST377"/>
    <x v="0"/>
    <n v="46"/>
    <x v="2"/>
    <n v="4"/>
    <x v="2"/>
    <n v="200"/>
    <x v="1"/>
    <x v="1"/>
    <s v="7.45-50"/>
    <x v="6"/>
    <x v="11"/>
    <x v="1"/>
    <x v="51"/>
  </r>
  <r>
    <n v="400"/>
    <d v="2023-02-24T00:00:00"/>
    <s v="CUST400"/>
    <x v="1"/>
    <n v="53"/>
    <x v="2"/>
    <n v="4"/>
    <x v="2"/>
    <n v="200"/>
    <x v="1"/>
    <x v="1"/>
    <s v="8.50-55"/>
    <x v="4"/>
    <x v="6"/>
    <x v="2"/>
    <x v="18"/>
  </r>
  <r>
    <n v="411"/>
    <d v="2023-05-16T00:00:00"/>
    <s v="CUST411"/>
    <x v="1"/>
    <n v="62"/>
    <x v="0"/>
    <n v="4"/>
    <x v="2"/>
    <n v="200"/>
    <x v="1"/>
    <x v="4"/>
    <s v="10.60-65"/>
    <x v="1"/>
    <x v="2"/>
    <x v="0"/>
    <x v="2"/>
  </r>
  <r>
    <n v="428"/>
    <d v="2023-10-10T00:00:00"/>
    <s v="CUST428"/>
    <x v="0"/>
    <n v="40"/>
    <x v="0"/>
    <n v="4"/>
    <x v="2"/>
    <n v="200"/>
    <x v="1"/>
    <x v="0"/>
    <s v="5.35-40"/>
    <x v="1"/>
    <x v="4"/>
    <x v="1"/>
    <x v="16"/>
  </r>
  <r>
    <n v="433"/>
    <d v="2023-02-27T00:00:00"/>
    <s v="CUST433"/>
    <x v="1"/>
    <n v="29"/>
    <x v="1"/>
    <n v="4"/>
    <x v="2"/>
    <n v="200"/>
    <x v="1"/>
    <x v="3"/>
    <s v="3.25-30"/>
    <x v="0"/>
    <x v="6"/>
    <x v="2"/>
    <x v="26"/>
  </r>
  <r>
    <n v="449"/>
    <d v="2023-07-03T00:00:00"/>
    <s v="CUST449"/>
    <x v="1"/>
    <n v="25"/>
    <x v="0"/>
    <n v="4"/>
    <x v="2"/>
    <n v="200"/>
    <x v="1"/>
    <x v="2"/>
    <s v="2.20-25"/>
    <x v="0"/>
    <x v="5"/>
    <x v="1"/>
    <x v="22"/>
  </r>
  <r>
    <n v="494"/>
    <d v="2023-09-18T00:00:00"/>
    <s v="CUST494"/>
    <x v="0"/>
    <n v="42"/>
    <x v="1"/>
    <n v="4"/>
    <x v="2"/>
    <n v="200"/>
    <x v="1"/>
    <x v="0"/>
    <s v="6.40-45"/>
    <x v="0"/>
    <x v="10"/>
    <x v="0"/>
    <x v="35"/>
  </r>
  <r>
    <n v="510"/>
    <d v="2023-06-10T00:00:00"/>
    <s v="CUST510"/>
    <x v="0"/>
    <n v="39"/>
    <x v="1"/>
    <n v="4"/>
    <x v="2"/>
    <n v="200"/>
    <x v="1"/>
    <x v="0"/>
    <s v="5.35-40"/>
    <x v="5"/>
    <x v="7"/>
    <x v="1"/>
    <x v="11"/>
  </r>
  <r>
    <n v="546"/>
    <d v="2023-10-11T00:00:00"/>
    <s v="CUST546"/>
    <x v="0"/>
    <n v="36"/>
    <x v="0"/>
    <n v="4"/>
    <x v="2"/>
    <n v="200"/>
    <x v="1"/>
    <x v="0"/>
    <s v="5.35-40"/>
    <x v="2"/>
    <x v="4"/>
    <x v="0"/>
    <x v="6"/>
  </r>
  <r>
    <n v="569"/>
    <d v="2023-08-15T00:00:00"/>
    <s v="CUST569"/>
    <x v="1"/>
    <n v="52"/>
    <x v="0"/>
    <n v="4"/>
    <x v="2"/>
    <n v="200"/>
    <x v="1"/>
    <x v="1"/>
    <s v="8.50-55"/>
    <x v="1"/>
    <x v="9"/>
    <x v="0"/>
    <x v="20"/>
  </r>
  <r>
    <n v="584"/>
    <d v="2023-02-17T00:00:00"/>
    <s v="CUST584"/>
    <x v="0"/>
    <n v="27"/>
    <x v="1"/>
    <n v="4"/>
    <x v="2"/>
    <n v="200"/>
    <x v="1"/>
    <x v="3"/>
    <s v="3.25-30"/>
    <x v="4"/>
    <x v="6"/>
    <x v="0"/>
    <x v="18"/>
  </r>
  <r>
    <n v="604"/>
    <d v="2023-09-11T00:00:00"/>
    <s v="CUST604"/>
    <x v="0"/>
    <n v="29"/>
    <x v="0"/>
    <n v="4"/>
    <x v="2"/>
    <n v="200"/>
    <x v="1"/>
    <x v="3"/>
    <s v="3.25-30"/>
    <x v="0"/>
    <x v="10"/>
    <x v="0"/>
    <x v="35"/>
  </r>
  <r>
    <n v="628"/>
    <d v="2023-11-01T00:00:00"/>
    <s v="CUST628"/>
    <x v="0"/>
    <n v="19"/>
    <x v="1"/>
    <n v="4"/>
    <x v="2"/>
    <n v="200"/>
    <x v="1"/>
    <x v="2"/>
    <s v="1.18-20"/>
    <x v="2"/>
    <x v="3"/>
    <x v="1"/>
    <x v="3"/>
  </r>
  <r>
    <n v="639"/>
    <d v="2023-05-13T00:00:00"/>
    <s v="CUST639"/>
    <x v="0"/>
    <n v="62"/>
    <x v="1"/>
    <n v="4"/>
    <x v="2"/>
    <n v="200"/>
    <x v="1"/>
    <x v="4"/>
    <s v="10.60-65"/>
    <x v="5"/>
    <x v="2"/>
    <x v="0"/>
    <x v="24"/>
  </r>
  <r>
    <n v="686"/>
    <d v="2023-07-19T00:00:00"/>
    <s v="CUST686"/>
    <x v="0"/>
    <n v="28"/>
    <x v="0"/>
    <n v="4"/>
    <x v="2"/>
    <n v="200"/>
    <x v="1"/>
    <x v="3"/>
    <s v="3.25-30"/>
    <x v="2"/>
    <x v="5"/>
    <x v="0"/>
    <x v="53"/>
  </r>
  <r>
    <n v="696"/>
    <d v="2023-09-06T00:00:00"/>
    <s v="CUST696"/>
    <x v="0"/>
    <n v="50"/>
    <x v="2"/>
    <n v="4"/>
    <x v="2"/>
    <n v="200"/>
    <x v="1"/>
    <x v="1"/>
    <s v="7.45-50"/>
    <x v="2"/>
    <x v="10"/>
    <x v="1"/>
    <x v="62"/>
  </r>
  <r>
    <n v="723"/>
    <d v="2023-06-17T00:00:00"/>
    <s v="CUST723"/>
    <x v="0"/>
    <n v="54"/>
    <x v="1"/>
    <n v="4"/>
    <x v="2"/>
    <n v="200"/>
    <x v="1"/>
    <x v="1"/>
    <s v="8.50-55"/>
    <x v="5"/>
    <x v="7"/>
    <x v="0"/>
    <x v="11"/>
  </r>
  <r>
    <n v="740"/>
    <d v="2023-02-05T00:00:00"/>
    <s v="CUST740"/>
    <x v="0"/>
    <n v="25"/>
    <x v="1"/>
    <n v="4"/>
    <x v="2"/>
    <n v="200"/>
    <x v="1"/>
    <x v="2"/>
    <s v="2.20-25"/>
    <x v="3"/>
    <x v="6"/>
    <x v="1"/>
    <x v="14"/>
  </r>
  <r>
    <n v="765"/>
    <d v="2023-06-09T00:00:00"/>
    <s v="CUST765"/>
    <x v="1"/>
    <n v="43"/>
    <x v="2"/>
    <n v="4"/>
    <x v="2"/>
    <n v="200"/>
    <x v="1"/>
    <x v="0"/>
    <s v="6.40-45"/>
    <x v="4"/>
    <x v="7"/>
    <x v="1"/>
    <x v="45"/>
  </r>
  <r>
    <n v="785"/>
    <d v="2023-03-03T00:00:00"/>
    <s v="CUST785"/>
    <x v="0"/>
    <n v="31"/>
    <x v="1"/>
    <n v="4"/>
    <x v="2"/>
    <n v="200"/>
    <x v="1"/>
    <x v="3"/>
    <s v="4.30-35"/>
    <x v="4"/>
    <x v="11"/>
    <x v="1"/>
    <x v="68"/>
  </r>
  <r>
    <n v="801"/>
    <d v="2023-08-10T00:00:00"/>
    <s v="CUST801"/>
    <x v="1"/>
    <n v="21"/>
    <x v="2"/>
    <n v="4"/>
    <x v="2"/>
    <n v="200"/>
    <x v="1"/>
    <x v="2"/>
    <s v="2.20-25"/>
    <x v="6"/>
    <x v="9"/>
    <x v="1"/>
    <x v="13"/>
  </r>
  <r>
    <n v="807"/>
    <d v="2023-08-11T00:00:00"/>
    <s v="CUST807"/>
    <x v="0"/>
    <n v="50"/>
    <x v="0"/>
    <n v="4"/>
    <x v="2"/>
    <n v="200"/>
    <x v="1"/>
    <x v="1"/>
    <s v="7.45-50"/>
    <x v="4"/>
    <x v="9"/>
    <x v="0"/>
    <x v="56"/>
  </r>
  <r>
    <n v="817"/>
    <d v="2023-10-31T00:00:00"/>
    <s v="CUST817"/>
    <x v="1"/>
    <n v="30"/>
    <x v="1"/>
    <n v="4"/>
    <x v="2"/>
    <n v="200"/>
    <x v="1"/>
    <x v="3"/>
    <s v="3.25-30"/>
    <x v="1"/>
    <x v="4"/>
    <x v="2"/>
    <x v="16"/>
  </r>
  <r>
    <n v="820"/>
    <d v="2023-05-06T00:00:00"/>
    <s v="CUST820"/>
    <x v="1"/>
    <n v="49"/>
    <x v="0"/>
    <n v="4"/>
    <x v="2"/>
    <n v="200"/>
    <x v="1"/>
    <x v="1"/>
    <s v="7.45-50"/>
    <x v="5"/>
    <x v="2"/>
    <x v="1"/>
    <x v="24"/>
  </r>
  <r>
    <n v="833"/>
    <d v="2023-06-16T00:00:00"/>
    <s v="CUST833"/>
    <x v="1"/>
    <n v="42"/>
    <x v="1"/>
    <n v="4"/>
    <x v="2"/>
    <n v="200"/>
    <x v="1"/>
    <x v="0"/>
    <s v="6.40-45"/>
    <x v="4"/>
    <x v="7"/>
    <x v="0"/>
    <x v="45"/>
  </r>
  <r>
    <n v="835"/>
    <d v="2023-09-07T00:00:00"/>
    <s v="CUST835"/>
    <x v="1"/>
    <n v="37"/>
    <x v="2"/>
    <n v="4"/>
    <x v="2"/>
    <n v="200"/>
    <x v="1"/>
    <x v="0"/>
    <s v="5.35-40"/>
    <x v="6"/>
    <x v="10"/>
    <x v="1"/>
    <x v="60"/>
  </r>
  <r>
    <n v="860"/>
    <d v="2023-01-09T00:00:00"/>
    <s v="CUST860"/>
    <x v="1"/>
    <n v="63"/>
    <x v="2"/>
    <n v="4"/>
    <x v="2"/>
    <n v="200"/>
    <x v="1"/>
    <x v="4"/>
    <s v="10.60-65"/>
    <x v="0"/>
    <x v="0"/>
    <x v="1"/>
    <x v="0"/>
  </r>
  <r>
    <n v="903"/>
    <d v="2023-04-27T00:00:00"/>
    <s v="CUST903"/>
    <x v="0"/>
    <n v="51"/>
    <x v="1"/>
    <n v="4"/>
    <x v="2"/>
    <n v="200"/>
    <x v="1"/>
    <x v="1"/>
    <s v="8.50-55"/>
    <x v="6"/>
    <x v="8"/>
    <x v="2"/>
    <x v="25"/>
  </r>
  <r>
    <n v="917"/>
    <d v="2023-03-06T00:00:00"/>
    <s v="CUST917"/>
    <x v="0"/>
    <n v="57"/>
    <x v="0"/>
    <n v="4"/>
    <x v="2"/>
    <n v="200"/>
    <x v="1"/>
    <x v="4"/>
    <s v="9.55-60"/>
    <x v="0"/>
    <x v="11"/>
    <x v="1"/>
    <x v="70"/>
  </r>
  <r>
    <n v="930"/>
    <d v="2023-05-10T00:00:00"/>
    <s v="CUST930"/>
    <x v="1"/>
    <n v="54"/>
    <x v="2"/>
    <n v="4"/>
    <x v="2"/>
    <n v="200"/>
    <x v="1"/>
    <x v="1"/>
    <s v="8.50-55"/>
    <x v="2"/>
    <x v="2"/>
    <x v="1"/>
    <x v="10"/>
  </r>
  <r>
    <n v="936"/>
    <d v="2023-02-07T00:00:00"/>
    <s v="CUST936"/>
    <x v="1"/>
    <n v="57"/>
    <x v="1"/>
    <n v="4"/>
    <x v="2"/>
    <n v="200"/>
    <x v="1"/>
    <x v="4"/>
    <s v="9.55-60"/>
    <x v="1"/>
    <x v="6"/>
    <x v="1"/>
    <x v="9"/>
  </r>
  <r>
    <n v="938"/>
    <d v="2023-11-19T00:00:00"/>
    <s v="CUST938"/>
    <x v="1"/>
    <n v="49"/>
    <x v="2"/>
    <n v="4"/>
    <x v="2"/>
    <n v="200"/>
    <x v="1"/>
    <x v="1"/>
    <s v="7.45-50"/>
    <x v="3"/>
    <x v="3"/>
    <x v="0"/>
    <x v="42"/>
  </r>
  <r>
    <n v="961"/>
    <d v="2023-06-06T00:00:00"/>
    <s v="CUST961"/>
    <x v="1"/>
    <n v="53"/>
    <x v="1"/>
    <n v="4"/>
    <x v="2"/>
    <n v="200"/>
    <x v="1"/>
    <x v="1"/>
    <s v="8.50-55"/>
    <x v="1"/>
    <x v="7"/>
    <x v="1"/>
    <x v="66"/>
  </r>
  <r>
    <n v="965"/>
    <d v="2023-11-09T00:00:00"/>
    <s v="CUST965"/>
    <x v="1"/>
    <n v="22"/>
    <x v="2"/>
    <n v="4"/>
    <x v="2"/>
    <n v="200"/>
    <x v="1"/>
    <x v="2"/>
    <s v="2.20-25"/>
    <x v="6"/>
    <x v="3"/>
    <x v="1"/>
    <x v="28"/>
  </r>
  <r>
    <n v="971"/>
    <d v="2023-12-05T00:00:00"/>
    <s v="CUST971"/>
    <x v="0"/>
    <n v="27"/>
    <x v="0"/>
    <n v="4"/>
    <x v="2"/>
    <n v="200"/>
    <x v="1"/>
    <x v="3"/>
    <s v="3.25-30"/>
    <x v="1"/>
    <x v="1"/>
    <x v="1"/>
    <x v="1"/>
  </r>
  <r>
    <n v="975"/>
    <d v="2023-03-30T00:00:00"/>
    <s v="CUST975"/>
    <x v="0"/>
    <n v="56"/>
    <x v="2"/>
    <n v="4"/>
    <x v="2"/>
    <n v="200"/>
    <x v="1"/>
    <x v="4"/>
    <s v="9.55-60"/>
    <x v="6"/>
    <x v="11"/>
    <x v="2"/>
    <x v="51"/>
  </r>
  <r>
    <n v="1"/>
    <d v="2023-11-24T00:00:00"/>
    <s v="CUST001"/>
    <x v="1"/>
    <n v="34"/>
    <x v="1"/>
    <n v="3"/>
    <x v="2"/>
    <n v="150"/>
    <x v="1"/>
    <x v="3"/>
    <s v="4.30-35"/>
    <x v="4"/>
    <x v="3"/>
    <x v="2"/>
    <x v="43"/>
  </r>
  <r>
    <n v="34"/>
    <d v="2023-12-24T00:00:00"/>
    <s v="CUST034"/>
    <x v="0"/>
    <n v="51"/>
    <x v="2"/>
    <n v="3"/>
    <x v="2"/>
    <n v="150"/>
    <x v="1"/>
    <x v="1"/>
    <s v="8.50-55"/>
    <x v="3"/>
    <x v="1"/>
    <x v="2"/>
    <x v="58"/>
  </r>
  <r>
    <n v="60"/>
    <d v="2023-10-23T00:00:00"/>
    <s v="CUST060"/>
    <x v="1"/>
    <n v="30"/>
    <x v="1"/>
    <n v="3"/>
    <x v="2"/>
    <n v="150"/>
    <x v="1"/>
    <x v="3"/>
    <s v="3.25-30"/>
    <x v="0"/>
    <x v="4"/>
    <x v="2"/>
    <x v="54"/>
  </r>
  <r>
    <n v="85"/>
    <d v="2023-02-06T00:00:00"/>
    <s v="CUST085"/>
    <x v="1"/>
    <n v="31"/>
    <x v="2"/>
    <n v="3"/>
    <x v="2"/>
    <n v="150"/>
    <x v="1"/>
    <x v="3"/>
    <s v="4.30-35"/>
    <x v="0"/>
    <x v="6"/>
    <x v="1"/>
    <x v="26"/>
  </r>
  <r>
    <n v="119"/>
    <d v="2023-03-13T00:00:00"/>
    <s v="CUST119"/>
    <x v="0"/>
    <n v="60"/>
    <x v="2"/>
    <n v="3"/>
    <x v="2"/>
    <n v="150"/>
    <x v="1"/>
    <x v="4"/>
    <s v="9.55-60"/>
    <x v="0"/>
    <x v="11"/>
    <x v="0"/>
    <x v="70"/>
  </r>
  <r>
    <n v="163"/>
    <d v="2023-01-02T00:00:00"/>
    <s v="CUST163"/>
    <x v="0"/>
    <n v="64"/>
    <x v="2"/>
    <n v="3"/>
    <x v="2"/>
    <n v="150"/>
    <x v="1"/>
    <x v="4"/>
    <s v="10.60-65"/>
    <x v="0"/>
    <x v="0"/>
    <x v="1"/>
    <x v="0"/>
  </r>
  <r>
    <n v="167"/>
    <d v="2023-09-17T00:00:00"/>
    <s v="CUST167"/>
    <x v="0"/>
    <n v="43"/>
    <x v="2"/>
    <n v="3"/>
    <x v="2"/>
    <n v="150"/>
    <x v="1"/>
    <x v="0"/>
    <s v="6.40-45"/>
    <x v="3"/>
    <x v="10"/>
    <x v="0"/>
    <x v="81"/>
  </r>
  <r>
    <n v="200"/>
    <d v="2023-09-01T00:00:00"/>
    <s v="CUST200"/>
    <x v="1"/>
    <n v="27"/>
    <x v="1"/>
    <n v="3"/>
    <x v="2"/>
    <n v="150"/>
    <x v="1"/>
    <x v="3"/>
    <s v="3.25-30"/>
    <x v="4"/>
    <x v="10"/>
    <x v="1"/>
    <x v="29"/>
  </r>
  <r>
    <n v="231"/>
    <d v="2023-01-04T00:00:00"/>
    <s v="CUST231"/>
    <x v="0"/>
    <n v="23"/>
    <x v="2"/>
    <n v="3"/>
    <x v="2"/>
    <n v="150"/>
    <x v="1"/>
    <x v="2"/>
    <s v="2.20-25"/>
    <x v="2"/>
    <x v="0"/>
    <x v="1"/>
    <x v="77"/>
  </r>
  <r>
    <n v="324"/>
    <d v="2023-10-27T00:00:00"/>
    <s v="CUST324"/>
    <x v="0"/>
    <n v="52"/>
    <x v="0"/>
    <n v="3"/>
    <x v="2"/>
    <n v="150"/>
    <x v="1"/>
    <x v="1"/>
    <s v="8.50-55"/>
    <x v="4"/>
    <x v="4"/>
    <x v="2"/>
    <x v="7"/>
  </r>
  <r>
    <n v="327"/>
    <d v="2023-09-29T00:00:00"/>
    <s v="CUST327"/>
    <x v="1"/>
    <n v="57"/>
    <x v="0"/>
    <n v="3"/>
    <x v="2"/>
    <n v="150"/>
    <x v="1"/>
    <x v="4"/>
    <s v="9.55-60"/>
    <x v="4"/>
    <x v="10"/>
    <x v="2"/>
    <x v="29"/>
  </r>
  <r>
    <n v="336"/>
    <d v="2023-12-12T00:00:00"/>
    <s v="CUST336"/>
    <x v="0"/>
    <n v="52"/>
    <x v="1"/>
    <n v="3"/>
    <x v="2"/>
    <n v="150"/>
    <x v="1"/>
    <x v="1"/>
    <s v="8.50-55"/>
    <x v="1"/>
    <x v="1"/>
    <x v="0"/>
    <x v="1"/>
  </r>
  <r>
    <n v="426"/>
    <d v="2023-03-24T00:00:00"/>
    <s v="CUST426"/>
    <x v="1"/>
    <n v="23"/>
    <x v="0"/>
    <n v="3"/>
    <x v="2"/>
    <n v="150"/>
    <x v="1"/>
    <x v="2"/>
    <s v="2.20-25"/>
    <x v="4"/>
    <x v="11"/>
    <x v="2"/>
    <x v="68"/>
  </r>
  <r>
    <n v="465"/>
    <d v="2023-04-02T00:00:00"/>
    <s v="CUST465"/>
    <x v="0"/>
    <n v="43"/>
    <x v="0"/>
    <n v="3"/>
    <x v="2"/>
    <n v="150"/>
    <x v="1"/>
    <x v="0"/>
    <s v="6.40-45"/>
    <x v="3"/>
    <x v="8"/>
    <x v="1"/>
    <x v="12"/>
  </r>
  <r>
    <n v="467"/>
    <d v="2023-07-30T00:00:00"/>
    <s v="CUST467"/>
    <x v="0"/>
    <n v="53"/>
    <x v="0"/>
    <n v="3"/>
    <x v="2"/>
    <n v="150"/>
    <x v="1"/>
    <x v="1"/>
    <s v="8.50-55"/>
    <x v="3"/>
    <x v="5"/>
    <x v="2"/>
    <x v="33"/>
  </r>
  <r>
    <n v="471"/>
    <d v="2023-03-23T00:00:00"/>
    <s v="CUST471"/>
    <x v="1"/>
    <n v="32"/>
    <x v="2"/>
    <n v="3"/>
    <x v="2"/>
    <n v="150"/>
    <x v="1"/>
    <x v="3"/>
    <s v="4.30-35"/>
    <x v="6"/>
    <x v="11"/>
    <x v="2"/>
    <x v="51"/>
  </r>
  <r>
    <n v="490"/>
    <d v="2023-02-05T00:00:00"/>
    <s v="CUST490"/>
    <x v="1"/>
    <n v="34"/>
    <x v="2"/>
    <n v="3"/>
    <x v="2"/>
    <n v="150"/>
    <x v="1"/>
    <x v="3"/>
    <s v="4.30-35"/>
    <x v="3"/>
    <x v="6"/>
    <x v="1"/>
    <x v="14"/>
  </r>
  <r>
    <n v="502"/>
    <d v="2023-04-02T00:00:00"/>
    <s v="CUST502"/>
    <x v="1"/>
    <n v="43"/>
    <x v="0"/>
    <n v="3"/>
    <x v="2"/>
    <n v="150"/>
    <x v="1"/>
    <x v="0"/>
    <s v="6.40-45"/>
    <x v="3"/>
    <x v="8"/>
    <x v="1"/>
    <x v="12"/>
  </r>
  <r>
    <n v="504"/>
    <d v="2023-05-16T00:00:00"/>
    <s v="CUST504"/>
    <x v="0"/>
    <n v="38"/>
    <x v="1"/>
    <n v="3"/>
    <x v="2"/>
    <n v="150"/>
    <x v="1"/>
    <x v="0"/>
    <s v="5.35-40"/>
    <x v="1"/>
    <x v="2"/>
    <x v="0"/>
    <x v="2"/>
  </r>
  <r>
    <n v="529"/>
    <d v="2023-08-09T00:00:00"/>
    <s v="CUST529"/>
    <x v="0"/>
    <n v="35"/>
    <x v="2"/>
    <n v="3"/>
    <x v="2"/>
    <n v="150"/>
    <x v="1"/>
    <x v="3"/>
    <s v="4.30-35"/>
    <x v="2"/>
    <x v="9"/>
    <x v="1"/>
    <x v="64"/>
  </r>
  <r>
    <n v="538"/>
    <d v="2023-09-17T00:00:00"/>
    <s v="CUST538"/>
    <x v="1"/>
    <n v="18"/>
    <x v="2"/>
    <n v="3"/>
    <x v="2"/>
    <n v="150"/>
    <x v="1"/>
    <x v="2"/>
    <s v="1.18-20"/>
    <x v="3"/>
    <x v="10"/>
    <x v="0"/>
    <x v="81"/>
  </r>
  <r>
    <n v="554"/>
    <d v="2023-11-12T00:00:00"/>
    <s v="CUST554"/>
    <x v="0"/>
    <n v="46"/>
    <x v="1"/>
    <n v="3"/>
    <x v="2"/>
    <n v="150"/>
    <x v="1"/>
    <x v="1"/>
    <s v="7.45-50"/>
    <x v="3"/>
    <x v="3"/>
    <x v="0"/>
    <x v="42"/>
  </r>
  <r>
    <n v="576"/>
    <d v="2023-12-04T00:00:00"/>
    <s v="CUST576"/>
    <x v="0"/>
    <n v="33"/>
    <x v="1"/>
    <n v="3"/>
    <x v="2"/>
    <n v="150"/>
    <x v="1"/>
    <x v="3"/>
    <s v="4.30-35"/>
    <x v="0"/>
    <x v="1"/>
    <x v="1"/>
    <x v="44"/>
  </r>
  <r>
    <n v="623"/>
    <d v="2023-03-10T00:00:00"/>
    <s v="CUST623"/>
    <x v="1"/>
    <n v="34"/>
    <x v="2"/>
    <n v="3"/>
    <x v="2"/>
    <n v="150"/>
    <x v="1"/>
    <x v="3"/>
    <s v="4.30-35"/>
    <x v="4"/>
    <x v="11"/>
    <x v="1"/>
    <x v="68"/>
  </r>
  <r>
    <n v="651"/>
    <d v="2023-05-27T00:00:00"/>
    <s v="CUST651"/>
    <x v="1"/>
    <n v="51"/>
    <x v="2"/>
    <n v="3"/>
    <x v="2"/>
    <n v="150"/>
    <x v="1"/>
    <x v="1"/>
    <s v="8.50-55"/>
    <x v="5"/>
    <x v="2"/>
    <x v="2"/>
    <x v="24"/>
  </r>
  <r>
    <n v="666"/>
    <d v="2023-02-02T00:00:00"/>
    <s v="CUST666"/>
    <x v="1"/>
    <n v="51"/>
    <x v="0"/>
    <n v="3"/>
    <x v="2"/>
    <n v="150"/>
    <x v="1"/>
    <x v="1"/>
    <s v="8.50-55"/>
    <x v="6"/>
    <x v="6"/>
    <x v="1"/>
    <x v="59"/>
  </r>
  <r>
    <n v="668"/>
    <d v="2023-07-28T00:00:00"/>
    <s v="CUST668"/>
    <x v="0"/>
    <n v="62"/>
    <x v="0"/>
    <n v="3"/>
    <x v="2"/>
    <n v="150"/>
    <x v="1"/>
    <x v="4"/>
    <s v="10.60-65"/>
    <x v="4"/>
    <x v="5"/>
    <x v="2"/>
    <x v="5"/>
  </r>
  <r>
    <n v="671"/>
    <d v="2023-08-27T00:00:00"/>
    <s v="CUST671"/>
    <x v="1"/>
    <n v="62"/>
    <x v="0"/>
    <n v="3"/>
    <x v="2"/>
    <n v="150"/>
    <x v="1"/>
    <x v="4"/>
    <s v="10.60-65"/>
    <x v="3"/>
    <x v="9"/>
    <x v="2"/>
    <x v="36"/>
  </r>
  <r>
    <n v="695"/>
    <d v="2023-08-12T00:00:00"/>
    <s v="CUST695"/>
    <x v="0"/>
    <n v="22"/>
    <x v="0"/>
    <n v="3"/>
    <x v="2"/>
    <n v="150"/>
    <x v="1"/>
    <x v="2"/>
    <s v="2.20-25"/>
    <x v="5"/>
    <x v="9"/>
    <x v="0"/>
    <x v="38"/>
  </r>
  <r>
    <n v="724"/>
    <d v="2023-04-19T00:00:00"/>
    <s v="CUST724"/>
    <x v="1"/>
    <n v="61"/>
    <x v="2"/>
    <n v="3"/>
    <x v="2"/>
    <n v="150"/>
    <x v="1"/>
    <x v="4"/>
    <s v="10.60-65"/>
    <x v="2"/>
    <x v="8"/>
    <x v="0"/>
    <x v="41"/>
  </r>
  <r>
    <n v="728"/>
    <d v="2023-07-14T00:00:00"/>
    <s v="CUST728"/>
    <x v="1"/>
    <n v="51"/>
    <x v="0"/>
    <n v="3"/>
    <x v="2"/>
    <n v="150"/>
    <x v="1"/>
    <x v="1"/>
    <s v="8.50-55"/>
    <x v="4"/>
    <x v="5"/>
    <x v="0"/>
    <x v="5"/>
  </r>
  <r>
    <n v="748"/>
    <d v="2023-03-20T00:00:00"/>
    <s v="CUST748"/>
    <x v="1"/>
    <n v="25"/>
    <x v="2"/>
    <n v="3"/>
    <x v="2"/>
    <n v="150"/>
    <x v="1"/>
    <x v="2"/>
    <s v="2.20-25"/>
    <x v="0"/>
    <x v="11"/>
    <x v="0"/>
    <x v="70"/>
  </r>
  <r>
    <n v="777"/>
    <d v="2023-12-20T00:00:00"/>
    <s v="CUST777"/>
    <x v="1"/>
    <n v="48"/>
    <x v="0"/>
    <n v="3"/>
    <x v="2"/>
    <n v="150"/>
    <x v="1"/>
    <x v="1"/>
    <s v="7.45-50"/>
    <x v="2"/>
    <x v="1"/>
    <x v="0"/>
    <x v="50"/>
  </r>
  <r>
    <n v="813"/>
    <d v="2023-10-03T00:00:00"/>
    <s v="CUST813"/>
    <x v="1"/>
    <n v="52"/>
    <x v="0"/>
    <n v="3"/>
    <x v="2"/>
    <n v="150"/>
    <x v="1"/>
    <x v="1"/>
    <s v="8.50-55"/>
    <x v="1"/>
    <x v="4"/>
    <x v="1"/>
    <x v="16"/>
  </r>
  <r>
    <n v="822"/>
    <d v="2023-05-23T00:00:00"/>
    <s v="CUST822"/>
    <x v="0"/>
    <n v="52"/>
    <x v="1"/>
    <n v="3"/>
    <x v="2"/>
    <n v="150"/>
    <x v="1"/>
    <x v="1"/>
    <s v="8.50-55"/>
    <x v="1"/>
    <x v="2"/>
    <x v="2"/>
    <x v="2"/>
  </r>
  <r>
    <n v="830"/>
    <d v="2023-06-22T00:00:00"/>
    <s v="CUST830"/>
    <x v="0"/>
    <n v="64"/>
    <x v="2"/>
    <n v="3"/>
    <x v="2"/>
    <n v="150"/>
    <x v="1"/>
    <x v="4"/>
    <s v="10.60-65"/>
    <x v="6"/>
    <x v="7"/>
    <x v="2"/>
    <x v="21"/>
  </r>
  <r>
    <n v="844"/>
    <d v="2023-10-12T00:00:00"/>
    <s v="CUST844"/>
    <x v="1"/>
    <n v="35"/>
    <x v="2"/>
    <n v="3"/>
    <x v="2"/>
    <n v="150"/>
    <x v="1"/>
    <x v="3"/>
    <s v="4.30-35"/>
    <x v="6"/>
    <x v="4"/>
    <x v="0"/>
    <x v="63"/>
  </r>
  <r>
    <n v="910"/>
    <d v="2023-03-06T00:00:00"/>
    <s v="CUST910"/>
    <x v="0"/>
    <n v="20"/>
    <x v="1"/>
    <n v="3"/>
    <x v="2"/>
    <n v="150"/>
    <x v="1"/>
    <x v="2"/>
    <s v="1.18-20"/>
    <x v="0"/>
    <x v="11"/>
    <x v="1"/>
    <x v="70"/>
  </r>
  <r>
    <n v="912"/>
    <d v="2023-01-24T00:00:00"/>
    <s v="CUST912"/>
    <x v="1"/>
    <n v="51"/>
    <x v="1"/>
    <n v="3"/>
    <x v="2"/>
    <n v="150"/>
    <x v="1"/>
    <x v="1"/>
    <s v="8.50-55"/>
    <x v="1"/>
    <x v="0"/>
    <x v="2"/>
    <x v="27"/>
  </r>
  <r>
    <n v="978"/>
    <d v="2023-03-22T00:00:00"/>
    <s v="CUST978"/>
    <x v="0"/>
    <n v="53"/>
    <x v="2"/>
    <n v="3"/>
    <x v="2"/>
    <n v="150"/>
    <x v="1"/>
    <x v="1"/>
    <s v="8.50-55"/>
    <x v="2"/>
    <x v="11"/>
    <x v="2"/>
    <x v="73"/>
  </r>
  <r>
    <n v="993"/>
    <d v="2023-02-06T00:00:00"/>
    <s v="CUST993"/>
    <x v="0"/>
    <n v="48"/>
    <x v="0"/>
    <n v="3"/>
    <x v="2"/>
    <n v="150"/>
    <x v="1"/>
    <x v="1"/>
    <s v="7.45-50"/>
    <x v="0"/>
    <x v="6"/>
    <x v="1"/>
    <x v="26"/>
  </r>
  <r>
    <n v="999"/>
    <d v="2023-12-05T00:00:00"/>
    <s v="CUST999"/>
    <x v="0"/>
    <n v="36"/>
    <x v="0"/>
    <n v="3"/>
    <x v="2"/>
    <n v="150"/>
    <x v="1"/>
    <x v="0"/>
    <s v="5.35-40"/>
    <x v="1"/>
    <x v="1"/>
    <x v="1"/>
    <x v="1"/>
  </r>
  <r>
    <n v="14"/>
    <d v="2023-01-17T00:00:00"/>
    <s v="CUST014"/>
    <x v="1"/>
    <n v="64"/>
    <x v="2"/>
    <n v="4"/>
    <x v="3"/>
    <n v="120"/>
    <x v="1"/>
    <x v="4"/>
    <s v="10.60-65"/>
    <x v="1"/>
    <x v="0"/>
    <x v="0"/>
    <x v="27"/>
  </r>
  <r>
    <n v="23"/>
    <d v="2023-04-12T00:00:00"/>
    <s v="CUST023"/>
    <x v="0"/>
    <n v="35"/>
    <x v="2"/>
    <n v="4"/>
    <x v="3"/>
    <n v="120"/>
    <x v="1"/>
    <x v="3"/>
    <s v="4.30-35"/>
    <x v="2"/>
    <x v="8"/>
    <x v="0"/>
    <x v="41"/>
  </r>
  <r>
    <n v="39"/>
    <d v="2023-04-21T00:00:00"/>
    <s v="CUST039"/>
    <x v="1"/>
    <n v="23"/>
    <x v="2"/>
    <n v="4"/>
    <x v="3"/>
    <n v="120"/>
    <x v="1"/>
    <x v="2"/>
    <s v="2.20-25"/>
    <x v="4"/>
    <x v="8"/>
    <x v="2"/>
    <x v="82"/>
  </r>
  <r>
    <n v="55"/>
    <d v="2023-10-10T00:00:00"/>
    <s v="CUST055"/>
    <x v="1"/>
    <n v="31"/>
    <x v="1"/>
    <n v="4"/>
    <x v="3"/>
    <n v="120"/>
    <x v="1"/>
    <x v="3"/>
    <s v="4.30-35"/>
    <x v="1"/>
    <x v="4"/>
    <x v="1"/>
    <x v="16"/>
  </r>
  <r>
    <n v="92"/>
    <d v="2023-08-25T00:00:00"/>
    <s v="CUST092"/>
    <x v="0"/>
    <n v="51"/>
    <x v="0"/>
    <n v="4"/>
    <x v="3"/>
    <n v="120"/>
    <x v="1"/>
    <x v="1"/>
    <s v="8.50-55"/>
    <x v="4"/>
    <x v="9"/>
    <x v="2"/>
    <x v="56"/>
  </r>
  <r>
    <n v="122"/>
    <d v="2023-10-03T00:00:00"/>
    <s v="CUST122"/>
    <x v="1"/>
    <n v="64"/>
    <x v="0"/>
    <n v="4"/>
    <x v="3"/>
    <n v="120"/>
    <x v="1"/>
    <x v="4"/>
    <s v="10.60-65"/>
    <x v="1"/>
    <x v="4"/>
    <x v="1"/>
    <x v="16"/>
  </r>
  <r>
    <n v="150"/>
    <d v="2023-01-06T00:00:00"/>
    <s v="CUST150"/>
    <x v="0"/>
    <n v="58"/>
    <x v="0"/>
    <n v="4"/>
    <x v="3"/>
    <n v="120"/>
    <x v="1"/>
    <x v="4"/>
    <s v="9.55-60"/>
    <x v="4"/>
    <x v="0"/>
    <x v="1"/>
    <x v="67"/>
  </r>
  <r>
    <n v="173"/>
    <d v="2023-11-08T00:00:00"/>
    <s v="CUST173"/>
    <x v="1"/>
    <n v="64"/>
    <x v="0"/>
    <n v="4"/>
    <x v="3"/>
    <n v="120"/>
    <x v="1"/>
    <x v="4"/>
    <s v="10.60-65"/>
    <x v="2"/>
    <x v="3"/>
    <x v="1"/>
    <x v="3"/>
  </r>
  <r>
    <n v="182"/>
    <d v="2023-06-15T00:00:00"/>
    <s v="CUST182"/>
    <x v="1"/>
    <n v="62"/>
    <x v="1"/>
    <n v="4"/>
    <x v="3"/>
    <n v="120"/>
    <x v="1"/>
    <x v="4"/>
    <s v="10.60-65"/>
    <x v="6"/>
    <x v="7"/>
    <x v="0"/>
    <x v="21"/>
  </r>
  <r>
    <n v="222"/>
    <d v="2023-04-26T00:00:00"/>
    <s v="CUST222"/>
    <x v="1"/>
    <n v="51"/>
    <x v="2"/>
    <n v="4"/>
    <x v="3"/>
    <n v="120"/>
    <x v="1"/>
    <x v="1"/>
    <s v="8.50-55"/>
    <x v="2"/>
    <x v="8"/>
    <x v="2"/>
    <x v="41"/>
  </r>
  <r>
    <n v="262"/>
    <d v="2023-07-30T00:00:00"/>
    <s v="CUST262"/>
    <x v="0"/>
    <n v="32"/>
    <x v="1"/>
    <n v="4"/>
    <x v="3"/>
    <n v="120"/>
    <x v="1"/>
    <x v="3"/>
    <s v="4.30-35"/>
    <x v="3"/>
    <x v="5"/>
    <x v="2"/>
    <x v="33"/>
  </r>
  <r>
    <n v="271"/>
    <d v="2023-06-23T00:00:00"/>
    <s v="CUST271"/>
    <x v="0"/>
    <n v="62"/>
    <x v="1"/>
    <n v="4"/>
    <x v="3"/>
    <n v="120"/>
    <x v="1"/>
    <x v="4"/>
    <s v="10.60-65"/>
    <x v="4"/>
    <x v="7"/>
    <x v="2"/>
    <x v="45"/>
  </r>
  <r>
    <n v="288"/>
    <d v="2023-01-26T00:00:00"/>
    <s v="CUST288"/>
    <x v="1"/>
    <n v="28"/>
    <x v="2"/>
    <n v="4"/>
    <x v="3"/>
    <n v="120"/>
    <x v="1"/>
    <x v="3"/>
    <s v="3.25-30"/>
    <x v="6"/>
    <x v="0"/>
    <x v="2"/>
    <x v="55"/>
  </r>
  <r>
    <n v="301"/>
    <d v="2023-03-26T00:00:00"/>
    <s v="CUST301"/>
    <x v="1"/>
    <n v="30"/>
    <x v="2"/>
    <n v="4"/>
    <x v="3"/>
    <n v="120"/>
    <x v="1"/>
    <x v="3"/>
    <s v="3.25-30"/>
    <x v="3"/>
    <x v="11"/>
    <x v="2"/>
    <x v="61"/>
  </r>
  <r>
    <n v="312"/>
    <d v="2023-09-07T00:00:00"/>
    <s v="CUST312"/>
    <x v="1"/>
    <n v="41"/>
    <x v="2"/>
    <n v="4"/>
    <x v="3"/>
    <n v="120"/>
    <x v="1"/>
    <x v="0"/>
    <s v="6.40-45"/>
    <x v="6"/>
    <x v="10"/>
    <x v="1"/>
    <x v="60"/>
  </r>
  <r>
    <n v="314"/>
    <d v="2023-04-08T00:00:00"/>
    <s v="CUST314"/>
    <x v="1"/>
    <n v="52"/>
    <x v="2"/>
    <n v="4"/>
    <x v="3"/>
    <n v="120"/>
    <x v="1"/>
    <x v="1"/>
    <s v="8.50-55"/>
    <x v="5"/>
    <x v="8"/>
    <x v="1"/>
    <x v="34"/>
  </r>
  <r>
    <n v="335"/>
    <d v="2023-02-04T00:00:00"/>
    <s v="CUST335"/>
    <x v="0"/>
    <n v="47"/>
    <x v="1"/>
    <n v="4"/>
    <x v="3"/>
    <n v="120"/>
    <x v="1"/>
    <x v="1"/>
    <s v="7.45-50"/>
    <x v="5"/>
    <x v="6"/>
    <x v="1"/>
    <x v="48"/>
  </r>
  <r>
    <n v="425"/>
    <d v="2023-05-15T00:00:00"/>
    <s v="CUST425"/>
    <x v="0"/>
    <n v="55"/>
    <x v="0"/>
    <n v="4"/>
    <x v="3"/>
    <n v="120"/>
    <x v="1"/>
    <x v="1"/>
    <s v="8.50-55"/>
    <x v="0"/>
    <x v="2"/>
    <x v="0"/>
    <x v="37"/>
  </r>
  <r>
    <n v="436"/>
    <d v="2023-03-18T00:00:00"/>
    <s v="CUST436"/>
    <x v="0"/>
    <n v="57"/>
    <x v="2"/>
    <n v="4"/>
    <x v="3"/>
    <n v="120"/>
    <x v="1"/>
    <x v="4"/>
    <s v="9.55-60"/>
    <x v="5"/>
    <x v="11"/>
    <x v="0"/>
    <x v="57"/>
  </r>
  <r>
    <n v="477"/>
    <d v="2023-04-24T00:00:00"/>
    <s v="CUST477"/>
    <x v="1"/>
    <n v="43"/>
    <x v="2"/>
    <n v="4"/>
    <x v="3"/>
    <n v="120"/>
    <x v="1"/>
    <x v="0"/>
    <s v="6.40-45"/>
    <x v="0"/>
    <x v="8"/>
    <x v="2"/>
    <x v="83"/>
  </r>
  <r>
    <n v="497"/>
    <d v="2023-10-02T00:00:00"/>
    <s v="CUST497"/>
    <x v="1"/>
    <n v="41"/>
    <x v="2"/>
    <n v="4"/>
    <x v="3"/>
    <n v="120"/>
    <x v="1"/>
    <x v="0"/>
    <s v="6.40-45"/>
    <x v="0"/>
    <x v="4"/>
    <x v="1"/>
    <x v="54"/>
  </r>
  <r>
    <n v="519"/>
    <d v="2023-01-23T00:00:00"/>
    <s v="CUST519"/>
    <x v="0"/>
    <n v="36"/>
    <x v="0"/>
    <n v="4"/>
    <x v="3"/>
    <n v="120"/>
    <x v="1"/>
    <x v="0"/>
    <s v="5.35-40"/>
    <x v="0"/>
    <x v="0"/>
    <x v="2"/>
    <x v="0"/>
  </r>
  <r>
    <n v="521"/>
    <d v="2023-08-12T00:00:00"/>
    <s v="CUST521"/>
    <x v="0"/>
    <n v="47"/>
    <x v="2"/>
    <n v="4"/>
    <x v="3"/>
    <n v="120"/>
    <x v="1"/>
    <x v="1"/>
    <s v="7.45-50"/>
    <x v="5"/>
    <x v="9"/>
    <x v="0"/>
    <x v="38"/>
  </r>
  <r>
    <n v="530"/>
    <d v="2023-02-05T00:00:00"/>
    <s v="CUST530"/>
    <x v="0"/>
    <n v="18"/>
    <x v="0"/>
    <n v="4"/>
    <x v="3"/>
    <n v="120"/>
    <x v="1"/>
    <x v="2"/>
    <s v="1.18-20"/>
    <x v="3"/>
    <x v="6"/>
    <x v="1"/>
    <x v="14"/>
  </r>
  <r>
    <n v="532"/>
    <d v="2023-06-19T00:00:00"/>
    <s v="CUST532"/>
    <x v="0"/>
    <n v="64"/>
    <x v="2"/>
    <n v="4"/>
    <x v="3"/>
    <n v="120"/>
    <x v="1"/>
    <x v="4"/>
    <s v="10.60-65"/>
    <x v="0"/>
    <x v="7"/>
    <x v="0"/>
    <x v="46"/>
  </r>
  <r>
    <n v="536"/>
    <d v="2023-03-05T00:00:00"/>
    <s v="CUST536"/>
    <x v="0"/>
    <n v="55"/>
    <x v="1"/>
    <n v="4"/>
    <x v="3"/>
    <n v="120"/>
    <x v="1"/>
    <x v="1"/>
    <s v="8.50-55"/>
    <x v="3"/>
    <x v="11"/>
    <x v="1"/>
    <x v="61"/>
  </r>
  <r>
    <n v="578"/>
    <d v="2023-05-26T00:00:00"/>
    <s v="CUST578"/>
    <x v="0"/>
    <n v="54"/>
    <x v="2"/>
    <n v="4"/>
    <x v="3"/>
    <n v="120"/>
    <x v="1"/>
    <x v="1"/>
    <s v="8.50-55"/>
    <x v="4"/>
    <x v="2"/>
    <x v="2"/>
    <x v="71"/>
  </r>
  <r>
    <n v="598"/>
    <d v="2023-08-01T00:00:00"/>
    <s v="CUST598"/>
    <x v="1"/>
    <n v="37"/>
    <x v="1"/>
    <n v="4"/>
    <x v="3"/>
    <n v="120"/>
    <x v="1"/>
    <x v="0"/>
    <s v="5.35-40"/>
    <x v="1"/>
    <x v="9"/>
    <x v="1"/>
    <x v="20"/>
  </r>
  <r>
    <n v="633"/>
    <d v="2023-08-07T00:00:00"/>
    <s v="CUST633"/>
    <x v="1"/>
    <n v="39"/>
    <x v="1"/>
    <n v="4"/>
    <x v="3"/>
    <n v="120"/>
    <x v="1"/>
    <x v="0"/>
    <s v="5.35-40"/>
    <x v="0"/>
    <x v="9"/>
    <x v="1"/>
    <x v="69"/>
  </r>
  <r>
    <n v="640"/>
    <d v="2023-05-07T00:00:00"/>
    <s v="CUST640"/>
    <x v="0"/>
    <n v="51"/>
    <x v="0"/>
    <n v="4"/>
    <x v="3"/>
    <n v="120"/>
    <x v="1"/>
    <x v="1"/>
    <s v="8.50-55"/>
    <x v="3"/>
    <x v="2"/>
    <x v="1"/>
    <x v="52"/>
  </r>
  <r>
    <n v="645"/>
    <d v="2023-11-17T00:00:00"/>
    <s v="CUST645"/>
    <x v="0"/>
    <n v="35"/>
    <x v="0"/>
    <n v="4"/>
    <x v="3"/>
    <n v="120"/>
    <x v="1"/>
    <x v="3"/>
    <s v="4.30-35"/>
    <x v="4"/>
    <x v="3"/>
    <x v="0"/>
    <x v="43"/>
  </r>
  <r>
    <n v="699"/>
    <d v="2023-06-22T00:00:00"/>
    <s v="CUST699"/>
    <x v="0"/>
    <n v="37"/>
    <x v="2"/>
    <n v="4"/>
    <x v="3"/>
    <n v="120"/>
    <x v="1"/>
    <x v="0"/>
    <s v="5.35-40"/>
    <x v="6"/>
    <x v="7"/>
    <x v="2"/>
    <x v="21"/>
  </r>
  <r>
    <n v="769"/>
    <d v="2023-06-09T00:00:00"/>
    <s v="CUST769"/>
    <x v="0"/>
    <n v="31"/>
    <x v="0"/>
    <n v="4"/>
    <x v="3"/>
    <n v="120"/>
    <x v="1"/>
    <x v="3"/>
    <s v="4.30-35"/>
    <x v="4"/>
    <x v="7"/>
    <x v="1"/>
    <x v="45"/>
  </r>
  <r>
    <n v="796"/>
    <d v="2023-06-24T00:00:00"/>
    <s v="CUST796"/>
    <x v="1"/>
    <n v="43"/>
    <x v="1"/>
    <n v="4"/>
    <x v="3"/>
    <n v="120"/>
    <x v="1"/>
    <x v="0"/>
    <s v="6.40-45"/>
    <x v="5"/>
    <x v="7"/>
    <x v="2"/>
    <x v="11"/>
  </r>
  <r>
    <n v="824"/>
    <d v="2023-05-05T00:00:00"/>
    <s v="CUST824"/>
    <x v="1"/>
    <n v="63"/>
    <x v="2"/>
    <n v="4"/>
    <x v="3"/>
    <n v="120"/>
    <x v="1"/>
    <x v="4"/>
    <s v="10.60-65"/>
    <x v="4"/>
    <x v="2"/>
    <x v="1"/>
    <x v="71"/>
  </r>
  <r>
    <n v="856"/>
    <d v="2023-11-27T00:00:00"/>
    <s v="CUST856"/>
    <x v="1"/>
    <n v="54"/>
    <x v="0"/>
    <n v="4"/>
    <x v="3"/>
    <n v="120"/>
    <x v="1"/>
    <x v="1"/>
    <s v="8.50-55"/>
    <x v="0"/>
    <x v="3"/>
    <x v="2"/>
    <x v="39"/>
  </r>
  <r>
    <n v="870"/>
    <d v="2023-07-08T00:00:00"/>
    <s v="CUST870"/>
    <x v="0"/>
    <n v="46"/>
    <x v="0"/>
    <n v="4"/>
    <x v="3"/>
    <n v="120"/>
    <x v="1"/>
    <x v="1"/>
    <s v="7.45-50"/>
    <x v="5"/>
    <x v="5"/>
    <x v="1"/>
    <x v="40"/>
  </r>
  <r>
    <n v="876"/>
    <d v="2023-10-09T00:00:00"/>
    <s v="CUST876"/>
    <x v="1"/>
    <n v="43"/>
    <x v="2"/>
    <n v="4"/>
    <x v="3"/>
    <n v="120"/>
    <x v="1"/>
    <x v="0"/>
    <s v="6.40-45"/>
    <x v="0"/>
    <x v="4"/>
    <x v="1"/>
    <x v="54"/>
  </r>
  <r>
    <n v="885"/>
    <d v="2023-03-03T00:00:00"/>
    <s v="CUST885"/>
    <x v="0"/>
    <n v="52"/>
    <x v="2"/>
    <n v="4"/>
    <x v="3"/>
    <n v="120"/>
    <x v="1"/>
    <x v="1"/>
    <s v="8.50-55"/>
    <x v="4"/>
    <x v="11"/>
    <x v="1"/>
    <x v="68"/>
  </r>
  <r>
    <n v="895"/>
    <d v="2023-05-22T00:00:00"/>
    <s v="CUST895"/>
    <x v="0"/>
    <n v="55"/>
    <x v="2"/>
    <n v="4"/>
    <x v="3"/>
    <n v="120"/>
    <x v="1"/>
    <x v="1"/>
    <s v="8.50-55"/>
    <x v="0"/>
    <x v="2"/>
    <x v="2"/>
    <x v="37"/>
  </r>
  <r>
    <n v="931"/>
    <d v="2023-09-02T00:00:00"/>
    <s v="CUST931"/>
    <x v="1"/>
    <n v="30"/>
    <x v="1"/>
    <n v="4"/>
    <x v="3"/>
    <n v="120"/>
    <x v="1"/>
    <x v="3"/>
    <s v="3.25-30"/>
    <x v="5"/>
    <x v="10"/>
    <x v="1"/>
    <x v="17"/>
  </r>
  <r>
    <n v="957"/>
    <d v="2023-08-15T00:00:00"/>
    <s v="CUST957"/>
    <x v="0"/>
    <n v="60"/>
    <x v="0"/>
    <n v="4"/>
    <x v="3"/>
    <n v="120"/>
    <x v="1"/>
    <x v="4"/>
    <s v="9.55-60"/>
    <x v="1"/>
    <x v="9"/>
    <x v="0"/>
    <x v="20"/>
  </r>
  <r>
    <n v="1000"/>
    <d v="2023-04-12T00:00:00"/>
    <s v="CUST1000"/>
    <x v="1"/>
    <n v="47"/>
    <x v="0"/>
    <n v="4"/>
    <x v="3"/>
    <n v="120"/>
    <x v="1"/>
    <x v="1"/>
    <s v="7.45-50"/>
    <x v="2"/>
    <x v="8"/>
    <x v="0"/>
    <x v="41"/>
  </r>
  <r>
    <n v="5"/>
    <d v="2023-05-06T00:00:00"/>
    <s v="CUST005"/>
    <x v="1"/>
    <n v="30"/>
    <x v="1"/>
    <n v="2"/>
    <x v="2"/>
    <n v="100"/>
    <x v="1"/>
    <x v="3"/>
    <s v="3.25-30"/>
    <x v="5"/>
    <x v="2"/>
    <x v="1"/>
    <x v="24"/>
  </r>
  <r>
    <n v="8"/>
    <d v="2023-02-22T00:00:00"/>
    <s v="CUST008"/>
    <x v="1"/>
    <n v="30"/>
    <x v="0"/>
    <n v="4"/>
    <x v="4"/>
    <n v="100"/>
    <x v="1"/>
    <x v="3"/>
    <s v="3.25-30"/>
    <x v="2"/>
    <x v="6"/>
    <x v="2"/>
    <x v="15"/>
  </r>
  <r>
    <n v="11"/>
    <d v="2023-02-14T00:00:00"/>
    <s v="CUST011"/>
    <x v="1"/>
    <n v="23"/>
    <x v="2"/>
    <n v="2"/>
    <x v="2"/>
    <n v="100"/>
    <x v="1"/>
    <x v="2"/>
    <s v="2.20-25"/>
    <x v="1"/>
    <x v="6"/>
    <x v="0"/>
    <x v="9"/>
  </r>
  <r>
    <n v="17"/>
    <d v="2023-04-22T00:00:00"/>
    <s v="CUST017"/>
    <x v="0"/>
    <n v="27"/>
    <x v="2"/>
    <n v="4"/>
    <x v="4"/>
    <n v="100"/>
    <x v="1"/>
    <x v="3"/>
    <s v="3.25-30"/>
    <x v="5"/>
    <x v="8"/>
    <x v="2"/>
    <x v="34"/>
  </r>
  <r>
    <n v="22"/>
    <d v="2023-10-15T00:00:00"/>
    <s v="CUST022"/>
    <x v="1"/>
    <n v="18"/>
    <x v="2"/>
    <n v="2"/>
    <x v="2"/>
    <n v="100"/>
    <x v="1"/>
    <x v="2"/>
    <s v="1.18-20"/>
    <x v="3"/>
    <x v="4"/>
    <x v="0"/>
    <x v="4"/>
  </r>
  <r>
    <n v="33"/>
    <d v="2023-03-23T00:00:00"/>
    <s v="CUST033"/>
    <x v="0"/>
    <n v="50"/>
    <x v="0"/>
    <n v="2"/>
    <x v="2"/>
    <n v="100"/>
    <x v="1"/>
    <x v="1"/>
    <s v="7.45-50"/>
    <x v="6"/>
    <x v="11"/>
    <x v="2"/>
    <x v="51"/>
  </r>
  <r>
    <n v="53"/>
    <d v="2023-07-13T00:00:00"/>
    <s v="CUST053"/>
    <x v="1"/>
    <n v="34"/>
    <x v="0"/>
    <n v="2"/>
    <x v="2"/>
    <n v="100"/>
    <x v="1"/>
    <x v="3"/>
    <s v="4.30-35"/>
    <x v="6"/>
    <x v="5"/>
    <x v="0"/>
    <x v="19"/>
  </r>
  <r>
    <n v="62"/>
    <d v="2023-12-27T00:00:00"/>
    <s v="CUST062"/>
    <x v="1"/>
    <n v="18"/>
    <x v="1"/>
    <n v="2"/>
    <x v="2"/>
    <n v="100"/>
    <x v="1"/>
    <x v="2"/>
    <s v="1.18-20"/>
    <x v="2"/>
    <x v="1"/>
    <x v="2"/>
    <x v="50"/>
  </r>
  <r>
    <n v="64"/>
    <d v="2023-01-24T00:00:00"/>
    <s v="CUST064"/>
    <x v="1"/>
    <n v="49"/>
    <x v="2"/>
    <n v="4"/>
    <x v="4"/>
    <n v="100"/>
    <x v="1"/>
    <x v="1"/>
    <s v="7.45-50"/>
    <x v="1"/>
    <x v="0"/>
    <x v="2"/>
    <x v="27"/>
  </r>
  <r>
    <n v="71"/>
    <d v="2023-07-14T00:00:00"/>
    <s v="CUST071"/>
    <x v="0"/>
    <n v="51"/>
    <x v="1"/>
    <n v="4"/>
    <x v="4"/>
    <n v="100"/>
    <x v="1"/>
    <x v="1"/>
    <s v="8.50-55"/>
    <x v="4"/>
    <x v="5"/>
    <x v="0"/>
    <x v="5"/>
  </r>
  <r>
    <n v="76"/>
    <d v="2023-03-25T00:00:00"/>
    <s v="CUST076"/>
    <x v="0"/>
    <n v="22"/>
    <x v="0"/>
    <n v="2"/>
    <x v="2"/>
    <n v="100"/>
    <x v="1"/>
    <x v="2"/>
    <s v="2.20-25"/>
    <x v="5"/>
    <x v="11"/>
    <x v="2"/>
    <x v="57"/>
  </r>
  <r>
    <n v="77"/>
    <d v="2023-07-09T00:00:00"/>
    <s v="CUST077"/>
    <x v="0"/>
    <n v="47"/>
    <x v="2"/>
    <n v="2"/>
    <x v="2"/>
    <n v="100"/>
    <x v="1"/>
    <x v="1"/>
    <s v="7.45-50"/>
    <x v="3"/>
    <x v="5"/>
    <x v="1"/>
    <x v="33"/>
  </r>
  <r>
    <n v="83"/>
    <d v="2023-12-16T00:00:00"/>
    <s v="CUST083"/>
    <x v="1"/>
    <n v="54"/>
    <x v="0"/>
    <n v="2"/>
    <x v="2"/>
    <n v="100"/>
    <x v="1"/>
    <x v="1"/>
    <s v="8.50-55"/>
    <x v="5"/>
    <x v="1"/>
    <x v="0"/>
    <x v="31"/>
  </r>
  <r>
    <n v="87"/>
    <d v="2023-11-22T00:00:00"/>
    <s v="CUST087"/>
    <x v="0"/>
    <n v="28"/>
    <x v="1"/>
    <n v="2"/>
    <x v="2"/>
    <n v="100"/>
    <x v="1"/>
    <x v="3"/>
    <s v="3.25-30"/>
    <x v="2"/>
    <x v="3"/>
    <x v="2"/>
    <x v="3"/>
  </r>
  <r>
    <n v="98"/>
    <d v="2023-04-23T00:00:00"/>
    <s v="CUST098"/>
    <x v="0"/>
    <n v="55"/>
    <x v="1"/>
    <n v="2"/>
    <x v="2"/>
    <n v="100"/>
    <x v="1"/>
    <x v="1"/>
    <s v="8.50-55"/>
    <x v="3"/>
    <x v="8"/>
    <x v="2"/>
    <x v="12"/>
  </r>
  <r>
    <n v="114"/>
    <d v="2023-07-22T00:00:00"/>
    <s v="CUST114"/>
    <x v="0"/>
    <n v="22"/>
    <x v="1"/>
    <n v="4"/>
    <x v="4"/>
    <n v="100"/>
    <x v="1"/>
    <x v="2"/>
    <s v="2.20-25"/>
    <x v="5"/>
    <x v="5"/>
    <x v="2"/>
    <x v="40"/>
  </r>
  <r>
    <n v="125"/>
    <d v="2023-08-08T00:00:00"/>
    <s v="CUST125"/>
    <x v="1"/>
    <n v="48"/>
    <x v="2"/>
    <n v="2"/>
    <x v="2"/>
    <n v="100"/>
    <x v="1"/>
    <x v="1"/>
    <s v="7.45-50"/>
    <x v="1"/>
    <x v="9"/>
    <x v="1"/>
    <x v="20"/>
  </r>
  <r>
    <n v="156"/>
    <d v="2023-11-25T00:00:00"/>
    <s v="CUST156"/>
    <x v="0"/>
    <n v="43"/>
    <x v="2"/>
    <n v="4"/>
    <x v="4"/>
    <n v="100"/>
    <x v="1"/>
    <x v="0"/>
    <s v="6.40-45"/>
    <x v="5"/>
    <x v="3"/>
    <x v="2"/>
    <x v="74"/>
  </r>
  <r>
    <n v="160"/>
    <d v="2023-08-11T00:00:00"/>
    <s v="CUST160"/>
    <x v="0"/>
    <n v="43"/>
    <x v="2"/>
    <n v="2"/>
    <x v="2"/>
    <n v="100"/>
    <x v="1"/>
    <x v="0"/>
    <s v="6.40-45"/>
    <x v="4"/>
    <x v="9"/>
    <x v="0"/>
    <x v="56"/>
  </r>
  <r>
    <n v="175"/>
    <d v="2023-03-20T00:00:00"/>
    <s v="CUST175"/>
    <x v="0"/>
    <n v="31"/>
    <x v="0"/>
    <n v="4"/>
    <x v="4"/>
    <n v="100"/>
    <x v="1"/>
    <x v="3"/>
    <s v="4.30-35"/>
    <x v="0"/>
    <x v="11"/>
    <x v="0"/>
    <x v="70"/>
  </r>
  <r>
    <n v="176"/>
    <d v="2023-07-11T00:00:00"/>
    <s v="CUST176"/>
    <x v="0"/>
    <n v="43"/>
    <x v="1"/>
    <n v="2"/>
    <x v="2"/>
    <n v="100"/>
    <x v="1"/>
    <x v="0"/>
    <s v="6.40-45"/>
    <x v="1"/>
    <x v="5"/>
    <x v="0"/>
    <x v="75"/>
  </r>
  <r>
    <n v="177"/>
    <d v="2023-03-24T00:00:00"/>
    <s v="CUST177"/>
    <x v="1"/>
    <n v="45"/>
    <x v="1"/>
    <n v="2"/>
    <x v="2"/>
    <n v="100"/>
    <x v="1"/>
    <x v="0"/>
    <s v="6.40-45"/>
    <x v="4"/>
    <x v="11"/>
    <x v="2"/>
    <x v="68"/>
  </r>
  <r>
    <n v="187"/>
    <d v="2023-06-07T00:00:00"/>
    <s v="CUST187"/>
    <x v="0"/>
    <n v="64"/>
    <x v="2"/>
    <n v="2"/>
    <x v="2"/>
    <n v="100"/>
    <x v="1"/>
    <x v="4"/>
    <s v="10.60-65"/>
    <x v="2"/>
    <x v="7"/>
    <x v="1"/>
    <x v="79"/>
  </r>
  <r>
    <n v="192"/>
    <d v="2023-02-10T00:00:00"/>
    <s v="CUST192"/>
    <x v="1"/>
    <n v="62"/>
    <x v="1"/>
    <n v="2"/>
    <x v="2"/>
    <n v="100"/>
    <x v="1"/>
    <x v="4"/>
    <s v="10.60-65"/>
    <x v="4"/>
    <x v="6"/>
    <x v="1"/>
    <x v="18"/>
  </r>
  <r>
    <n v="216"/>
    <d v="2023-07-11T00:00:00"/>
    <s v="CUST216"/>
    <x v="1"/>
    <n v="62"/>
    <x v="0"/>
    <n v="2"/>
    <x v="2"/>
    <n v="100"/>
    <x v="1"/>
    <x v="4"/>
    <s v="10.60-65"/>
    <x v="1"/>
    <x v="5"/>
    <x v="0"/>
    <x v="75"/>
  </r>
  <r>
    <n v="225"/>
    <d v="2023-01-11T00:00:00"/>
    <s v="CUST225"/>
    <x v="0"/>
    <n v="57"/>
    <x v="1"/>
    <n v="4"/>
    <x v="4"/>
    <n v="100"/>
    <x v="1"/>
    <x v="4"/>
    <s v="9.55-60"/>
    <x v="2"/>
    <x v="0"/>
    <x v="0"/>
    <x v="77"/>
  </r>
  <r>
    <n v="227"/>
    <d v="2023-10-11T00:00:00"/>
    <s v="CUST227"/>
    <x v="1"/>
    <n v="36"/>
    <x v="0"/>
    <n v="2"/>
    <x v="2"/>
    <n v="100"/>
    <x v="1"/>
    <x v="0"/>
    <s v="5.35-40"/>
    <x v="2"/>
    <x v="4"/>
    <x v="0"/>
    <x v="6"/>
  </r>
  <r>
    <n v="244"/>
    <d v="2023-12-09T00:00:00"/>
    <s v="CUST244"/>
    <x v="1"/>
    <n v="28"/>
    <x v="1"/>
    <n v="2"/>
    <x v="2"/>
    <n v="100"/>
    <x v="1"/>
    <x v="3"/>
    <s v="3.25-30"/>
    <x v="5"/>
    <x v="1"/>
    <x v="1"/>
    <x v="31"/>
  </r>
  <r>
    <n v="272"/>
    <d v="2023-02-25T00:00:00"/>
    <s v="CUST272"/>
    <x v="0"/>
    <n v="61"/>
    <x v="0"/>
    <n v="2"/>
    <x v="2"/>
    <n v="100"/>
    <x v="1"/>
    <x v="4"/>
    <s v="10.60-65"/>
    <x v="5"/>
    <x v="6"/>
    <x v="2"/>
    <x v="48"/>
  </r>
  <r>
    <n v="276"/>
    <d v="2023-10-02T00:00:00"/>
    <s v="CUST276"/>
    <x v="0"/>
    <n v="21"/>
    <x v="1"/>
    <n v="4"/>
    <x v="4"/>
    <n v="100"/>
    <x v="1"/>
    <x v="2"/>
    <s v="2.20-25"/>
    <x v="0"/>
    <x v="4"/>
    <x v="1"/>
    <x v="54"/>
  </r>
  <r>
    <n v="277"/>
    <d v="2023-08-18T00:00:00"/>
    <s v="CUST277"/>
    <x v="1"/>
    <n v="36"/>
    <x v="2"/>
    <n v="4"/>
    <x v="4"/>
    <n v="100"/>
    <x v="1"/>
    <x v="0"/>
    <s v="5.35-40"/>
    <x v="4"/>
    <x v="9"/>
    <x v="0"/>
    <x v="56"/>
  </r>
  <r>
    <n v="278"/>
    <d v="2023-03-13T00:00:00"/>
    <s v="CUST278"/>
    <x v="0"/>
    <n v="37"/>
    <x v="2"/>
    <n v="4"/>
    <x v="4"/>
    <n v="100"/>
    <x v="1"/>
    <x v="0"/>
    <s v="5.35-40"/>
    <x v="0"/>
    <x v="11"/>
    <x v="0"/>
    <x v="70"/>
  </r>
  <r>
    <n v="287"/>
    <d v="2023-02-20T00:00:00"/>
    <s v="CUST287"/>
    <x v="1"/>
    <n v="54"/>
    <x v="2"/>
    <n v="4"/>
    <x v="4"/>
    <n v="100"/>
    <x v="1"/>
    <x v="1"/>
    <s v="8.50-55"/>
    <x v="0"/>
    <x v="6"/>
    <x v="0"/>
    <x v="26"/>
  </r>
  <r>
    <n v="311"/>
    <d v="2023-12-05T00:00:00"/>
    <s v="CUST311"/>
    <x v="0"/>
    <n v="32"/>
    <x v="1"/>
    <n v="4"/>
    <x v="4"/>
    <n v="100"/>
    <x v="1"/>
    <x v="3"/>
    <s v="4.30-35"/>
    <x v="1"/>
    <x v="1"/>
    <x v="1"/>
    <x v="1"/>
  </r>
  <r>
    <n v="328"/>
    <d v="2023-03-22T00:00:00"/>
    <s v="CUST328"/>
    <x v="1"/>
    <n v="39"/>
    <x v="1"/>
    <n v="2"/>
    <x v="2"/>
    <n v="100"/>
    <x v="1"/>
    <x v="0"/>
    <s v="5.35-40"/>
    <x v="2"/>
    <x v="11"/>
    <x v="2"/>
    <x v="73"/>
  </r>
  <r>
    <n v="329"/>
    <d v="2023-01-30T00:00:00"/>
    <s v="CUST329"/>
    <x v="0"/>
    <n v="46"/>
    <x v="0"/>
    <n v="4"/>
    <x v="4"/>
    <n v="100"/>
    <x v="1"/>
    <x v="1"/>
    <s v="7.45-50"/>
    <x v="0"/>
    <x v="0"/>
    <x v="2"/>
    <x v="0"/>
  </r>
  <r>
    <n v="338"/>
    <d v="2023-07-26T00:00:00"/>
    <s v="CUST338"/>
    <x v="1"/>
    <n v="54"/>
    <x v="1"/>
    <n v="2"/>
    <x v="2"/>
    <n v="100"/>
    <x v="1"/>
    <x v="1"/>
    <s v="8.50-55"/>
    <x v="2"/>
    <x v="5"/>
    <x v="2"/>
    <x v="53"/>
  </r>
  <r>
    <n v="360"/>
    <d v="2023-03-09T00:00:00"/>
    <s v="CUST360"/>
    <x v="1"/>
    <n v="42"/>
    <x v="2"/>
    <n v="4"/>
    <x v="4"/>
    <n v="100"/>
    <x v="1"/>
    <x v="0"/>
    <s v="6.40-45"/>
    <x v="6"/>
    <x v="11"/>
    <x v="1"/>
    <x v="51"/>
  </r>
  <r>
    <n v="366"/>
    <d v="2023-02-07T00:00:00"/>
    <s v="CUST366"/>
    <x v="1"/>
    <n v="57"/>
    <x v="2"/>
    <n v="2"/>
    <x v="2"/>
    <n v="100"/>
    <x v="1"/>
    <x v="4"/>
    <s v="9.55-60"/>
    <x v="1"/>
    <x v="6"/>
    <x v="1"/>
    <x v="9"/>
  </r>
  <r>
    <n v="381"/>
    <d v="2023-07-09T00:00:00"/>
    <s v="CUST381"/>
    <x v="0"/>
    <n v="44"/>
    <x v="2"/>
    <n v="4"/>
    <x v="4"/>
    <n v="100"/>
    <x v="1"/>
    <x v="0"/>
    <s v="6.40-45"/>
    <x v="3"/>
    <x v="5"/>
    <x v="1"/>
    <x v="33"/>
  </r>
  <r>
    <n v="390"/>
    <d v="2023-09-28T00:00:00"/>
    <s v="CUST390"/>
    <x v="1"/>
    <n v="39"/>
    <x v="0"/>
    <n v="2"/>
    <x v="2"/>
    <n v="100"/>
    <x v="1"/>
    <x v="0"/>
    <s v="5.35-40"/>
    <x v="6"/>
    <x v="10"/>
    <x v="2"/>
    <x v="60"/>
  </r>
  <r>
    <n v="406"/>
    <d v="2023-04-18T00:00:00"/>
    <s v="CUST406"/>
    <x v="0"/>
    <n v="22"/>
    <x v="1"/>
    <n v="4"/>
    <x v="4"/>
    <n v="100"/>
    <x v="1"/>
    <x v="2"/>
    <s v="2.20-25"/>
    <x v="1"/>
    <x v="8"/>
    <x v="0"/>
    <x v="47"/>
  </r>
  <r>
    <n v="410"/>
    <d v="2023-11-21T00:00:00"/>
    <s v="CUST410"/>
    <x v="0"/>
    <n v="29"/>
    <x v="2"/>
    <n v="2"/>
    <x v="2"/>
    <n v="100"/>
    <x v="1"/>
    <x v="3"/>
    <s v="3.25-30"/>
    <x v="1"/>
    <x v="3"/>
    <x v="2"/>
    <x v="78"/>
  </r>
  <r>
    <n v="414"/>
    <d v="2023-05-09T00:00:00"/>
    <s v="CUST414"/>
    <x v="1"/>
    <n v="48"/>
    <x v="1"/>
    <n v="4"/>
    <x v="4"/>
    <n v="100"/>
    <x v="1"/>
    <x v="1"/>
    <s v="7.45-50"/>
    <x v="1"/>
    <x v="2"/>
    <x v="1"/>
    <x v="2"/>
  </r>
  <r>
    <n v="442"/>
    <d v="2023-03-17T00:00:00"/>
    <s v="CUST442"/>
    <x v="0"/>
    <n v="60"/>
    <x v="2"/>
    <n v="4"/>
    <x v="4"/>
    <n v="100"/>
    <x v="1"/>
    <x v="4"/>
    <s v="9.55-60"/>
    <x v="4"/>
    <x v="11"/>
    <x v="0"/>
    <x v="68"/>
  </r>
  <r>
    <n v="455"/>
    <d v="2023-07-01T00:00:00"/>
    <s v="CUST455"/>
    <x v="1"/>
    <n v="31"/>
    <x v="0"/>
    <n v="4"/>
    <x v="4"/>
    <n v="100"/>
    <x v="1"/>
    <x v="3"/>
    <s v="4.30-35"/>
    <x v="5"/>
    <x v="5"/>
    <x v="1"/>
    <x v="40"/>
  </r>
  <r>
    <n v="458"/>
    <d v="2023-11-14T00:00:00"/>
    <s v="CUST458"/>
    <x v="0"/>
    <n v="39"/>
    <x v="0"/>
    <n v="4"/>
    <x v="4"/>
    <n v="100"/>
    <x v="1"/>
    <x v="0"/>
    <s v="5.35-40"/>
    <x v="1"/>
    <x v="3"/>
    <x v="0"/>
    <x v="78"/>
  </r>
  <r>
    <n v="466"/>
    <d v="2023-06-20T00:00:00"/>
    <s v="CUST466"/>
    <x v="1"/>
    <n v="63"/>
    <x v="0"/>
    <n v="4"/>
    <x v="4"/>
    <n v="100"/>
    <x v="1"/>
    <x v="4"/>
    <s v="10.60-65"/>
    <x v="1"/>
    <x v="7"/>
    <x v="0"/>
    <x v="66"/>
  </r>
  <r>
    <n v="492"/>
    <d v="2023-06-29T00:00:00"/>
    <s v="CUST492"/>
    <x v="1"/>
    <n v="61"/>
    <x v="1"/>
    <n v="4"/>
    <x v="4"/>
    <n v="100"/>
    <x v="1"/>
    <x v="4"/>
    <s v="10.60-65"/>
    <x v="6"/>
    <x v="7"/>
    <x v="2"/>
    <x v="21"/>
  </r>
  <r>
    <n v="498"/>
    <d v="2023-06-19T00:00:00"/>
    <s v="CUST498"/>
    <x v="0"/>
    <n v="50"/>
    <x v="2"/>
    <n v="4"/>
    <x v="4"/>
    <n v="100"/>
    <x v="1"/>
    <x v="1"/>
    <s v="7.45-50"/>
    <x v="0"/>
    <x v="7"/>
    <x v="0"/>
    <x v="46"/>
  </r>
  <r>
    <n v="500"/>
    <d v="2023-03-01T00:00:00"/>
    <s v="CUST500"/>
    <x v="0"/>
    <n v="60"/>
    <x v="1"/>
    <n v="4"/>
    <x v="4"/>
    <n v="100"/>
    <x v="1"/>
    <x v="4"/>
    <s v="9.55-60"/>
    <x v="2"/>
    <x v="11"/>
    <x v="1"/>
    <x v="73"/>
  </r>
  <r>
    <n v="511"/>
    <d v="2023-08-12T00:00:00"/>
    <s v="CUST511"/>
    <x v="1"/>
    <n v="45"/>
    <x v="1"/>
    <n v="2"/>
    <x v="2"/>
    <n v="100"/>
    <x v="1"/>
    <x v="0"/>
    <s v="6.40-45"/>
    <x v="5"/>
    <x v="9"/>
    <x v="0"/>
    <x v="38"/>
  </r>
  <r>
    <n v="513"/>
    <d v="2023-09-19T00:00:00"/>
    <s v="CUST513"/>
    <x v="1"/>
    <n v="24"/>
    <x v="0"/>
    <n v="4"/>
    <x v="4"/>
    <n v="100"/>
    <x v="1"/>
    <x v="2"/>
    <s v="2.20-25"/>
    <x v="1"/>
    <x v="10"/>
    <x v="0"/>
    <x v="80"/>
  </r>
  <r>
    <n v="516"/>
    <d v="2023-10-23T00:00:00"/>
    <s v="CUST516"/>
    <x v="1"/>
    <n v="30"/>
    <x v="1"/>
    <n v="4"/>
    <x v="4"/>
    <n v="100"/>
    <x v="1"/>
    <x v="3"/>
    <s v="3.25-30"/>
    <x v="0"/>
    <x v="4"/>
    <x v="2"/>
    <x v="54"/>
  </r>
  <r>
    <n v="517"/>
    <d v="2023-04-08T00:00:00"/>
    <s v="CUST517"/>
    <x v="0"/>
    <n v="47"/>
    <x v="2"/>
    <n v="4"/>
    <x v="4"/>
    <n v="100"/>
    <x v="1"/>
    <x v="1"/>
    <s v="7.45-50"/>
    <x v="5"/>
    <x v="8"/>
    <x v="1"/>
    <x v="34"/>
  </r>
  <r>
    <n v="520"/>
    <d v="2023-12-29T00:00:00"/>
    <s v="CUST520"/>
    <x v="0"/>
    <n v="49"/>
    <x v="0"/>
    <n v="4"/>
    <x v="4"/>
    <n v="100"/>
    <x v="1"/>
    <x v="1"/>
    <s v="7.45-50"/>
    <x v="4"/>
    <x v="1"/>
    <x v="2"/>
    <x v="8"/>
  </r>
  <r>
    <n v="526"/>
    <d v="2023-12-10T00:00:00"/>
    <s v="CUST526"/>
    <x v="1"/>
    <n v="33"/>
    <x v="2"/>
    <n v="2"/>
    <x v="2"/>
    <n v="100"/>
    <x v="1"/>
    <x v="3"/>
    <s v="4.30-35"/>
    <x v="3"/>
    <x v="1"/>
    <x v="1"/>
    <x v="58"/>
  </r>
  <r>
    <n v="549"/>
    <d v="2023-08-04T00:00:00"/>
    <s v="CUST549"/>
    <x v="0"/>
    <n v="50"/>
    <x v="1"/>
    <n v="2"/>
    <x v="2"/>
    <n v="100"/>
    <x v="1"/>
    <x v="1"/>
    <s v="7.45-50"/>
    <x v="4"/>
    <x v="9"/>
    <x v="1"/>
    <x v="56"/>
  </r>
  <r>
    <n v="564"/>
    <d v="2023-10-24T00:00:00"/>
    <s v="CUST564"/>
    <x v="1"/>
    <n v="50"/>
    <x v="0"/>
    <n v="2"/>
    <x v="2"/>
    <n v="100"/>
    <x v="1"/>
    <x v="1"/>
    <s v="7.45-50"/>
    <x v="1"/>
    <x v="4"/>
    <x v="2"/>
    <x v="16"/>
  </r>
  <r>
    <n v="575"/>
    <d v="2023-03-28T00:00:00"/>
    <s v="CUST575"/>
    <x v="1"/>
    <n v="60"/>
    <x v="2"/>
    <n v="2"/>
    <x v="2"/>
    <n v="100"/>
    <x v="1"/>
    <x v="4"/>
    <s v="9.55-60"/>
    <x v="1"/>
    <x v="11"/>
    <x v="2"/>
    <x v="23"/>
  </r>
  <r>
    <n v="583"/>
    <d v="2023-06-21T00:00:00"/>
    <s v="CUST583"/>
    <x v="0"/>
    <n v="24"/>
    <x v="0"/>
    <n v="4"/>
    <x v="4"/>
    <n v="100"/>
    <x v="1"/>
    <x v="2"/>
    <s v="2.20-25"/>
    <x v="2"/>
    <x v="7"/>
    <x v="2"/>
    <x v="79"/>
  </r>
  <r>
    <n v="591"/>
    <d v="2023-01-13T00:00:00"/>
    <s v="CUST591"/>
    <x v="1"/>
    <n v="53"/>
    <x v="0"/>
    <n v="4"/>
    <x v="4"/>
    <n v="100"/>
    <x v="1"/>
    <x v="1"/>
    <s v="8.50-55"/>
    <x v="4"/>
    <x v="0"/>
    <x v="0"/>
    <x v="67"/>
  </r>
  <r>
    <n v="599"/>
    <d v="2023-11-19T00:00:00"/>
    <s v="CUST599"/>
    <x v="0"/>
    <n v="28"/>
    <x v="1"/>
    <n v="2"/>
    <x v="2"/>
    <n v="100"/>
    <x v="1"/>
    <x v="3"/>
    <s v="3.25-30"/>
    <x v="3"/>
    <x v="3"/>
    <x v="0"/>
    <x v="42"/>
  </r>
  <r>
    <n v="609"/>
    <d v="2023-12-19T00:00:00"/>
    <s v="CUST609"/>
    <x v="0"/>
    <n v="47"/>
    <x v="2"/>
    <n v="2"/>
    <x v="2"/>
    <n v="100"/>
    <x v="1"/>
    <x v="1"/>
    <s v="7.45-50"/>
    <x v="1"/>
    <x v="1"/>
    <x v="0"/>
    <x v="1"/>
  </r>
  <r>
    <n v="615"/>
    <d v="2023-12-23T00:00:00"/>
    <s v="CUST615"/>
    <x v="0"/>
    <n v="61"/>
    <x v="2"/>
    <n v="4"/>
    <x v="4"/>
    <n v="100"/>
    <x v="1"/>
    <x v="4"/>
    <s v="10.60-65"/>
    <x v="5"/>
    <x v="1"/>
    <x v="2"/>
    <x v="31"/>
  </r>
  <r>
    <n v="616"/>
    <d v="2023-09-23T00:00:00"/>
    <s v="CUST616"/>
    <x v="1"/>
    <n v="41"/>
    <x v="2"/>
    <n v="2"/>
    <x v="2"/>
    <n v="100"/>
    <x v="1"/>
    <x v="0"/>
    <s v="6.40-45"/>
    <x v="5"/>
    <x v="10"/>
    <x v="2"/>
    <x v="17"/>
  </r>
  <r>
    <n v="619"/>
    <d v="2023-10-13T00:00:00"/>
    <s v="CUST619"/>
    <x v="1"/>
    <n v="47"/>
    <x v="0"/>
    <n v="4"/>
    <x v="4"/>
    <n v="100"/>
    <x v="1"/>
    <x v="1"/>
    <s v="7.45-50"/>
    <x v="4"/>
    <x v="4"/>
    <x v="0"/>
    <x v="7"/>
  </r>
  <r>
    <n v="630"/>
    <d v="2023-08-15T00:00:00"/>
    <s v="CUST630"/>
    <x v="1"/>
    <n v="42"/>
    <x v="2"/>
    <n v="2"/>
    <x v="2"/>
    <n v="100"/>
    <x v="1"/>
    <x v="0"/>
    <s v="6.40-45"/>
    <x v="1"/>
    <x v="9"/>
    <x v="0"/>
    <x v="20"/>
  </r>
  <r>
    <n v="632"/>
    <d v="2023-09-16T00:00:00"/>
    <s v="CUST632"/>
    <x v="0"/>
    <n v="26"/>
    <x v="0"/>
    <n v="4"/>
    <x v="4"/>
    <n v="100"/>
    <x v="1"/>
    <x v="3"/>
    <s v="3.25-30"/>
    <x v="5"/>
    <x v="10"/>
    <x v="0"/>
    <x v="17"/>
  </r>
  <r>
    <n v="642"/>
    <d v="2023-05-22T00:00:00"/>
    <s v="CUST642"/>
    <x v="0"/>
    <n v="54"/>
    <x v="2"/>
    <n v="4"/>
    <x v="4"/>
    <n v="100"/>
    <x v="1"/>
    <x v="1"/>
    <s v="8.50-55"/>
    <x v="0"/>
    <x v="2"/>
    <x v="2"/>
    <x v="37"/>
  </r>
  <r>
    <n v="652"/>
    <d v="2023-05-01T00:00:00"/>
    <s v="CUST652"/>
    <x v="0"/>
    <n v="34"/>
    <x v="1"/>
    <n v="2"/>
    <x v="2"/>
    <n v="100"/>
    <x v="1"/>
    <x v="3"/>
    <s v="4.30-35"/>
    <x v="0"/>
    <x v="2"/>
    <x v="1"/>
    <x v="37"/>
  </r>
  <r>
    <n v="661"/>
    <d v="2023-07-16T00:00:00"/>
    <s v="CUST661"/>
    <x v="0"/>
    <n v="44"/>
    <x v="2"/>
    <n v="4"/>
    <x v="4"/>
    <n v="100"/>
    <x v="1"/>
    <x v="0"/>
    <s v="6.40-45"/>
    <x v="3"/>
    <x v="5"/>
    <x v="0"/>
    <x v="33"/>
  </r>
  <r>
    <n v="672"/>
    <d v="2023-08-01T00:00:00"/>
    <s v="CUST672"/>
    <x v="0"/>
    <n v="34"/>
    <x v="1"/>
    <n v="2"/>
    <x v="2"/>
    <n v="100"/>
    <x v="1"/>
    <x v="3"/>
    <s v="4.30-35"/>
    <x v="1"/>
    <x v="9"/>
    <x v="1"/>
    <x v="20"/>
  </r>
  <r>
    <n v="688"/>
    <d v="2023-10-03T00:00:00"/>
    <s v="CUST688"/>
    <x v="1"/>
    <n v="56"/>
    <x v="2"/>
    <n v="4"/>
    <x v="4"/>
    <n v="100"/>
    <x v="1"/>
    <x v="4"/>
    <s v="9.55-60"/>
    <x v="1"/>
    <x v="4"/>
    <x v="1"/>
    <x v="16"/>
  </r>
  <r>
    <n v="689"/>
    <d v="2023-10-07T00:00:00"/>
    <s v="CUST689"/>
    <x v="1"/>
    <n v="57"/>
    <x v="0"/>
    <n v="2"/>
    <x v="2"/>
    <n v="100"/>
    <x v="1"/>
    <x v="4"/>
    <s v="9.55-60"/>
    <x v="5"/>
    <x v="4"/>
    <x v="1"/>
    <x v="65"/>
  </r>
  <r>
    <n v="692"/>
    <d v="2023-09-07T00:00:00"/>
    <s v="CUST692"/>
    <x v="0"/>
    <n v="64"/>
    <x v="2"/>
    <n v="2"/>
    <x v="2"/>
    <n v="100"/>
    <x v="1"/>
    <x v="4"/>
    <s v="10.60-65"/>
    <x v="6"/>
    <x v="10"/>
    <x v="1"/>
    <x v="60"/>
  </r>
  <r>
    <n v="703"/>
    <d v="2023-03-26T00:00:00"/>
    <s v="CUST703"/>
    <x v="1"/>
    <n v="34"/>
    <x v="0"/>
    <n v="2"/>
    <x v="2"/>
    <n v="100"/>
    <x v="1"/>
    <x v="3"/>
    <s v="4.30-35"/>
    <x v="3"/>
    <x v="11"/>
    <x v="2"/>
    <x v="61"/>
  </r>
  <r>
    <n v="706"/>
    <d v="2023-11-15T00:00:00"/>
    <s v="CUST706"/>
    <x v="1"/>
    <n v="51"/>
    <x v="0"/>
    <n v="4"/>
    <x v="4"/>
    <n v="100"/>
    <x v="1"/>
    <x v="1"/>
    <s v="8.50-55"/>
    <x v="2"/>
    <x v="3"/>
    <x v="0"/>
    <x v="3"/>
  </r>
  <r>
    <n v="715"/>
    <d v="2023-11-26T00:00:00"/>
    <s v="CUST715"/>
    <x v="0"/>
    <n v="42"/>
    <x v="1"/>
    <n v="4"/>
    <x v="4"/>
    <n v="100"/>
    <x v="1"/>
    <x v="0"/>
    <s v="6.40-45"/>
    <x v="3"/>
    <x v="3"/>
    <x v="2"/>
    <x v="42"/>
  </r>
  <r>
    <n v="736"/>
    <d v="2023-01-27T00:00:00"/>
    <s v="CUST736"/>
    <x v="1"/>
    <n v="29"/>
    <x v="2"/>
    <n v="4"/>
    <x v="4"/>
    <n v="100"/>
    <x v="1"/>
    <x v="3"/>
    <s v="3.25-30"/>
    <x v="4"/>
    <x v="0"/>
    <x v="2"/>
    <x v="67"/>
  </r>
  <r>
    <n v="738"/>
    <d v="2023-04-25T00:00:00"/>
    <s v="CUST738"/>
    <x v="1"/>
    <n v="41"/>
    <x v="2"/>
    <n v="2"/>
    <x v="2"/>
    <n v="100"/>
    <x v="1"/>
    <x v="0"/>
    <s v="6.40-45"/>
    <x v="1"/>
    <x v="8"/>
    <x v="2"/>
    <x v="47"/>
  </r>
  <r>
    <n v="745"/>
    <d v="2023-04-13T00:00:00"/>
    <s v="CUST745"/>
    <x v="1"/>
    <n v="54"/>
    <x v="1"/>
    <n v="2"/>
    <x v="2"/>
    <n v="100"/>
    <x v="1"/>
    <x v="1"/>
    <s v="8.50-55"/>
    <x v="6"/>
    <x v="8"/>
    <x v="0"/>
    <x v="25"/>
  </r>
  <r>
    <n v="752"/>
    <d v="2023-12-09T00:00:00"/>
    <s v="CUST752"/>
    <x v="1"/>
    <n v="29"/>
    <x v="2"/>
    <n v="2"/>
    <x v="2"/>
    <n v="100"/>
    <x v="1"/>
    <x v="3"/>
    <s v="3.25-30"/>
    <x v="5"/>
    <x v="1"/>
    <x v="1"/>
    <x v="31"/>
  </r>
  <r>
    <n v="754"/>
    <d v="2023-10-16T00:00:00"/>
    <s v="CUST754"/>
    <x v="0"/>
    <n v="43"/>
    <x v="0"/>
    <n v="4"/>
    <x v="4"/>
    <n v="100"/>
    <x v="1"/>
    <x v="0"/>
    <s v="6.40-45"/>
    <x v="0"/>
    <x v="4"/>
    <x v="0"/>
    <x v="54"/>
  </r>
  <r>
    <n v="758"/>
    <d v="2023-05-12T00:00:00"/>
    <s v="CUST758"/>
    <x v="1"/>
    <n v="64"/>
    <x v="2"/>
    <n v="4"/>
    <x v="4"/>
    <n v="100"/>
    <x v="1"/>
    <x v="4"/>
    <s v="10.60-65"/>
    <x v="4"/>
    <x v="2"/>
    <x v="0"/>
    <x v="71"/>
  </r>
  <r>
    <n v="759"/>
    <d v="2023-07-08T00:00:00"/>
    <s v="CUST759"/>
    <x v="1"/>
    <n v="49"/>
    <x v="0"/>
    <n v="2"/>
    <x v="2"/>
    <n v="100"/>
    <x v="1"/>
    <x v="1"/>
    <s v="7.45-50"/>
    <x v="5"/>
    <x v="5"/>
    <x v="1"/>
    <x v="40"/>
  </r>
  <r>
    <n v="775"/>
    <d v="2023-02-08T00:00:00"/>
    <s v="CUST775"/>
    <x v="0"/>
    <n v="46"/>
    <x v="0"/>
    <n v="4"/>
    <x v="4"/>
    <n v="100"/>
    <x v="1"/>
    <x v="1"/>
    <s v="7.45-50"/>
    <x v="2"/>
    <x v="6"/>
    <x v="1"/>
    <x v="15"/>
  </r>
  <r>
    <n v="778"/>
    <d v="2023-11-18T00:00:00"/>
    <s v="CUST778"/>
    <x v="0"/>
    <n v="47"/>
    <x v="1"/>
    <n v="4"/>
    <x v="4"/>
    <n v="100"/>
    <x v="1"/>
    <x v="1"/>
    <s v="7.45-50"/>
    <x v="5"/>
    <x v="3"/>
    <x v="0"/>
    <x v="74"/>
  </r>
  <r>
    <n v="786"/>
    <d v="2023-10-17T00:00:00"/>
    <s v="CUST786"/>
    <x v="1"/>
    <n v="48"/>
    <x v="2"/>
    <n v="4"/>
    <x v="4"/>
    <n v="100"/>
    <x v="1"/>
    <x v="1"/>
    <s v="7.45-50"/>
    <x v="1"/>
    <x v="4"/>
    <x v="0"/>
    <x v="16"/>
  </r>
  <r>
    <n v="799"/>
    <d v="2023-09-08T00:00:00"/>
    <s v="CUST799"/>
    <x v="1"/>
    <n v="56"/>
    <x v="0"/>
    <n v="2"/>
    <x v="2"/>
    <n v="100"/>
    <x v="1"/>
    <x v="4"/>
    <s v="9.55-60"/>
    <x v="4"/>
    <x v="10"/>
    <x v="1"/>
    <x v="29"/>
  </r>
  <r>
    <n v="803"/>
    <d v="2023-11-22T00:00:00"/>
    <s v="CUST803"/>
    <x v="1"/>
    <n v="39"/>
    <x v="2"/>
    <n v="4"/>
    <x v="4"/>
    <n v="100"/>
    <x v="1"/>
    <x v="0"/>
    <s v="5.35-40"/>
    <x v="2"/>
    <x v="3"/>
    <x v="2"/>
    <x v="3"/>
  </r>
  <r>
    <n v="809"/>
    <d v="2023-09-25T00:00:00"/>
    <s v="CUST809"/>
    <x v="0"/>
    <n v="62"/>
    <x v="1"/>
    <n v="2"/>
    <x v="2"/>
    <n v="100"/>
    <x v="1"/>
    <x v="4"/>
    <s v="10.60-65"/>
    <x v="0"/>
    <x v="10"/>
    <x v="2"/>
    <x v="35"/>
  </r>
  <r>
    <n v="810"/>
    <d v="2023-11-30T00:00:00"/>
    <s v="CUST810"/>
    <x v="1"/>
    <n v="59"/>
    <x v="0"/>
    <n v="4"/>
    <x v="4"/>
    <n v="100"/>
    <x v="1"/>
    <x v="4"/>
    <s v="9.55-60"/>
    <x v="6"/>
    <x v="3"/>
    <x v="2"/>
    <x v="28"/>
  </r>
  <r>
    <n v="819"/>
    <d v="2023-06-15T00:00:00"/>
    <s v="CUST819"/>
    <x v="0"/>
    <n v="35"/>
    <x v="1"/>
    <n v="2"/>
    <x v="2"/>
    <n v="100"/>
    <x v="1"/>
    <x v="3"/>
    <s v="4.30-35"/>
    <x v="6"/>
    <x v="7"/>
    <x v="0"/>
    <x v="21"/>
  </r>
  <r>
    <n v="823"/>
    <d v="2023-08-19T00:00:00"/>
    <s v="CUST823"/>
    <x v="0"/>
    <n v="56"/>
    <x v="0"/>
    <n v="2"/>
    <x v="2"/>
    <n v="100"/>
    <x v="1"/>
    <x v="4"/>
    <s v="9.55-60"/>
    <x v="5"/>
    <x v="9"/>
    <x v="0"/>
    <x v="38"/>
  </r>
  <r>
    <n v="831"/>
    <d v="2023-01-15T00:00:00"/>
    <s v="CUST831"/>
    <x v="1"/>
    <n v="27"/>
    <x v="0"/>
    <n v="4"/>
    <x v="4"/>
    <n v="100"/>
    <x v="1"/>
    <x v="3"/>
    <s v="3.25-30"/>
    <x v="3"/>
    <x v="0"/>
    <x v="0"/>
    <x v="49"/>
  </r>
  <r>
    <n v="841"/>
    <d v="2023-11-02T00:00:00"/>
    <s v="CUST841"/>
    <x v="1"/>
    <n v="31"/>
    <x v="0"/>
    <n v="4"/>
    <x v="4"/>
    <n v="100"/>
    <x v="1"/>
    <x v="3"/>
    <s v="4.30-35"/>
    <x v="6"/>
    <x v="3"/>
    <x v="1"/>
    <x v="28"/>
  </r>
  <r>
    <n v="858"/>
    <d v="2023-09-09T00:00:00"/>
    <s v="CUST858"/>
    <x v="1"/>
    <n v="23"/>
    <x v="0"/>
    <n v="2"/>
    <x v="2"/>
    <n v="100"/>
    <x v="1"/>
    <x v="2"/>
    <s v="2.20-25"/>
    <x v="5"/>
    <x v="10"/>
    <x v="1"/>
    <x v="17"/>
  </r>
  <r>
    <n v="873"/>
    <d v="2023-09-29T00:00:00"/>
    <s v="CUST873"/>
    <x v="0"/>
    <n v="27"/>
    <x v="0"/>
    <n v="4"/>
    <x v="4"/>
    <n v="100"/>
    <x v="1"/>
    <x v="3"/>
    <s v="3.25-30"/>
    <x v="4"/>
    <x v="10"/>
    <x v="2"/>
    <x v="29"/>
  </r>
  <r>
    <n v="887"/>
    <d v="2023-06-11T00:00:00"/>
    <s v="CUST887"/>
    <x v="1"/>
    <n v="59"/>
    <x v="2"/>
    <n v="4"/>
    <x v="4"/>
    <n v="100"/>
    <x v="1"/>
    <x v="4"/>
    <s v="9.55-60"/>
    <x v="3"/>
    <x v="7"/>
    <x v="0"/>
    <x v="72"/>
  </r>
  <r>
    <n v="888"/>
    <d v="2023-03-03T00:00:00"/>
    <s v="CUST888"/>
    <x v="0"/>
    <n v="52"/>
    <x v="0"/>
    <n v="4"/>
    <x v="4"/>
    <n v="100"/>
    <x v="1"/>
    <x v="1"/>
    <s v="8.50-55"/>
    <x v="4"/>
    <x v="11"/>
    <x v="1"/>
    <x v="68"/>
  </r>
  <r>
    <n v="897"/>
    <d v="2023-09-26T00:00:00"/>
    <s v="CUST897"/>
    <x v="0"/>
    <n v="64"/>
    <x v="0"/>
    <n v="2"/>
    <x v="2"/>
    <n v="100"/>
    <x v="1"/>
    <x v="4"/>
    <s v="10.60-65"/>
    <x v="1"/>
    <x v="10"/>
    <x v="2"/>
    <x v="80"/>
  </r>
  <r>
    <n v="924"/>
    <d v="2023-08-29T00:00:00"/>
    <s v="CUST924"/>
    <x v="1"/>
    <n v="55"/>
    <x v="1"/>
    <n v="2"/>
    <x v="2"/>
    <n v="100"/>
    <x v="1"/>
    <x v="1"/>
    <s v="8.50-55"/>
    <x v="1"/>
    <x v="9"/>
    <x v="2"/>
    <x v="20"/>
  </r>
  <r>
    <n v="932"/>
    <d v="2023-02-28T00:00:00"/>
    <s v="CUST932"/>
    <x v="0"/>
    <n v="45"/>
    <x v="1"/>
    <n v="4"/>
    <x v="4"/>
    <n v="100"/>
    <x v="1"/>
    <x v="0"/>
    <s v="6.40-45"/>
    <x v="1"/>
    <x v="6"/>
    <x v="2"/>
    <x v="9"/>
  </r>
  <r>
    <n v="951"/>
    <d v="2023-11-02T00:00:00"/>
    <s v="CUST951"/>
    <x v="1"/>
    <n v="33"/>
    <x v="1"/>
    <n v="2"/>
    <x v="2"/>
    <n v="100"/>
    <x v="1"/>
    <x v="3"/>
    <s v="4.30-35"/>
    <x v="6"/>
    <x v="3"/>
    <x v="1"/>
    <x v="28"/>
  </r>
  <r>
    <n v="972"/>
    <d v="2023-02-11T00:00:00"/>
    <s v="CUST972"/>
    <x v="1"/>
    <n v="49"/>
    <x v="1"/>
    <n v="4"/>
    <x v="4"/>
    <n v="100"/>
    <x v="1"/>
    <x v="1"/>
    <s v="7.45-50"/>
    <x v="5"/>
    <x v="6"/>
    <x v="0"/>
    <x v="48"/>
  </r>
  <r>
    <n v="991"/>
    <d v="2023-12-26T00:00:00"/>
    <s v="CUST991"/>
    <x v="0"/>
    <n v="34"/>
    <x v="2"/>
    <n v="2"/>
    <x v="2"/>
    <n v="100"/>
    <x v="1"/>
    <x v="3"/>
    <s v="4.30-35"/>
    <x v="1"/>
    <x v="1"/>
    <x v="2"/>
    <x v="1"/>
  </r>
  <r>
    <n v="998"/>
    <d v="2023-10-29T00:00:00"/>
    <s v="CUST998"/>
    <x v="0"/>
    <n v="23"/>
    <x v="1"/>
    <n v="4"/>
    <x v="4"/>
    <n v="100"/>
    <x v="1"/>
    <x v="2"/>
    <s v="2.20-25"/>
    <x v="3"/>
    <x v="4"/>
    <x v="2"/>
    <x v="4"/>
  </r>
  <r>
    <n v="32"/>
    <d v="2023-01-04T00:00:00"/>
    <s v="CUST032"/>
    <x v="1"/>
    <n v="30"/>
    <x v="1"/>
    <n v="3"/>
    <x v="3"/>
    <n v="90"/>
    <x v="1"/>
    <x v="3"/>
    <s v="3.25-30"/>
    <x v="2"/>
    <x v="0"/>
    <x v="1"/>
    <x v="77"/>
  </r>
  <r>
    <n v="73"/>
    <d v="2023-08-21T00:00:00"/>
    <s v="CUST073"/>
    <x v="1"/>
    <n v="29"/>
    <x v="0"/>
    <n v="3"/>
    <x v="3"/>
    <n v="90"/>
    <x v="1"/>
    <x v="3"/>
    <s v="3.25-30"/>
    <x v="0"/>
    <x v="9"/>
    <x v="2"/>
    <x v="69"/>
  </r>
  <r>
    <n v="84"/>
    <d v="2023-11-28T00:00:00"/>
    <s v="CUST084"/>
    <x v="0"/>
    <n v="38"/>
    <x v="0"/>
    <n v="3"/>
    <x v="3"/>
    <n v="90"/>
    <x v="1"/>
    <x v="0"/>
    <s v="5.35-40"/>
    <x v="1"/>
    <x v="3"/>
    <x v="2"/>
    <x v="78"/>
  </r>
  <r>
    <n v="86"/>
    <d v="2023-11-08T00:00:00"/>
    <s v="CUST086"/>
    <x v="1"/>
    <n v="19"/>
    <x v="1"/>
    <n v="3"/>
    <x v="3"/>
    <n v="90"/>
    <x v="1"/>
    <x v="2"/>
    <s v="1.18-20"/>
    <x v="2"/>
    <x v="3"/>
    <x v="1"/>
    <x v="3"/>
  </r>
  <r>
    <n v="126"/>
    <d v="2023-10-26T00:00:00"/>
    <s v="CUST126"/>
    <x v="0"/>
    <n v="28"/>
    <x v="2"/>
    <n v="3"/>
    <x v="3"/>
    <n v="90"/>
    <x v="1"/>
    <x v="3"/>
    <s v="3.25-30"/>
    <x v="6"/>
    <x v="4"/>
    <x v="2"/>
    <x v="63"/>
  </r>
  <r>
    <n v="190"/>
    <d v="2023-05-04T00:00:00"/>
    <s v="CUST190"/>
    <x v="0"/>
    <n v="60"/>
    <x v="1"/>
    <n v="3"/>
    <x v="3"/>
    <n v="90"/>
    <x v="1"/>
    <x v="4"/>
    <s v="9.55-60"/>
    <x v="6"/>
    <x v="2"/>
    <x v="1"/>
    <x v="76"/>
  </r>
  <r>
    <n v="218"/>
    <d v="2023-09-22T00:00:00"/>
    <s v="CUST218"/>
    <x v="1"/>
    <n v="64"/>
    <x v="1"/>
    <n v="3"/>
    <x v="3"/>
    <n v="90"/>
    <x v="1"/>
    <x v="4"/>
    <s v="10.60-65"/>
    <x v="4"/>
    <x v="10"/>
    <x v="2"/>
    <x v="29"/>
  </r>
  <r>
    <n v="219"/>
    <d v="2023-08-20T00:00:00"/>
    <s v="CUST219"/>
    <x v="0"/>
    <n v="53"/>
    <x v="0"/>
    <n v="3"/>
    <x v="3"/>
    <n v="90"/>
    <x v="1"/>
    <x v="1"/>
    <s v="8.50-55"/>
    <x v="3"/>
    <x v="9"/>
    <x v="0"/>
    <x v="36"/>
  </r>
  <r>
    <n v="229"/>
    <d v="2023-10-29T00:00:00"/>
    <s v="CUST229"/>
    <x v="1"/>
    <n v="58"/>
    <x v="1"/>
    <n v="3"/>
    <x v="3"/>
    <n v="90"/>
    <x v="1"/>
    <x v="4"/>
    <s v="9.55-60"/>
    <x v="3"/>
    <x v="4"/>
    <x v="2"/>
    <x v="4"/>
  </r>
  <r>
    <n v="245"/>
    <d v="2023-09-06T00:00:00"/>
    <s v="CUST245"/>
    <x v="1"/>
    <n v="47"/>
    <x v="2"/>
    <n v="3"/>
    <x v="3"/>
    <n v="90"/>
    <x v="1"/>
    <x v="1"/>
    <s v="7.45-50"/>
    <x v="2"/>
    <x v="10"/>
    <x v="1"/>
    <x v="62"/>
  </r>
  <r>
    <n v="267"/>
    <d v="2023-11-27T00:00:00"/>
    <s v="CUST267"/>
    <x v="0"/>
    <n v="32"/>
    <x v="1"/>
    <n v="3"/>
    <x v="3"/>
    <n v="90"/>
    <x v="1"/>
    <x v="3"/>
    <s v="4.30-35"/>
    <x v="0"/>
    <x v="3"/>
    <x v="2"/>
    <x v="39"/>
  </r>
  <r>
    <n v="293"/>
    <d v="2023-05-02T00:00:00"/>
    <s v="CUST293"/>
    <x v="1"/>
    <n v="50"/>
    <x v="0"/>
    <n v="3"/>
    <x v="3"/>
    <n v="90"/>
    <x v="1"/>
    <x v="1"/>
    <s v="7.45-50"/>
    <x v="1"/>
    <x v="2"/>
    <x v="1"/>
    <x v="2"/>
  </r>
  <r>
    <n v="294"/>
    <d v="2023-03-27T00:00:00"/>
    <s v="CUST294"/>
    <x v="0"/>
    <n v="23"/>
    <x v="2"/>
    <n v="3"/>
    <x v="3"/>
    <n v="90"/>
    <x v="1"/>
    <x v="2"/>
    <s v="2.20-25"/>
    <x v="0"/>
    <x v="11"/>
    <x v="2"/>
    <x v="70"/>
  </r>
  <r>
    <n v="303"/>
    <d v="2023-01-02T00:00:00"/>
    <s v="CUST303"/>
    <x v="1"/>
    <n v="19"/>
    <x v="0"/>
    <n v="3"/>
    <x v="3"/>
    <n v="90"/>
    <x v="1"/>
    <x v="2"/>
    <s v="1.18-20"/>
    <x v="0"/>
    <x v="0"/>
    <x v="1"/>
    <x v="0"/>
  </r>
  <r>
    <n v="317"/>
    <d v="2023-01-30T00:00:00"/>
    <s v="CUST317"/>
    <x v="1"/>
    <n v="22"/>
    <x v="0"/>
    <n v="3"/>
    <x v="3"/>
    <n v="90"/>
    <x v="1"/>
    <x v="2"/>
    <s v="2.20-25"/>
    <x v="0"/>
    <x v="0"/>
    <x v="2"/>
    <x v="0"/>
  </r>
  <r>
    <n v="331"/>
    <d v="2023-02-11T00:00:00"/>
    <s v="CUST331"/>
    <x v="1"/>
    <n v="28"/>
    <x v="0"/>
    <n v="3"/>
    <x v="3"/>
    <n v="90"/>
    <x v="1"/>
    <x v="3"/>
    <s v="3.25-30"/>
    <x v="5"/>
    <x v="6"/>
    <x v="0"/>
    <x v="48"/>
  </r>
  <r>
    <n v="351"/>
    <d v="2023-09-25T00:00:00"/>
    <s v="CUST351"/>
    <x v="0"/>
    <n v="56"/>
    <x v="2"/>
    <n v="3"/>
    <x v="3"/>
    <n v="90"/>
    <x v="1"/>
    <x v="4"/>
    <s v="9.55-60"/>
    <x v="0"/>
    <x v="10"/>
    <x v="2"/>
    <x v="35"/>
  </r>
  <r>
    <n v="383"/>
    <d v="2023-03-22T00:00:00"/>
    <s v="CUST383"/>
    <x v="0"/>
    <n v="46"/>
    <x v="1"/>
    <n v="3"/>
    <x v="3"/>
    <n v="90"/>
    <x v="1"/>
    <x v="1"/>
    <s v="7.45-50"/>
    <x v="2"/>
    <x v="11"/>
    <x v="2"/>
    <x v="73"/>
  </r>
  <r>
    <n v="419"/>
    <d v="2023-05-22T00:00:00"/>
    <s v="CUST419"/>
    <x v="0"/>
    <n v="44"/>
    <x v="2"/>
    <n v="3"/>
    <x v="3"/>
    <n v="90"/>
    <x v="1"/>
    <x v="0"/>
    <s v="6.40-45"/>
    <x v="0"/>
    <x v="2"/>
    <x v="2"/>
    <x v="37"/>
  </r>
  <r>
    <n v="422"/>
    <d v="2023-06-20T00:00:00"/>
    <s v="CUST422"/>
    <x v="0"/>
    <n v="28"/>
    <x v="2"/>
    <n v="3"/>
    <x v="3"/>
    <n v="90"/>
    <x v="1"/>
    <x v="3"/>
    <s v="3.25-30"/>
    <x v="1"/>
    <x v="7"/>
    <x v="0"/>
    <x v="66"/>
  </r>
  <r>
    <n v="444"/>
    <d v="2023-03-07T00:00:00"/>
    <s v="CUST444"/>
    <x v="0"/>
    <n v="61"/>
    <x v="2"/>
    <n v="3"/>
    <x v="3"/>
    <n v="90"/>
    <x v="1"/>
    <x v="4"/>
    <s v="10.60-65"/>
    <x v="1"/>
    <x v="11"/>
    <x v="1"/>
    <x v="23"/>
  </r>
  <r>
    <n v="535"/>
    <d v="2023-12-06T00:00:00"/>
    <s v="CUST535"/>
    <x v="1"/>
    <n v="47"/>
    <x v="1"/>
    <n v="3"/>
    <x v="3"/>
    <n v="90"/>
    <x v="1"/>
    <x v="1"/>
    <s v="7.45-50"/>
    <x v="2"/>
    <x v="1"/>
    <x v="1"/>
    <x v="50"/>
  </r>
  <r>
    <n v="557"/>
    <d v="2023-07-27T00:00:00"/>
    <s v="CUST557"/>
    <x v="0"/>
    <n v="20"/>
    <x v="1"/>
    <n v="3"/>
    <x v="3"/>
    <n v="90"/>
    <x v="1"/>
    <x v="2"/>
    <s v="1.18-20"/>
    <x v="6"/>
    <x v="5"/>
    <x v="2"/>
    <x v="19"/>
  </r>
  <r>
    <n v="603"/>
    <d v="2023-07-16T00:00:00"/>
    <s v="CUST603"/>
    <x v="0"/>
    <n v="40"/>
    <x v="2"/>
    <n v="3"/>
    <x v="3"/>
    <n v="90"/>
    <x v="1"/>
    <x v="0"/>
    <s v="5.35-40"/>
    <x v="3"/>
    <x v="5"/>
    <x v="0"/>
    <x v="33"/>
  </r>
  <r>
    <n v="613"/>
    <d v="2023-04-23T00:00:00"/>
    <s v="CUST613"/>
    <x v="0"/>
    <n v="52"/>
    <x v="2"/>
    <n v="3"/>
    <x v="3"/>
    <n v="90"/>
    <x v="1"/>
    <x v="1"/>
    <s v="8.50-55"/>
    <x v="3"/>
    <x v="8"/>
    <x v="2"/>
    <x v="12"/>
  </r>
  <r>
    <n v="631"/>
    <d v="2023-11-10T00:00:00"/>
    <s v="CUST631"/>
    <x v="1"/>
    <n v="56"/>
    <x v="0"/>
    <n v="3"/>
    <x v="3"/>
    <n v="90"/>
    <x v="1"/>
    <x v="4"/>
    <s v="9.55-60"/>
    <x v="4"/>
    <x v="3"/>
    <x v="1"/>
    <x v="43"/>
  </r>
  <r>
    <n v="643"/>
    <d v="2023-09-24T00:00:00"/>
    <s v="CUST643"/>
    <x v="0"/>
    <n v="28"/>
    <x v="0"/>
    <n v="3"/>
    <x v="3"/>
    <n v="90"/>
    <x v="1"/>
    <x v="3"/>
    <s v="3.25-30"/>
    <x v="3"/>
    <x v="10"/>
    <x v="2"/>
    <x v="81"/>
  </r>
  <r>
    <n v="646"/>
    <d v="2023-05-03T00:00:00"/>
    <s v="CUST646"/>
    <x v="1"/>
    <n v="38"/>
    <x v="2"/>
    <n v="3"/>
    <x v="3"/>
    <n v="90"/>
    <x v="1"/>
    <x v="0"/>
    <s v="5.35-40"/>
    <x v="2"/>
    <x v="2"/>
    <x v="1"/>
    <x v="10"/>
  </r>
  <r>
    <n v="656"/>
    <d v="2023-10-04T00:00:00"/>
    <s v="CUST656"/>
    <x v="1"/>
    <n v="29"/>
    <x v="1"/>
    <n v="3"/>
    <x v="3"/>
    <n v="90"/>
    <x v="1"/>
    <x v="3"/>
    <s v="3.25-30"/>
    <x v="2"/>
    <x v="4"/>
    <x v="1"/>
    <x v="6"/>
  </r>
  <r>
    <n v="679"/>
    <d v="2023-01-11T00:00:00"/>
    <s v="CUST679"/>
    <x v="0"/>
    <n v="18"/>
    <x v="1"/>
    <n v="3"/>
    <x v="3"/>
    <n v="90"/>
    <x v="1"/>
    <x v="2"/>
    <s v="1.18-20"/>
    <x v="2"/>
    <x v="0"/>
    <x v="0"/>
    <x v="77"/>
  </r>
  <r>
    <n v="691"/>
    <d v="2023-04-23T00:00:00"/>
    <s v="CUST691"/>
    <x v="0"/>
    <n v="51"/>
    <x v="2"/>
    <n v="3"/>
    <x v="3"/>
    <n v="90"/>
    <x v="1"/>
    <x v="1"/>
    <s v="8.50-55"/>
    <x v="3"/>
    <x v="8"/>
    <x v="2"/>
    <x v="12"/>
  </r>
  <r>
    <n v="704"/>
    <d v="2023-08-28T00:00:00"/>
    <s v="CUST704"/>
    <x v="0"/>
    <n v="62"/>
    <x v="2"/>
    <n v="3"/>
    <x v="3"/>
    <n v="90"/>
    <x v="1"/>
    <x v="4"/>
    <s v="10.60-65"/>
    <x v="0"/>
    <x v="9"/>
    <x v="2"/>
    <x v="69"/>
  </r>
  <r>
    <n v="746"/>
    <d v="2023-01-11T00:00:00"/>
    <s v="CUST746"/>
    <x v="0"/>
    <n v="33"/>
    <x v="2"/>
    <n v="3"/>
    <x v="3"/>
    <n v="90"/>
    <x v="1"/>
    <x v="3"/>
    <s v="4.30-35"/>
    <x v="2"/>
    <x v="0"/>
    <x v="0"/>
    <x v="77"/>
  </r>
  <r>
    <n v="776"/>
    <d v="2023-10-31T00:00:00"/>
    <s v="CUST776"/>
    <x v="1"/>
    <n v="35"/>
    <x v="2"/>
    <n v="3"/>
    <x v="3"/>
    <n v="90"/>
    <x v="1"/>
    <x v="3"/>
    <s v="4.30-35"/>
    <x v="1"/>
    <x v="4"/>
    <x v="2"/>
    <x v="16"/>
  </r>
  <r>
    <n v="829"/>
    <d v="2023-07-14T00:00:00"/>
    <s v="CUST829"/>
    <x v="1"/>
    <n v="61"/>
    <x v="1"/>
    <n v="3"/>
    <x v="3"/>
    <n v="90"/>
    <x v="1"/>
    <x v="4"/>
    <s v="10.60-65"/>
    <x v="4"/>
    <x v="5"/>
    <x v="0"/>
    <x v="5"/>
  </r>
  <r>
    <n v="837"/>
    <d v="2023-07-01T00:00:00"/>
    <s v="CUST837"/>
    <x v="1"/>
    <n v="18"/>
    <x v="1"/>
    <n v="3"/>
    <x v="3"/>
    <n v="90"/>
    <x v="1"/>
    <x v="2"/>
    <s v="1.18-20"/>
    <x v="5"/>
    <x v="5"/>
    <x v="1"/>
    <x v="40"/>
  </r>
  <r>
    <n v="861"/>
    <d v="2023-02-17T00:00:00"/>
    <s v="CUST861"/>
    <x v="0"/>
    <n v="41"/>
    <x v="2"/>
    <n v="3"/>
    <x v="3"/>
    <n v="90"/>
    <x v="1"/>
    <x v="0"/>
    <s v="6.40-45"/>
    <x v="4"/>
    <x v="6"/>
    <x v="0"/>
    <x v="18"/>
  </r>
  <r>
    <n v="898"/>
    <d v="2023-11-02T00:00:00"/>
    <s v="CUST898"/>
    <x v="0"/>
    <n v="42"/>
    <x v="2"/>
    <n v="3"/>
    <x v="3"/>
    <n v="90"/>
    <x v="1"/>
    <x v="0"/>
    <s v="6.40-45"/>
    <x v="6"/>
    <x v="3"/>
    <x v="1"/>
    <x v="28"/>
  </r>
  <r>
    <n v="913"/>
    <d v="2023-01-28T00:00:00"/>
    <s v="CUST913"/>
    <x v="1"/>
    <n v="29"/>
    <x v="0"/>
    <n v="3"/>
    <x v="3"/>
    <n v="90"/>
    <x v="1"/>
    <x v="3"/>
    <s v="3.25-30"/>
    <x v="5"/>
    <x v="0"/>
    <x v="2"/>
    <x v="32"/>
  </r>
  <r>
    <n v="915"/>
    <d v="2023-05-30T00:00:00"/>
    <s v="CUST915"/>
    <x v="0"/>
    <n v="26"/>
    <x v="1"/>
    <n v="3"/>
    <x v="3"/>
    <n v="90"/>
    <x v="1"/>
    <x v="3"/>
    <s v="3.25-30"/>
    <x v="1"/>
    <x v="2"/>
    <x v="2"/>
    <x v="2"/>
  </r>
  <r>
    <n v="918"/>
    <d v="2023-11-23T00:00:00"/>
    <s v="CUST918"/>
    <x v="0"/>
    <n v="42"/>
    <x v="0"/>
    <n v="3"/>
    <x v="3"/>
    <n v="90"/>
    <x v="1"/>
    <x v="0"/>
    <s v="6.40-45"/>
    <x v="6"/>
    <x v="3"/>
    <x v="2"/>
    <x v="28"/>
  </r>
  <r>
    <n v="953"/>
    <d v="2023-04-26T00:00:00"/>
    <s v="CUST953"/>
    <x v="1"/>
    <n v="45"/>
    <x v="1"/>
    <n v="3"/>
    <x v="3"/>
    <n v="90"/>
    <x v="1"/>
    <x v="0"/>
    <s v="6.40-45"/>
    <x v="2"/>
    <x v="8"/>
    <x v="2"/>
    <x v="41"/>
  </r>
  <r>
    <n v="982"/>
    <d v="2023-12-19T00:00:00"/>
    <s v="CUST982"/>
    <x v="0"/>
    <n v="46"/>
    <x v="1"/>
    <n v="3"/>
    <x v="3"/>
    <n v="90"/>
    <x v="1"/>
    <x v="1"/>
    <s v="7.45-50"/>
    <x v="1"/>
    <x v="1"/>
    <x v="0"/>
    <x v="1"/>
  </r>
  <r>
    <n v="997"/>
    <d v="2023-11-17T00:00:00"/>
    <s v="CUST997"/>
    <x v="1"/>
    <n v="52"/>
    <x v="1"/>
    <n v="3"/>
    <x v="3"/>
    <n v="90"/>
    <x v="1"/>
    <x v="1"/>
    <s v="8.50-55"/>
    <x v="4"/>
    <x v="3"/>
    <x v="0"/>
    <x v="43"/>
  </r>
  <r>
    <n v="12"/>
    <d v="2023-10-30T00:00:00"/>
    <s v="CUST012"/>
    <x v="1"/>
    <n v="35"/>
    <x v="1"/>
    <n v="3"/>
    <x v="4"/>
    <n v="75"/>
    <x v="1"/>
    <x v="3"/>
    <s v="4.30-35"/>
    <x v="0"/>
    <x v="4"/>
    <x v="2"/>
    <x v="54"/>
  </r>
  <r>
    <n v="37"/>
    <d v="2023-05-23T00:00:00"/>
    <s v="CUST037"/>
    <x v="0"/>
    <n v="18"/>
    <x v="1"/>
    <n v="3"/>
    <x v="4"/>
    <n v="75"/>
    <x v="1"/>
    <x v="2"/>
    <s v="1.18-20"/>
    <x v="1"/>
    <x v="2"/>
    <x v="2"/>
    <x v="2"/>
  </r>
  <r>
    <n v="50"/>
    <d v="2023-08-24T00:00:00"/>
    <s v="CUST050"/>
    <x v="0"/>
    <n v="27"/>
    <x v="1"/>
    <n v="3"/>
    <x v="4"/>
    <n v="75"/>
    <x v="1"/>
    <x v="3"/>
    <s v="3.25-30"/>
    <x v="6"/>
    <x v="9"/>
    <x v="2"/>
    <x v="13"/>
  </r>
  <r>
    <n v="51"/>
    <d v="2023-10-02T00:00:00"/>
    <s v="CUST051"/>
    <x v="1"/>
    <n v="27"/>
    <x v="1"/>
    <n v="3"/>
    <x v="4"/>
    <n v="75"/>
    <x v="1"/>
    <x v="3"/>
    <s v="3.25-30"/>
    <x v="0"/>
    <x v="4"/>
    <x v="1"/>
    <x v="54"/>
  </r>
  <r>
    <n v="69"/>
    <d v="2023-04-30T00:00:00"/>
    <s v="CUST069"/>
    <x v="0"/>
    <n v="56"/>
    <x v="1"/>
    <n v="3"/>
    <x v="4"/>
    <n v="75"/>
    <x v="1"/>
    <x v="4"/>
    <s v="9.55-60"/>
    <x v="3"/>
    <x v="8"/>
    <x v="2"/>
    <x v="12"/>
  </r>
  <r>
    <n v="108"/>
    <d v="2023-04-19T00:00:00"/>
    <s v="CUST108"/>
    <x v="0"/>
    <n v="27"/>
    <x v="1"/>
    <n v="3"/>
    <x v="4"/>
    <n v="75"/>
    <x v="1"/>
    <x v="3"/>
    <s v="3.25-30"/>
    <x v="2"/>
    <x v="8"/>
    <x v="0"/>
    <x v="41"/>
  </r>
  <r>
    <n v="145"/>
    <d v="2023-11-02T00:00:00"/>
    <s v="CUST145"/>
    <x v="0"/>
    <n v="39"/>
    <x v="2"/>
    <n v="3"/>
    <x v="4"/>
    <n v="75"/>
    <x v="1"/>
    <x v="0"/>
    <s v="5.35-40"/>
    <x v="6"/>
    <x v="3"/>
    <x v="1"/>
    <x v="28"/>
  </r>
  <r>
    <n v="149"/>
    <d v="2023-10-11T00:00:00"/>
    <s v="CUST149"/>
    <x v="1"/>
    <n v="22"/>
    <x v="2"/>
    <n v="3"/>
    <x v="4"/>
    <n v="75"/>
    <x v="1"/>
    <x v="2"/>
    <s v="2.20-25"/>
    <x v="2"/>
    <x v="4"/>
    <x v="0"/>
    <x v="6"/>
  </r>
  <r>
    <n v="188"/>
    <d v="2023-05-03T00:00:00"/>
    <s v="CUST188"/>
    <x v="1"/>
    <n v="40"/>
    <x v="2"/>
    <n v="3"/>
    <x v="4"/>
    <n v="75"/>
    <x v="1"/>
    <x v="0"/>
    <s v="5.35-40"/>
    <x v="2"/>
    <x v="2"/>
    <x v="1"/>
    <x v="10"/>
  </r>
  <r>
    <n v="241"/>
    <d v="2023-09-21T00:00:00"/>
    <s v="CUST241"/>
    <x v="0"/>
    <n v="23"/>
    <x v="0"/>
    <n v="3"/>
    <x v="4"/>
    <n v="75"/>
    <x v="1"/>
    <x v="2"/>
    <s v="2.20-25"/>
    <x v="6"/>
    <x v="10"/>
    <x v="2"/>
    <x v="60"/>
  </r>
  <r>
    <n v="326"/>
    <d v="2023-09-15T00:00:00"/>
    <s v="CUST326"/>
    <x v="0"/>
    <n v="18"/>
    <x v="2"/>
    <n v="3"/>
    <x v="4"/>
    <n v="75"/>
    <x v="1"/>
    <x v="2"/>
    <s v="1.18-20"/>
    <x v="4"/>
    <x v="10"/>
    <x v="0"/>
    <x v="29"/>
  </r>
  <r>
    <n v="350"/>
    <d v="2023-10-17T00:00:00"/>
    <s v="CUST350"/>
    <x v="1"/>
    <n v="25"/>
    <x v="1"/>
    <n v="3"/>
    <x v="4"/>
    <n v="75"/>
    <x v="1"/>
    <x v="2"/>
    <s v="2.20-25"/>
    <x v="1"/>
    <x v="4"/>
    <x v="0"/>
    <x v="16"/>
  </r>
  <r>
    <n v="357"/>
    <d v="2023-05-03T00:00:00"/>
    <s v="CUST357"/>
    <x v="0"/>
    <n v="40"/>
    <x v="0"/>
    <n v="3"/>
    <x v="4"/>
    <n v="75"/>
    <x v="1"/>
    <x v="0"/>
    <s v="5.35-40"/>
    <x v="2"/>
    <x v="2"/>
    <x v="1"/>
    <x v="10"/>
  </r>
  <r>
    <n v="374"/>
    <d v="2023-04-20T00:00:00"/>
    <s v="CUST374"/>
    <x v="0"/>
    <n v="59"/>
    <x v="1"/>
    <n v="3"/>
    <x v="4"/>
    <n v="75"/>
    <x v="1"/>
    <x v="4"/>
    <s v="9.55-60"/>
    <x v="6"/>
    <x v="8"/>
    <x v="0"/>
    <x v="25"/>
  </r>
  <r>
    <n v="413"/>
    <d v="2023-09-08T00:00:00"/>
    <s v="CUST413"/>
    <x v="0"/>
    <n v="44"/>
    <x v="1"/>
    <n v="3"/>
    <x v="4"/>
    <n v="75"/>
    <x v="1"/>
    <x v="0"/>
    <s v="6.40-45"/>
    <x v="4"/>
    <x v="10"/>
    <x v="1"/>
    <x v="29"/>
  </r>
  <r>
    <n v="439"/>
    <d v="2023-07-09T00:00:00"/>
    <s v="CUST439"/>
    <x v="1"/>
    <n v="50"/>
    <x v="2"/>
    <n v="3"/>
    <x v="4"/>
    <n v="75"/>
    <x v="1"/>
    <x v="1"/>
    <s v="7.45-50"/>
    <x v="3"/>
    <x v="5"/>
    <x v="1"/>
    <x v="33"/>
  </r>
  <r>
    <n v="469"/>
    <d v="2023-05-08T00:00:00"/>
    <s v="CUST469"/>
    <x v="1"/>
    <n v="18"/>
    <x v="1"/>
    <n v="3"/>
    <x v="4"/>
    <n v="75"/>
    <x v="1"/>
    <x v="2"/>
    <s v="1.18-20"/>
    <x v="0"/>
    <x v="2"/>
    <x v="1"/>
    <x v="37"/>
  </r>
  <r>
    <n v="475"/>
    <d v="2023-01-20T00:00:00"/>
    <s v="CUST475"/>
    <x v="1"/>
    <n v="26"/>
    <x v="2"/>
    <n v="3"/>
    <x v="4"/>
    <n v="75"/>
    <x v="1"/>
    <x v="3"/>
    <s v="3.25-30"/>
    <x v="4"/>
    <x v="0"/>
    <x v="0"/>
    <x v="67"/>
  </r>
  <r>
    <n v="552"/>
    <d v="2023-12-13T00:00:00"/>
    <s v="CUST552"/>
    <x v="0"/>
    <n v="49"/>
    <x v="0"/>
    <n v="3"/>
    <x v="4"/>
    <n v="75"/>
    <x v="1"/>
    <x v="1"/>
    <s v="7.45-50"/>
    <x v="2"/>
    <x v="1"/>
    <x v="0"/>
    <x v="50"/>
  </r>
  <r>
    <n v="607"/>
    <d v="2023-03-17T00:00:00"/>
    <s v="CUST607"/>
    <x v="1"/>
    <n v="54"/>
    <x v="2"/>
    <n v="3"/>
    <x v="4"/>
    <n v="75"/>
    <x v="1"/>
    <x v="1"/>
    <s v="8.50-55"/>
    <x v="4"/>
    <x v="11"/>
    <x v="0"/>
    <x v="68"/>
  </r>
  <r>
    <n v="620"/>
    <d v="2023-05-08T00:00:00"/>
    <s v="CUST620"/>
    <x v="1"/>
    <n v="63"/>
    <x v="0"/>
    <n v="3"/>
    <x v="4"/>
    <n v="75"/>
    <x v="1"/>
    <x v="4"/>
    <s v="10.60-65"/>
    <x v="0"/>
    <x v="2"/>
    <x v="1"/>
    <x v="37"/>
  </r>
  <r>
    <n v="622"/>
    <d v="2023-08-22T00:00:00"/>
    <s v="CUST622"/>
    <x v="0"/>
    <n v="49"/>
    <x v="1"/>
    <n v="3"/>
    <x v="4"/>
    <n v="75"/>
    <x v="1"/>
    <x v="1"/>
    <s v="7.45-50"/>
    <x v="1"/>
    <x v="9"/>
    <x v="2"/>
    <x v="20"/>
  </r>
  <r>
    <n v="644"/>
    <d v="2023-09-06T00:00:00"/>
    <s v="CUST644"/>
    <x v="1"/>
    <n v="23"/>
    <x v="1"/>
    <n v="3"/>
    <x v="4"/>
    <n v="75"/>
    <x v="1"/>
    <x v="2"/>
    <s v="2.20-25"/>
    <x v="2"/>
    <x v="10"/>
    <x v="1"/>
    <x v="62"/>
  </r>
  <r>
    <n v="653"/>
    <d v="2023-05-20T00:00:00"/>
    <s v="CUST653"/>
    <x v="1"/>
    <n v="54"/>
    <x v="2"/>
    <n v="3"/>
    <x v="4"/>
    <n v="75"/>
    <x v="1"/>
    <x v="1"/>
    <s v="8.50-55"/>
    <x v="5"/>
    <x v="2"/>
    <x v="0"/>
    <x v="24"/>
  </r>
  <r>
    <n v="654"/>
    <d v="2023-06-21T00:00:00"/>
    <s v="CUST654"/>
    <x v="1"/>
    <n v="42"/>
    <x v="2"/>
    <n v="3"/>
    <x v="4"/>
    <n v="75"/>
    <x v="1"/>
    <x v="0"/>
    <s v="6.40-45"/>
    <x v="2"/>
    <x v="7"/>
    <x v="2"/>
    <x v="79"/>
  </r>
  <r>
    <n v="713"/>
    <d v="2023-01-14T00:00:00"/>
    <s v="CUST713"/>
    <x v="1"/>
    <n v="34"/>
    <x v="1"/>
    <n v="3"/>
    <x v="4"/>
    <n v="75"/>
    <x v="1"/>
    <x v="3"/>
    <s v="4.30-35"/>
    <x v="5"/>
    <x v="0"/>
    <x v="0"/>
    <x v="32"/>
  </r>
  <r>
    <n v="718"/>
    <d v="2023-08-25T00:00:00"/>
    <s v="CUST718"/>
    <x v="0"/>
    <n v="59"/>
    <x v="1"/>
    <n v="3"/>
    <x v="4"/>
    <n v="75"/>
    <x v="1"/>
    <x v="4"/>
    <s v="9.55-60"/>
    <x v="4"/>
    <x v="9"/>
    <x v="2"/>
    <x v="56"/>
  </r>
  <r>
    <n v="750"/>
    <d v="2023-03-06T00:00:00"/>
    <s v="CUST750"/>
    <x v="0"/>
    <n v="35"/>
    <x v="2"/>
    <n v="3"/>
    <x v="4"/>
    <n v="75"/>
    <x v="1"/>
    <x v="3"/>
    <s v="4.30-35"/>
    <x v="0"/>
    <x v="11"/>
    <x v="1"/>
    <x v="70"/>
  </r>
  <r>
    <n v="755"/>
    <d v="2023-04-22T00:00:00"/>
    <s v="CUST755"/>
    <x v="0"/>
    <n v="58"/>
    <x v="2"/>
    <n v="3"/>
    <x v="4"/>
    <n v="75"/>
    <x v="1"/>
    <x v="4"/>
    <s v="9.55-60"/>
    <x v="5"/>
    <x v="8"/>
    <x v="2"/>
    <x v="34"/>
  </r>
  <r>
    <n v="767"/>
    <d v="2023-10-24T00:00:00"/>
    <s v="CUST767"/>
    <x v="1"/>
    <n v="39"/>
    <x v="1"/>
    <n v="3"/>
    <x v="4"/>
    <n v="75"/>
    <x v="1"/>
    <x v="0"/>
    <s v="5.35-40"/>
    <x v="1"/>
    <x v="4"/>
    <x v="2"/>
    <x v="16"/>
  </r>
  <r>
    <n v="768"/>
    <d v="2023-01-14T00:00:00"/>
    <s v="CUST768"/>
    <x v="0"/>
    <n v="24"/>
    <x v="1"/>
    <n v="3"/>
    <x v="4"/>
    <n v="75"/>
    <x v="1"/>
    <x v="2"/>
    <s v="2.20-25"/>
    <x v="5"/>
    <x v="0"/>
    <x v="0"/>
    <x v="32"/>
  </r>
  <r>
    <n v="797"/>
    <d v="2023-01-07T00:00:00"/>
    <s v="CUST797"/>
    <x v="1"/>
    <n v="40"/>
    <x v="2"/>
    <n v="3"/>
    <x v="4"/>
    <n v="75"/>
    <x v="1"/>
    <x v="0"/>
    <s v="5.35-40"/>
    <x v="5"/>
    <x v="0"/>
    <x v="1"/>
    <x v="32"/>
  </r>
  <r>
    <n v="812"/>
    <d v="2023-11-12T00:00:00"/>
    <s v="CUST812"/>
    <x v="1"/>
    <n v="19"/>
    <x v="0"/>
    <n v="3"/>
    <x v="4"/>
    <n v="75"/>
    <x v="1"/>
    <x v="2"/>
    <s v="1.18-20"/>
    <x v="3"/>
    <x v="3"/>
    <x v="0"/>
    <x v="42"/>
  </r>
  <r>
    <n v="815"/>
    <d v="2023-08-27T00:00:00"/>
    <s v="CUST815"/>
    <x v="0"/>
    <n v="51"/>
    <x v="2"/>
    <n v="3"/>
    <x v="4"/>
    <n v="75"/>
    <x v="1"/>
    <x v="1"/>
    <s v="8.50-55"/>
    <x v="3"/>
    <x v="9"/>
    <x v="2"/>
    <x v="36"/>
  </r>
  <r>
    <n v="848"/>
    <d v="2023-02-13T00:00:00"/>
    <s v="CUST848"/>
    <x v="0"/>
    <n v="63"/>
    <x v="2"/>
    <n v="3"/>
    <x v="4"/>
    <n v="75"/>
    <x v="1"/>
    <x v="4"/>
    <s v="10.60-65"/>
    <x v="0"/>
    <x v="6"/>
    <x v="0"/>
    <x v="26"/>
  </r>
  <r>
    <n v="872"/>
    <d v="2023-10-11T00:00:00"/>
    <s v="CUST872"/>
    <x v="0"/>
    <n v="63"/>
    <x v="1"/>
    <n v="3"/>
    <x v="4"/>
    <n v="75"/>
    <x v="1"/>
    <x v="4"/>
    <s v="10.60-65"/>
    <x v="2"/>
    <x v="4"/>
    <x v="0"/>
    <x v="6"/>
  </r>
  <r>
    <n v="920"/>
    <d v="2023-02-22T00:00:00"/>
    <s v="CUST920"/>
    <x v="0"/>
    <n v="28"/>
    <x v="1"/>
    <n v="3"/>
    <x v="4"/>
    <n v="75"/>
    <x v="1"/>
    <x v="3"/>
    <s v="3.25-30"/>
    <x v="2"/>
    <x v="6"/>
    <x v="2"/>
    <x v="15"/>
  </r>
  <r>
    <n v="921"/>
    <d v="2023-01-07T00:00:00"/>
    <s v="CUST921"/>
    <x v="1"/>
    <n v="51"/>
    <x v="0"/>
    <n v="3"/>
    <x v="4"/>
    <n v="75"/>
    <x v="1"/>
    <x v="1"/>
    <s v="8.50-55"/>
    <x v="5"/>
    <x v="0"/>
    <x v="1"/>
    <x v="32"/>
  </r>
  <r>
    <n v="929"/>
    <d v="2023-01-27T00:00:00"/>
    <s v="CUST929"/>
    <x v="0"/>
    <n v="23"/>
    <x v="1"/>
    <n v="3"/>
    <x v="4"/>
    <n v="75"/>
    <x v="1"/>
    <x v="2"/>
    <s v="2.20-25"/>
    <x v="4"/>
    <x v="0"/>
    <x v="2"/>
    <x v="67"/>
  </r>
  <r>
    <n v="948"/>
    <d v="2023-10-13T00:00:00"/>
    <s v="CUST948"/>
    <x v="0"/>
    <n v="23"/>
    <x v="0"/>
    <n v="3"/>
    <x v="4"/>
    <n v="75"/>
    <x v="1"/>
    <x v="2"/>
    <s v="2.20-25"/>
    <x v="4"/>
    <x v="4"/>
    <x v="0"/>
    <x v="7"/>
  </r>
  <r>
    <n v="977"/>
    <d v="2023-02-08T00:00:00"/>
    <s v="CUST977"/>
    <x v="0"/>
    <n v="35"/>
    <x v="0"/>
    <n v="3"/>
    <x v="4"/>
    <n v="75"/>
    <x v="1"/>
    <x v="3"/>
    <s v="4.30-35"/>
    <x v="2"/>
    <x v="6"/>
    <x v="1"/>
    <x v="15"/>
  </r>
  <r>
    <n v="980"/>
    <d v="2023-07-29T00:00:00"/>
    <s v="CUST980"/>
    <x v="0"/>
    <n v="31"/>
    <x v="0"/>
    <n v="3"/>
    <x v="4"/>
    <n v="75"/>
    <x v="1"/>
    <x v="3"/>
    <s v="4.30-35"/>
    <x v="5"/>
    <x v="5"/>
    <x v="2"/>
    <x v="40"/>
  </r>
  <r>
    <n v="988"/>
    <d v="2023-05-28T00:00:00"/>
    <s v="CUST988"/>
    <x v="0"/>
    <n v="63"/>
    <x v="2"/>
    <n v="3"/>
    <x v="4"/>
    <n v="75"/>
    <x v="1"/>
    <x v="4"/>
    <s v="10.60-65"/>
    <x v="3"/>
    <x v="2"/>
    <x v="2"/>
    <x v="52"/>
  </r>
  <r>
    <n v="80"/>
    <d v="2023-12-10T00:00:00"/>
    <s v="CUST080"/>
    <x v="0"/>
    <n v="64"/>
    <x v="2"/>
    <n v="2"/>
    <x v="3"/>
    <n v="60"/>
    <x v="1"/>
    <x v="4"/>
    <s v="10.60-65"/>
    <x v="3"/>
    <x v="1"/>
    <x v="1"/>
    <x v="58"/>
  </r>
  <r>
    <n v="95"/>
    <d v="2023-11-24T00:00:00"/>
    <s v="CUST095"/>
    <x v="0"/>
    <n v="32"/>
    <x v="2"/>
    <n v="2"/>
    <x v="3"/>
    <n v="60"/>
    <x v="1"/>
    <x v="3"/>
    <s v="4.30-35"/>
    <x v="4"/>
    <x v="3"/>
    <x v="2"/>
    <x v="43"/>
  </r>
  <r>
    <n v="123"/>
    <d v="2023-05-15T00:00:00"/>
    <s v="CUST123"/>
    <x v="0"/>
    <n v="40"/>
    <x v="0"/>
    <n v="2"/>
    <x v="3"/>
    <n v="60"/>
    <x v="1"/>
    <x v="0"/>
    <s v="5.35-40"/>
    <x v="0"/>
    <x v="2"/>
    <x v="0"/>
    <x v="37"/>
  </r>
  <r>
    <n v="148"/>
    <d v="2023-05-09T00:00:00"/>
    <s v="CUST148"/>
    <x v="1"/>
    <n v="18"/>
    <x v="2"/>
    <n v="2"/>
    <x v="3"/>
    <n v="60"/>
    <x v="1"/>
    <x v="2"/>
    <s v="1.18-20"/>
    <x v="1"/>
    <x v="2"/>
    <x v="1"/>
    <x v="2"/>
  </r>
  <r>
    <n v="162"/>
    <d v="2023-08-21T00:00:00"/>
    <s v="CUST162"/>
    <x v="1"/>
    <n v="39"/>
    <x v="2"/>
    <n v="2"/>
    <x v="3"/>
    <n v="60"/>
    <x v="1"/>
    <x v="0"/>
    <s v="5.35-40"/>
    <x v="0"/>
    <x v="9"/>
    <x v="2"/>
    <x v="69"/>
  </r>
  <r>
    <n v="178"/>
    <d v="2023-10-04T00:00:00"/>
    <s v="CUST178"/>
    <x v="1"/>
    <n v="40"/>
    <x v="2"/>
    <n v="2"/>
    <x v="3"/>
    <n v="60"/>
    <x v="1"/>
    <x v="0"/>
    <s v="5.35-40"/>
    <x v="2"/>
    <x v="4"/>
    <x v="1"/>
    <x v="6"/>
  </r>
  <r>
    <n v="214"/>
    <d v="2023-12-10T00:00:00"/>
    <s v="CUST214"/>
    <x v="1"/>
    <n v="20"/>
    <x v="1"/>
    <n v="2"/>
    <x v="3"/>
    <n v="60"/>
    <x v="1"/>
    <x v="2"/>
    <s v="1.18-20"/>
    <x v="3"/>
    <x v="1"/>
    <x v="1"/>
    <x v="58"/>
  </r>
  <r>
    <n v="228"/>
    <d v="2023-04-28T00:00:00"/>
    <s v="CUST228"/>
    <x v="0"/>
    <n v="59"/>
    <x v="0"/>
    <n v="2"/>
    <x v="3"/>
    <n v="60"/>
    <x v="1"/>
    <x v="4"/>
    <s v="9.55-60"/>
    <x v="4"/>
    <x v="8"/>
    <x v="2"/>
    <x v="82"/>
  </r>
  <r>
    <n v="247"/>
    <d v="2023-10-04T00:00:00"/>
    <s v="CUST247"/>
    <x v="1"/>
    <n v="41"/>
    <x v="0"/>
    <n v="2"/>
    <x v="3"/>
    <n v="60"/>
    <x v="1"/>
    <x v="0"/>
    <s v="6.40-45"/>
    <x v="2"/>
    <x v="4"/>
    <x v="1"/>
    <x v="6"/>
  </r>
  <r>
    <n v="260"/>
    <d v="2023-07-01T00:00:00"/>
    <s v="CUST260"/>
    <x v="1"/>
    <n v="28"/>
    <x v="1"/>
    <n v="2"/>
    <x v="3"/>
    <n v="60"/>
    <x v="1"/>
    <x v="3"/>
    <s v="3.25-30"/>
    <x v="5"/>
    <x v="5"/>
    <x v="1"/>
    <x v="40"/>
  </r>
  <r>
    <n v="263"/>
    <d v="2023-08-28T00:00:00"/>
    <s v="CUST263"/>
    <x v="1"/>
    <n v="23"/>
    <x v="1"/>
    <n v="2"/>
    <x v="3"/>
    <n v="60"/>
    <x v="1"/>
    <x v="2"/>
    <s v="2.20-25"/>
    <x v="0"/>
    <x v="9"/>
    <x v="2"/>
    <x v="69"/>
  </r>
  <r>
    <n v="266"/>
    <d v="2023-12-01T00:00:00"/>
    <s v="CUST266"/>
    <x v="0"/>
    <n v="19"/>
    <x v="0"/>
    <n v="2"/>
    <x v="3"/>
    <n v="60"/>
    <x v="1"/>
    <x v="2"/>
    <s v="1.18-20"/>
    <x v="4"/>
    <x v="1"/>
    <x v="1"/>
    <x v="8"/>
  </r>
  <r>
    <n v="289"/>
    <d v="2023-11-30T00:00:00"/>
    <s v="CUST289"/>
    <x v="1"/>
    <n v="53"/>
    <x v="0"/>
    <n v="2"/>
    <x v="3"/>
    <n v="60"/>
    <x v="1"/>
    <x v="1"/>
    <s v="8.50-55"/>
    <x v="6"/>
    <x v="3"/>
    <x v="2"/>
    <x v="28"/>
  </r>
  <r>
    <n v="304"/>
    <d v="2023-07-19T00:00:00"/>
    <s v="CUST304"/>
    <x v="0"/>
    <n v="37"/>
    <x v="0"/>
    <n v="2"/>
    <x v="3"/>
    <n v="60"/>
    <x v="1"/>
    <x v="0"/>
    <s v="5.35-40"/>
    <x v="2"/>
    <x v="5"/>
    <x v="0"/>
    <x v="53"/>
  </r>
  <r>
    <n v="315"/>
    <d v="2023-06-01T00:00:00"/>
    <s v="CUST315"/>
    <x v="1"/>
    <n v="47"/>
    <x v="2"/>
    <n v="2"/>
    <x v="3"/>
    <n v="60"/>
    <x v="1"/>
    <x v="1"/>
    <s v="7.45-50"/>
    <x v="6"/>
    <x v="7"/>
    <x v="1"/>
    <x v="21"/>
  </r>
  <r>
    <n v="370"/>
    <d v="2023-10-16T00:00:00"/>
    <s v="CUST370"/>
    <x v="1"/>
    <n v="23"/>
    <x v="0"/>
    <n v="2"/>
    <x v="3"/>
    <n v="60"/>
    <x v="1"/>
    <x v="2"/>
    <s v="2.20-25"/>
    <x v="0"/>
    <x v="4"/>
    <x v="0"/>
    <x v="54"/>
  </r>
  <r>
    <n v="399"/>
    <d v="2023-03-01T00:00:00"/>
    <s v="CUST399"/>
    <x v="0"/>
    <n v="64"/>
    <x v="1"/>
    <n v="2"/>
    <x v="3"/>
    <n v="60"/>
    <x v="1"/>
    <x v="4"/>
    <s v="10.60-65"/>
    <x v="2"/>
    <x v="11"/>
    <x v="1"/>
    <x v="73"/>
  </r>
  <r>
    <n v="415"/>
    <d v="2023-01-27T00:00:00"/>
    <s v="CUST415"/>
    <x v="1"/>
    <n v="53"/>
    <x v="2"/>
    <n v="2"/>
    <x v="3"/>
    <n v="60"/>
    <x v="1"/>
    <x v="1"/>
    <s v="8.50-55"/>
    <x v="4"/>
    <x v="0"/>
    <x v="2"/>
    <x v="67"/>
  </r>
  <r>
    <n v="448"/>
    <d v="2023-01-21T00:00:00"/>
    <s v="CUST448"/>
    <x v="0"/>
    <n v="54"/>
    <x v="1"/>
    <n v="2"/>
    <x v="3"/>
    <n v="60"/>
    <x v="1"/>
    <x v="1"/>
    <s v="8.50-55"/>
    <x v="5"/>
    <x v="0"/>
    <x v="2"/>
    <x v="32"/>
  </r>
  <r>
    <n v="456"/>
    <d v="2023-10-14T00:00:00"/>
    <s v="CUST456"/>
    <x v="1"/>
    <n v="57"/>
    <x v="0"/>
    <n v="2"/>
    <x v="3"/>
    <n v="60"/>
    <x v="1"/>
    <x v="4"/>
    <s v="9.55-60"/>
    <x v="5"/>
    <x v="4"/>
    <x v="0"/>
    <x v="65"/>
  </r>
  <r>
    <n v="478"/>
    <d v="2023-04-13T00:00:00"/>
    <s v="CUST478"/>
    <x v="0"/>
    <n v="58"/>
    <x v="2"/>
    <n v="2"/>
    <x v="3"/>
    <n v="60"/>
    <x v="1"/>
    <x v="4"/>
    <s v="9.55-60"/>
    <x v="6"/>
    <x v="8"/>
    <x v="0"/>
    <x v="25"/>
  </r>
  <r>
    <n v="495"/>
    <d v="2023-07-24T00:00:00"/>
    <s v="CUST495"/>
    <x v="1"/>
    <n v="24"/>
    <x v="1"/>
    <n v="2"/>
    <x v="3"/>
    <n v="60"/>
    <x v="1"/>
    <x v="2"/>
    <s v="2.20-25"/>
    <x v="0"/>
    <x v="5"/>
    <x v="2"/>
    <x v="22"/>
  </r>
  <r>
    <n v="499"/>
    <d v="2023-01-15T00:00:00"/>
    <s v="CUST499"/>
    <x v="1"/>
    <n v="46"/>
    <x v="1"/>
    <n v="2"/>
    <x v="3"/>
    <n v="60"/>
    <x v="1"/>
    <x v="1"/>
    <s v="7.45-50"/>
    <x v="3"/>
    <x v="0"/>
    <x v="0"/>
    <x v="49"/>
  </r>
  <r>
    <n v="501"/>
    <d v="2023-05-14T00:00:00"/>
    <s v="CUST501"/>
    <x v="1"/>
    <n v="39"/>
    <x v="0"/>
    <n v="2"/>
    <x v="3"/>
    <n v="60"/>
    <x v="1"/>
    <x v="0"/>
    <s v="5.35-40"/>
    <x v="3"/>
    <x v="2"/>
    <x v="0"/>
    <x v="52"/>
  </r>
  <r>
    <n v="528"/>
    <d v="2023-07-06T00:00:00"/>
    <s v="CUST528"/>
    <x v="0"/>
    <n v="36"/>
    <x v="2"/>
    <n v="2"/>
    <x v="3"/>
    <n v="60"/>
    <x v="1"/>
    <x v="0"/>
    <s v="5.35-40"/>
    <x v="6"/>
    <x v="5"/>
    <x v="1"/>
    <x v="19"/>
  </r>
  <r>
    <n v="548"/>
    <d v="2023-04-09T00:00:00"/>
    <s v="CUST548"/>
    <x v="0"/>
    <n v="51"/>
    <x v="2"/>
    <n v="2"/>
    <x v="3"/>
    <n v="60"/>
    <x v="1"/>
    <x v="1"/>
    <s v="8.50-55"/>
    <x v="3"/>
    <x v="8"/>
    <x v="1"/>
    <x v="12"/>
  </r>
  <r>
    <n v="563"/>
    <d v="2023-08-09T00:00:00"/>
    <s v="CUST563"/>
    <x v="1"/>
    <n v="20"/>
    <x v="2"/>
    <n v="2"/>
    <x v="3"/>
    <n v="60"/>
    <x v="1"/>
    <x v="2"/>
    <s v="1.18-20"/>
    <x v="2"/>
    <x v="9"/>
    <x v="1"/>
    <x v="64"/>
  </r>
  <r>
    <n v="565"/>
    <d v="2023-11-07T00:00:00"/>
    <s v="CUST565"/>
    <x v="0"/>
    <n v="45"/>
    <x v="1"/>
    <n v="2"/>
    <x v="3"/>
    <n v="60"/>
    <x v="1"/>
    <x v="0"/>
    <s v="6.40-45"/>
    <x v="1"/>
    <x v="3"/>
    <x v="1"/>
    <x v="78"/>
  </r>
  <r>
    <n v="573"/>
    <d v="2023-09-19T00:00:00"/>
    <s v="CUST573"/>
    <x v="1"/>
    <n v="49"/>
    <x v="1"/>
    <n v="2"/>
    <x v="3"/>
    <n v="60"/>
    <x v="1"/>
    <x v="1"/>
    <s v="7.45-50"/>
    <x v="1"/>
    <x v="10"/>
    <x v="0"/>
    <x v="80"/>
  </r>
  <r>
    <n v="581"/>
    <d v="2023-11-21T00:00:00"/>
    <s v="CUST581"/>
    <x v="0"/>
    <n v="48"/>
    <x v="1"/>
    <n v="2"/>
    <x v="3"/>
    <n v="60"/>
    <x v="1"/>
    <x v="1"/>
    <s v="7.45-50"/>
    <x v="1"/>
    <x v="3"/>
    <x v="2"/>
    <x v="78"/>
  </r>
  <r>
    <n v="588"/>
    <d v="2023-04-26T00:00:00"/>
    <s v="CUST588"/>
    <x v="1"/>
    <n v="38"/>
    <x v="0"/>
    <n v="2"/>
    <x v="3"/>
    <n v="60"/>
    <x v="1"/>
    <x v="0"/>
    <s v="5.35-40"/>
    <x v="2"/>
    <x v="8"/>
    <x v="2"/>
    <x v="41"/>
  </r>
  <r>
    <n v="593"/>
    <d v="2023-05-06T00:00:00"/>
    <s v="CUST593"/>
    <x v="1"/>
    <n v="35"/>
    <x v="0"/>
    <n v="2"/>
    <x v="3"/>
    <n v="60"/>
    <x v="1"/>
    <x v="3"/>
    <s v="4.30-35"/>
    <x v="5"/>
    <x v="2"/>
    <x v="1"/>
    <x v="24"/>
  </r>
  <r>
    <n v="675"/>
    <d v="2023-08-04T00:00:00"/>
    <s v="CUST675"/>
    <x v="0"/>
    <n v="45"/>
    <x v="2"/>
    <n v="2"/>
    <x v="3"/>
    <n v="60"/>
    <x v="1"/>
    <x v="0"/>
    <s v="6.40-45"/>
    <x v="4"/>
    <x v="9"/>
    <x v="1"/>
    <x v="56"/>
  </r>
  <r>
    <n v="681"/>
    <d v="2023-07-14T00:00:00"/>
    <s v="CUST681"/>
    <x v="0"/>
    <n v="43"/>
    <x v="0"/>
    <n v="2"/>
    <x v="3"/>
    <n v="60"/>
    <x v="1"/>
    <x v="0"/>
    <s v="6.40-45"/>
    <x v="4"/>
    <x v="5"/>
    <x v="0"/>
    <x v="5"/>
  </r>
  <r>
    <n v="701"/>
    <d v="2023-12-14T00:00:00"/>
    <s v="CUST701"/>
    <x v="0"/>
    <n v="52"/>
    <x v="1"/>
    <n v="2"/>
    <x v="3"/>
    <n v="60"/>
    <x v="1"/>
    <x v="1"/>
    <s v="8.50-55"/>
    <x v="6"/>
    <x v="1"/>
    <x v="0"/>
    <x v="30"/>
  </r>
  <r>
    <n v="719"/>
    <d v="2023-04-04T00:00:00"/>
    <s v="CUST719"/>
    <x v="0"/>
    <n v="42"/>
    <x v="2"/>
    <n v="2"/>
    <x v="3"/>
    <n v="60"/>
    <x v="1"/>
    <x v="0"/>
    <s v="6.40-45"/>
    <x v="1"/>
    <x v="8"/>
    <x v="1"/>
    <x v="47"/>
  </r>
  <r>
    <n v="834"/>
    <d v="2023-04-04T00:00:00"/>
    <s v="CUST834"/>
    <x v="0"/>
    <n v="56"/>
    <x v="1"/>
    <n v="2"/>
    <x v="3"/>
    <n v="60"/>
    <x v="1"/>
    <x v="4"/>
    <s v="9.55-60"/>
    <x v="1"/>
    <x v="8"/>
    <x v="1"/>
    <x v="47"/>
  </r>
  <r>
    <n v="871"/>
    <d v="2023-08-31T00:00:00"/>
    <s v="CUST871"/>
    <x v="1"/>
    <n v="62"/>
    <x v="1"/>
    <n v="2"/>
    <x v="3"/>
    <n v="60"/>
    <x v="1"/>
    <x v="4"/>
    <s v="10.60-65"/>
    <x v="6"/>
    <x v="9"/>
    <x v="2"/>
    <x v="13"/>
  </r>
  <r>
    <n v="884"/>
    <d v="2023-04-29T00:00:00"/>
    <s v="CUST884"/>
    <x v="0"/>
    <n v="26"/>
    <x v="2"/>
    <n v="2"/>
    <x v="3"/>
    <n v="60"/>
    <x v="1"/>
    <x v="3"/>
    <s v="3.25-30"/>
    <x v="5"/>
    <x v="8"/>
    <x v="2"/>
    <x v="34"/>
  </r>
  <r>
    <n v="900"/>
    <d v="2023-02-21T00:00:00"/>
    <s v="CUST900"/>
    <x v="1"/>
    <n v="21"/>
    <x v="2"/>
    <n v="2"/>
    <x v="3"/>
    <n v="60"/>
    <x v="1"/>
    <x v="2"/>
    <s v="2.20-25"/>
    <x v="1"/>
    <x v="6"/>
    <x v="2"/>
    <x v="9"/>
  </r>
  <r>
    <n v="959"/>
    <d v="2023-10-29T00:00:00"/>
    <s v="CUST959"/>
    <x v="0"/>
    <n v="42"/>
    <x v="0"/>
    <n v="2"/>
    <x v="3"/>
    <n v="60"/>
    <x v="1"/>
    <x v="0"/>
    <s v="6.40-45"/>
    <x v="3"/>
    <x v="4"/>
    <x v="2"/>
    <x v="4"/>
  </r>
  <r>
    <n v="960"/>
    <d v="2023-08-08T00:00:00"/>
    <s v="CUST960"/>
    <x v="1"/>
    <n v="59"/>
    <x v="2"/>
    <n v="2"/>
    <x v="3"/>
    <n v="60"/>
    <x v="1"/>
    <x v="4"/>
    <s v="9.55-60"/>
    <x v="1"/>
    <x v="9"/>
    <x v="1"/>
    <x v="20"/>
  </r>
  <r>
    <n v="962"/>
    <d v="2023-10-19T00:00:00"/>
    <s v="CUST962"/>
    <x v="1"/>
    <n v="44"/>
    <x v="2"/>
    <n v="2"/>
    <x v="3"/>
    <n v="60"/>
    <x v="1"/>
    <x v="0"/>
    <s v="6.40-45"/>
    <x v="6"/>
    <x v="4"/>
    <x v="0"/>
    <x v="63"/>
  </r>
  <r>
    <n v="981"/>
    <d v="2023-08-19T00:00:00"/>
    <s v="CUST981"/>
    <x v="0"/>
    <n v="30"/>
    <x v="0"/>
    <n v="2"/>
    <x v="3"/>
    <n v="60"/>
    <x v="1"/>
    <x v="3"/>
    <s v="3.25-30"/>
    <x v="5"/>
    <x v="9"/>
    <x v="0"/>
    <x v="38"/>
  </r>
  <r>
    <n v="992"/>
    <d v="2023-08-21T00:00:00"/>
    <s v="CUST992"/>
    <x v="0"/>
    <n v="57"/>
    <x v="0"/>
    <n v="2"/>
    <x v="3"/>
    <n v="60"/>
    <x v="1"/>
    <x v="4"/>
    <s v="9.55-60"/>
    <x v="0"/>
    <x v="9"/>
    <x v="2"/>
    <x v="69"/>
  </r>
  <r>
    <n v="7"/>
    <d v="2023-03-13T00:00:00"/>
    <s v="CUST007"/>
    <x v="1"/>
    <n v="46"/>
    <x v="2"/>
    <n v="2"/>
    <x v="4"/>
    <n v="50"/>
    <x v="1"/>
    <x v="1"/>
    <s v="7.45-50"/>
    <x v="0"/>
    <x v="11"/>
    <x v="0"/>
    <x v="70"/>
  </r>
  <r>
    <n v="18"/>
    <d v="2023-04-30T00:00:00"/>
    <s v="CUST018"/>
    <x v="0"/>
    <n v="47"/>
    <x v="0"/>
    <n v="2"/>
    <x v="4"/>
    <n v="50"/>
    <x v="1"/>
    <x v="1"/>
    <s v="7.45-50"/>
    <x v="3"/>
    <x v="8"/>
    <x v="2"/>
    <x v="12"/>
  </r>
  <r>
    <n v="19"/>
    <d v="2023-09-16T00:00:00"/>
    <s v="CUST019"/>
    <x v="0"/>
    <n v="62"/>
    <x v="2"/>
    <n v="2"/>
    <x v="4"/>
    <n v="50"/>
    <x v="1"/>
    <x v="4"/>
    <s v="10.60-65"/>
    <x v="5"/>
    <x v="10"/>
    <x v="0"/>
    <x v="17"/>
  </r>
  <r>
    <n v="25"/>
    <d v="2023-12-26T00:00:00"/>
    <s v="CUST025"/>
    <x v="0"/>
    <n v="64"/>
    <x v="1"/>
    <n v="1"/>
    <x v="2"/>
    <n v="50"/>
    <x v="1"/>
    <x v="4"/>
    <s v="10.60-65"/>
    <x v="1"/>
    <x v="1"/>
    <x v="2"/>
    <x v="1"/>
  </r>
  <r>
    <n v="27"/>
    <d v="2023-08-03T00:00:00"/>
    <s v="CUST027"/>
    <x v="0"/>
    <n v="38"/>
    <x v="1"/>
    <n v="2"/>
    <x v="4"/>
    <n v="50"/>
    <x v="1"/>
    <x v="0"/>
    <s v="5.35-40"/>
    <x v="6"/>
    <x v="9"/>
    <x v="1"/>
    <x v="13"/>
  </r>
  <r>
    <n v="40"/>
    <d v="2023-06-22T00:00:00"/>
    <s v="CUST040"/>
    <x v="1"/>
    <n v="45"/>
    <x v="1"/>
    <n v="1"/>
    <x v="2"/>
    <n v="50"/>
    <x v="1"/>
    <x v="0"/>
    <s v="6.40-45"/>
    <x v="6"/>
    <x v="7"/>
    <x v="2"/>
    <x v="21"/>
  </r>
  <r>
    <n v="41"/>
    <d v="2023-02-22T00:00:00"/>
    <s v="CUST041"/>
    <x v="1"/>
    <n v="34"/>
    <x v="2"/>
    <n v="2"/>
    <x v="4"/>
    <n v="50"/>
    <x v="1"/>
    <x v="3"/>
    <s v="4.30-35"/>
    <x v="2"/>
    <x v="6"/>
    <x v="2"/>
    <x v="15"/>
  </r>
  <r>
    <n v="59"/>
    <d v="2023-07-05T00:00:00"/>
    <s v="CUST059"/>
    <x v="1"/>
    <n v="62"/>
    <x v="2"/>
    <n v="1"/>
    <x v="2"/>
    <n v="50"/>
    <x v="1"/>
    <x v="4"/>
    <s v="10.60-65"/>
    <x v="2"/>
    <x v="5"/>
    <x v="1"/>
    <x v="53"/>
  </r>
  <r>
    <n v="63"/>
    <d v="2023-02-05T00:00:00"/>
    <s v="CUST063"/>
    <x v="1"/>
    <n v="57"/>
    <x v="0"/>
    <n v="2"/>
    <x v="4"/>
    <n v="50"/>
    <x v="1"/>
    <x v="4"/>
    <s v="9.55-60"/>
    <x v="3"/>
    <x v="6"/>
    <x v="1"/>
    <x v="14"/>
  </r>
  <r>
    <n v="81"/>
    <d v="2023-05-17T00:00:00"/>
    <s v="CUST081"/>
    <x v="1"/>
    <n v="40"/>
    <x v="0"/>
    <n v="1"/>
    <x v="2"/>
    <n v="50"/>
    <x v="1"/>
    <x v="0"/>
    <s v="5.35-40"/>
    <x v="2"/>
    <x v="2"/>
    <x v="0"/>
    <x v="10"/>
  </r>
  <r>
    <n v="102"/>
    <d v="2023-04-28T00:00:00"/>
    <s v="CUST102"/>
    <x v="0"/>
    <n v="47"/>
    <x v="1"/>
    <n v="2"/>
    <x v="4"/>
    <n v="50"/>
    <x v="1"/>
    <x v="1"/>
    <s v="7.45-50"/>
    <x v="4"/>
    <x v="8"/>
    <x v="2"/>
    <x v="82"/>
  </r>
  <r>
    <n v="106"/>
    <d v="2023-05-18T00:00:00"/>
    <s v="CUST106"/>
    <x v="0"/>
    <n v="46"/>
    <x v="2"/>
    <n v="1"/>
    <x v="2"/>
    <n v="50"/>
    <x v="1"/>
    <x v="1"/>
    <s v="7.45-50"/>
    <x v="6"/>
    <x v="2"/>
    <x v="0"/>
    <x v="76"/>
  </r>
  <r>
    <n v="113"/>
    <d v="2023-09-13T00:00:00"/>
    <s v="CUST113"/>
    <x v="0"/>
    <n v="41"/>
    <x v="0"/>
    <n v="2"/>
    <x v="4"/>
    <n v="50"/>
    <x v="1"/>
    <x v="0"/>
    <s v="6.40-45"/>
    <x v="2"/>
    <x v="10"/>
    <x v="0"/>
    <x v="62"/>
  </r>
  <r>
    <n v="120"/>
    <d v="2023-05-07T00:00:00"/>
    <s v="CUST120"/>
    <x v="1"/>
    <n v="60"/>
    <x v="1"/>
    <n v="1"/>
    <x v="2"/>
    <n v="50"/>
    <x v="1"/>
    <x v="4"/>
    <s v="9.55-60"/>
    <x v="3"/>
    <x v="2"/>
    <x v="1"/>
    <x v="52"/>
  </r>
  <r>
    <n v="127"/>
    <d v="2023-07-24T00:00:00"/>
    <s v="CUST127"/>
    <x v="0"/>
    <n v="33"/>
    <x v="2"/>
    <n v="2"/>
    <x v="4"/>
    <n v="50"/>
    <x v="1"/>
    <x v="3"/>
    <s v="4.30-35"/>
    <x v="0"/>
    <x v="5"/>
    <x v="2"/>
    <x v="22"/>
  </r>
  <r>
    <n v="134"/>
    <d v="2023-01-25T00:00:00"/>
    <s v="CUST134"/>
    <x v="1"/>
    <n v="49"/>
    <x v="0"/>
    <n v="1"/>
    <x v="2"/>
    <n v="50"/>
    <x v="1"/>
    <x v="1"/>
    <s v="7.45-50"/>
    <x v="2"/>
    <x v="0"/>
    <x v="2"/>
    <x v="77"/>
  </r>
  <r>
    <n v="135"/>
    <d v="2023-02-26T00:00:00"/>
    <s v="CUST135"/>
    <x v="1"/>
    <n v="20"/>
    <x v="2"/>
    <n v="2"/>
    <x v="4"/>
    <n v="50"/>
    <x v="1"/>
    <x v="2"/>
    <s v="1.18-20"/>
    <x v="3"/>
    <x v="6"/>
    <x v="2"/>
    <x v="14"/>
  </r>
  <r>
    <n v="141"/>
    <d v="2023-11-02T00:00:00"/>
    <s v="CUST141"/>
    <x v="0"/>
    <n v="22"/>
    <x v="0"/>
    <n v="1"/>
    <x v="2"/>
    <n v="50"/>
    <x v="1"/>
    <x v="2"/>
    <s v="2.20-25"/>
    <x v="6"/>
    <x v="3"/>
    <x v="1"/>
    <x v="28"/>
  </r>
  <r>
    <n v="143"/>
    <d v="2023-07-17T00:00:00"/>
    <s v="CUST143"/>
    <x v="0"/>
    <n v="45"/>
    <x v="2"/>
    <n v="1"/>
    <x v="2"/>
    <n v="50"/>
    <x v="1"/>
    <x v="0"/>
    <s v="6.40-45"/>
    <x v="0"/>
    <x v="5"/>
    <x v="0"/>
    <x v="22"/>
  </r>
  <r>
    <n v="151"/>
    <d v="2023-12-15T00:00:00"/>
    <s v="CUST151"/>
    <x v="1"/>
    <n v="29"/>
    <x v="2"/>
    <n v="1"/>
    <x v="2"/>
    <n v="50"/>
    <x v="1"/>
    <x v="3"/>
    <s v="3.25-30"/>
    <x v="4"/>
    <x v="1"/>
    <x v="0"/>
    <x v="8"/>
  </r>
  <r>
    <n v="170"/>
    <d v="2023-06-02T00:00:00"/>
    <s v="CUST170"/>
    <x v="0"/>
    <n v="25"/>
    <x v="2"/>
    <n v="2"/>
    <x v="4"/>
    <n v="50"/>
    <x v="1"/>
    <x v="2"/>
    <s v="2.20-25"/>
    <x v="4"/>
    <x v="7"/>
    <x v="1"/>
    <x v="45"/>
  </r>
  <r>
    <n v="172"/>
    <d v="2023-09-17T00:00:00"/>
    <s v="CUST172"/>
    <x v="1"/>
    <n v="32"/>
    <x v="1"/>
    <n v="2"/>
    <x v="4"/>
    <n v="50"/>
    <x v="1"/>
    <x v="3"/>
    <s v="4.30-35"/>
    <x v="3"/>
    <x v="10"/>
    <x v="0"/>
    <x v="81"/>
  </r>
  <r>
    <n v="189"/>
    <d v="2023-01-30T00:00:00"/>
    <s v="CUST189"/>
    <x v="1"/>
    <n v="63"/>
    <x v="1"/>
    <n v="1"/>
    <x v="2"/>
    <n v="50"/>
    <x v="1"/>
    <x v="4"/>
    <s v="10.60-65"/>
    <x v="0"/>
    <x v="0"/>
    <x v="2"/>
    <x v="0"/>
  </r>
  <r>
    <n v="207"/>
    <d v="2023-04-19T00:00:00"/>
    <s v="CUST207"/>
    <x v="0"/>
    <n v="42"/>
    <x v="1"/>
    <n v="2"/>
    <x v="4"/>
    <n v="50"/>
    <x v="1"/>
    <x v="0"/>
    <s v="6.40-45"/>
    <x v="2"/>
    <x v="8"/>
    <x v="0"/>
    <x v="41"/>
  </r>
  <r>
    <n v="224"/>
    <d v="2023-06-23T00:00:00"/>
    <s v="CUST224"/>
    <x v="0"/>
    <n v="25"/>
    <x v="2"/>
    <n v="1"/>
    <x v="2"/>
    <n v="50"/>
    <x v="1"/>
    <x v="2"/>
    <s v="2.20-25"/>
    <x v="4"/>
    <x v="7"/>
    <x v="2"/>
    <x v="45"/>
  </r>
  <r>
    <n v="226"/>
    <d v="2023-10-29T00:00:00"/>
    <s v="CUST226"/>
    <x v="0"/>
    <n v="61"/>
    <x v="2"/>
    <n v="1"/>
    <x v="2"/>
    <n v="50"/>
    <x v="1"/>
    <x v="4"/>
    <s v="10.60-65"/>
    <x v="3"/>
    <x v="4"/>
    <x v="2"/>
    <x v="4"/>
  </r>
  <r>
    <n v="234"/>
    <d v="2023-11-20T00:00:00"/>
    <s v="CUST234"/>
    <x v="0"/>
    <n v="62"/>
    <x v="0"/>
    <n v="2"/>
    <x v="4"/>
    <n v="50"/>
    <x v="1"/>
    <x v="4"/>
    <s v="10.60-65"/>
    <x v="0"/>
    <x v="3"/>
    <x v="0"/>
    <x v="39"/>
  </r>
  <r>
    <n v="246"/>
    <d v="2023-04-20T00:00:00"/>
    <s v="CUST246"/>
    <x v="0"/>
    <n v="48"/>
    <x v="0"/>
    <n v="2"/>
    <x v="4"/>
    <n v="50"/>
    <x v="1"/>
    <x v="1"/>
    <s v="7.45-50"/>
    <x v="6"/>
    <x v="8"/>
    <x v="0"/>
    <x v="25"/>
  </r>
  <r>
    <n v="249"/>
    <d v="2023-10-20T00:00:00"/>
    <s v="CUST249"/>
    <x v="1"/>
    <n v="20"/>
    <x v="2"/>
    <n v="1"/>
    <x v="2"/>
    <n v="50"/>
    <x v="1"/>
    <x v="2"/>
    <s v="1.18-20"/>
    <x v="4"/>
    <x v="4"/>
    <x v="0"/>
    <x v="7"/>
  </r>
  <r>
    <n v="250"/>
    <d v="2023-10-23T00:00:00"/>
    <s v="CUST250"/>
    <x v="1"/>
    <n v="48"/>
    <x v="0"/>
    <n v="1"/>
    <x v="2"/>
    <n v="50"/>
    <x v="1"/>
    <x v="1"/>
    <s v="7.45-50"/>
    <x v="0"/>
    <x v="4"/>
    <x v="2"/>
    <x v="54"/>
  </r>
  <r>
    <n v="258"/>
    <d v="2023-12-04T00:00:00"/>
    <s v="CUST258"/>
    <x v="0"/>
    <n v="37"/>
    <x v="2"/>
    <n v="1"/>
    <x v="2"/>
    <n v="50"/>
    <x v="1"/>
    <x v="0"/>
    <s v="5.35-40"/>
    <x v="0"/>
    <x v="1"/>
    <x v="1"/>
    <x v="44"/>
  </r>
  <r>
    <n v="261"/>
    <d v="2023-08-05T00:00:00"/>
    <s v="CUST261"/>
    <x v="1"/>
    <n v="21"/>
    <x v="2"/>
    <n v="2"/>
    <x v="4"/>
    <n v="50"/>
    <x v="1"/>
    <x v="2"/>
    <s v="2.20-25"/>
    <x v="5"/>
    <x v="9"/>
    <x v="1"/>
    <x v="38"/>
  </r>
  <r>
    <n v="273"/>
    <d v="2023-05-08T00:00:00"/>
    <s v="CUST273"/>
    <x v="0"/>
    <n v="22"/>
    <x v="1"/>
    <n v="1"/>
    <x v="2"/>
    <n v="50"/>
    <x v="1"/>
    <x v="2"/>
    <s v="2.20-25"/>
    <x v="0"/>
    <x v="2"/>
    <x v="1"/>
    <x v="37"/>
  </r>
  <r>
    <n v="286"/>
    <d v="2023-10-09T00:00:00"/>
    <s v="CUST286"/>
    <x v="1"/>
    <n v="55"/>
    <x v="0"/>
    <n v="2"/>
    <x v="4"/>
    <n v="50"/>
    <x v="1"/>
    <x v="1"/>
    <s v="8.50-55"/>
    <x v="0"/>
    <x v="4"/>
    <x v="1"/>
    <x v="54"/>
  </r>
  <r>
    <n v="306"/>
    <d v="2023-08-21T00:00:00"/>
    <s v="CUST306"/>
    <x v="1"/>
    <n v="54"/>
    <x v="0"/>
    <n v="1"/>
    <x v="2"/>
    <n v="50"/>
    <x v="1"/>
    <x v="1"/>
    <s v="8.50-55"/>
    <x v="0"/>
    <x v="9"/>
    <x v="2"/>
    <x v="69"/>
  </r>
  <r>
    <n v="307"/>
    <d v="2023-05-27T00:00:00"/>
    <s v="CUST307"/>
    <x v="0"/>
    <n v="26"/>
    <x v="0"/>
    <n v="2"/>
    <x v="4"/>
    <n v="50"/>
    <x v="1"/>
    <x v="3"/>
    <s v="3.25-30"/>
    <x v="5"/>
    <x v="2"/>
    <x v="2"/>
    <x v="24"/>
  </r>
  <r>
    <n v="316"/>
    <d v="2023-04-22T00:00:00"/>
    <s v="CUST316"/>
    <x v="0"/>
    <n v="48"/>
    <x v="2"/>
    <n v="2"/>
    <x v="4"/>
    <n v="50"/>
    <x v="1"/>
    <x v="1"/>
    <s v="7.45-50"/>
    <x v="5"/>
    <x v="8"/>
    <x v="2"/>
    <x v="34"/>
  </r>
  <r>
    <n v="321"/>
    <d v="2023-06-10T00:00:00"/>
    <s v="CUST321"/>
    <x v="0"/>
    <n v="26"/>
    <x v="0"/>
    <n v="2"/>
    <x v="4"/>
    <n v="50"/>
    <x v="1"/>
    <x v="3"/>
    <s v="3.25-30"/>
    <x v="5"/>
    <x v="7"/>
    <x v="1"/>
    <x v="11"/>
  </r>
  <r>
    <n v="325"/>
    <d v="2023-09-02T00:00:00"/>
    <s v="CUST325"/>
    <x v="0"/>
    <n v="52"/>
    <x v="0"/>
    <n v="2"/>
    <x v="4"/>
    <n v="50"/>
    <x v="1"/>
    <x v="1"/>
    <s v="8.50-55"/>
    <x v="5"/>
    <x v="10"/>
    <x v="1"/>
    <x v="17"/>
  </r>
  <r>
    <n v="339"/>
    <d v="2023-03-03T00:00:00"/>
    <s v="CUST339"/>
    <x v="0"/>
    <n v="22"/>
    <x v="0"/>
    <n v="2"/>
    <x v="4"/>
    <n v="50"/>
    <x v="1"/>
    <x v="2"/>
    <s v="2.20-25"/>
    <x v="4"/>
    <x v="11"/>
    <x v="1"/>
    <x v="68"/>
  </r>
  <r>
    <n v="343"/>
    <d v="2023-11-01T00:00:00"/>
    <s v="CUST343"/>
    <x v="1"/>
    <n v="21"/>
    <x v="0"/>
    <n v="2"/>
    <x v="4"/>
    <n v="50"/>
    <x v="1"/>
    <x v="2"/>
    <s v="2.20-25"/>
    <x v="2"/>
    <x v="3"/>
    <x v="1"/>
    <x v="3"/>
  </r>
  <r>
    <n v="349"/>
    <d v="2023-10-26T00:00:00"/>
    <s v="CUST349"/>
    <x v="0"/>
    <n v="57"/>
    <x v="1"/>
    <n v="1"/>
    <x v="2"/>
    <n v="50"/>
    <x v="1"/>
    <x v="4"/>
    <s v="9.55-60"/>
    <x v="6"/>
    <x v="4"/>
    <x v="2"/>
    <x v="63"/>
  </r>
  <r>
    <n v="359"/>
    <d v="2023-07-22T00:00:00"/>
    <s v="CUST359"/>
    <x v="1"/>
    <n v="50"/>
    <x v="2"/>
    <n v="1"/>
    <x v="2"/>
    <n v="50"/>
    <x v="1"/>
    <x v="1"/>
    <s v="7.45-50"/>
    <x v="5"/>
    <x v="5"/>
    <x v="2"/>
    <x v="40"/>
  </r>
  <r>
    <n v="367"/>
    <d v="2023-01-05T00:00:00"/>
    <s v="CUST367"/>
    <x v="0"/>
    <n v="57"/>
    <x v="0"/>
    <n v="1"/>
    <x v="2"/>
    <n v="50"/>
    <x v="1"/>
    <x v="4"/>
    <s v="9.55-60"/>
    <x v="6"/>
    <x v="0"/>
    <x v="1"/>
    <x v="55"/>
  </r>
  <r>
    <n v="375"/>
    <d v="2023-09-17T00:00:00"/>
    <s v="CUST375"/>
    <x v="1"/>
    <n v="32"/>
    <x v="2"/>
    <n v="1"/>
    <x v="2"/>
    <n v="50"/>
    <x v="1"/>
    <x v="3"/>
    <s v="4.30-35"/>
    <x v="3"/>
    <x v="10"/>
    <x v="0"/>
    <x v="81"/>
  </r>
  <r>
    <n v="389"/>
    <d v="2023-12-01T00:00:00"/>
    <s v="CUST389"/>
    <x v="1"/>
    <n v="21"/>
    <x v="2"/>
    <n v="2"/>
    <x v="4"/>
    <n v="50"/>
    <x v="1"/>
    <x v="2"/>
    <s v="2.20-25"/>
    <x v="4"/>
    <x v="1"/>
    <x v="1"/>
    <x v="8"/>
  </r>
  <r>
    <n v="391"/>
    <d v="2023-01-05T00:00:00"/>
    <s v="CUST391"/>
    <x v="1"/>
    <n v="19"/>
    <x v="1"/>
    <n v="2"/>
    <x v="4"/>
    <n v="50"/>
    <x v="1"/>
    <x v="2"/>
    <s v="1.18-20"/>
    <x v="6"/>
    <x v="0"/>
    <x v="1"/>
    <x v="55"/>
  </r>
  <r>
    <n v="429"/>
    <d v="2023-12-28T00:00:00"/>
    <s v="CUST429"/>
    <x v="1"/>
    <n v="64"/>
    <x v="0"/>
    <n v="2"/>
    <x v="4"/>
    <n v="50"/>
    <x v="1"/>
    <x v="4"/>
    <s v="10.60-65"/>
    <x v="6"/>
    <x v="1"/>
    <x v="2"/>
    <x v="30"/>
  </r>
  <r>
    <n v="434"/>
    <d v="2023-02-08T00:00:00"/>
    <s v="CUST434"/>
    <x v="0"/>
    <n v="43"/>
    <x v="0"/>
    <n v="2"/>
    <x v="4"/>
    <n v="50"/>
    <x v="1"/>
    <x v="0"/>
    <s v="6.40-45"/>
    <x v="2"/>
    <x v="6"/>
    <x v="1"/>
    <x v="15"/>
  </r>
  <r>
    <n v="446"/>
    <d v="2023-06-07T00:00:00"/>
    <s v="CUST446"/>
    <x v="1"/>
    <n v="21"/>
    <x v="0"/>
    <n v="1"/>
    <x v="2"/>
    <n v="50"/>
    <x v="1"/>
    <x v="2"/>
    <s v="2.20-25"/>
    <x v="2"/>
    <x v="7"/>
    <x v="1"/>
    <x v="79"/>
  </r>
  <r>
    <n v="450"/>
    <d v="2023-04-18T00:00:00"/>
    <s v="CUST450"/>
    <x v="0"/>
    <n v="59"/>
    <x v="1"/>
    <n v="2"/>
    <x v="4"/>
    <n v="50"/>
    <x v="1"/>
    <x v="4"/>
    <s v="9.55-60"/>
    <x v="1"/>
    <x v="8"/>
    <x v="0"/>
    <x v="47"/>
  </r>
  <r>
    <n v="460"/>
    <d v="2023-05-02T00:00:00"/>
    <s v="CUST460"/>
    <x v="1"/>
    <n v="40"/>
    <x v="1"/>
    <n v="1"/>
    <x v="2"/>
    <n v="50"/>
    <x v="1"/>
    <x v="0"/>
    <s v="5.35-40"/>
    <x v="1"/>
    <x v="2"/>
    <x v="1"/>
    <x v="2"/>
  </r>
  <r>
    <n v="473"/>
    <d v="2023-02-25T00:00:00"/>
    <s v="CUST473"/>
    <x v="1"/>
    <n v="64"/>
    <x v="1"/>
    <n v="1"/>
    <x v="2"/>
    <n v="50"/>
    <x v="1"/>
    <x v="4"/>
    <s v="10.60-65"/>
    <x v="5"/>
    <x v="6"/>
    <x v="2"/>
    <x v="48"/>
  </r>
  <r>
    <n v="493"/>
    <d v="2023-11-25T00:00:00"/>
    <s v="CUST493"/>
    <x v="1"/>
    <n v="41"/>
    <x v="1"/>
    <n v="2"/>
    <x v="4"/>
    <n v="50"/>
    <x v="1"/>
    <x v="0"/>
    <s v="6.40-45"/>
    <x v="5"/>
    <x v="3"/>
    <x v="2"/>
    <x v="74"/>
  </r>
  <r>
    <n v="505"/>
    <d v="2023-01-20T00:00:00"/>
    <s v="CUST505"/>
    <x v="1"/>
    <n v="24"/>
    <x v="1"/>
    <n v="1"/>
    <x v="2"/>
    <n v="50"/>
    <x v="1"/>
    <x v="2"/>
    <s v="2.20-25"/>
    <x v="4"/>
    <x v="0"/>
    <x v="0"/>
    <x v="67"/>
  </r>
  <r>
    <n v="525"/>
    <d v="2023-12-18T00:00:00"/>
    <s v="CUST525"/>
    <x v="0"/>
    <n v="47"/>
    <x v="1"/>
    <n v="2"/>
    <x v="4"/>
    <n v="50"/>
    <x v="1"/>
    <x v="1"/>
    <s v="7.45-50"/>
    <x v="0"/>
    <x v="1"/>
    <x v="0"/>
    <x v="44"/>
  </r>
  <r>
    <n v="527"/>
    <d v="2023-04-11T00:00:00"/>
    <s v="CUST527"/>
    <x v="1"/>
    <n v="57"/>
    <x v="2"/>
    <n v="2"/>
    <x v="4"/>
    <n v="50"/>
    <x v="1"/>
    <x v="4"/>
    <s v="9.55-60"/>
    <x v="1"/>
    <x v="8"/>
    <x v="0"/>
    <x v="47"/>
  </r>
  <r>
    <n v="542"/>
    <d v="2023-06-17T00:00:00"/>
    <s v="CUST542"/>
    <x v="0"/>
    <n v="20"/>
    <x v="1"/>
    <n v="1"/>
    <x v="2"/>
    <n v="50"/>
    <x v="1"/>
    <x v="2"/>
    <s v="1.18-20"/>
    <x v="5"/>
    <x v="7"/>
    <x v="0"/>
    <x v="11"/>
  </r>
  <r>
    <n v="545"/>
    <d v="2023-06-01T00:00:00"/>
    <s v="CUST545"/>
    <x v="1"/>
    <n v="27"/>
    <x v="2"/>
    <n v="2"/>
    <x v="4"/>
    <n v="50"/>
    <x v="1"/>
    <x v="3"/>
    <s v="3.25-30"/>
    <x v="6"/>
    <x v="7"/>
    <x v="1"/>
    <x v="21"/>
  </r>
  <r>
    <n v="556"/>
    <d v="2023-06-04T00:00:00"/>
    <s v="CUST556"/>
    <x v="0"/>
    <n v="18"/>
    <x v="0"/>
    <n v="1"/>
    <x v="2"/>
    <n v="50"/>
    <x v="1"/>
    <x v="2"/>
    <s v="1.18-20"/>
    <x v="3"/>
    <x v="7"/>
    <x v="1"/>
    <x v="72"/>
  </r>
  <r>
    <n v="560"/>
    <d v="2023-06-05T00:00:00"/>
    <s v="CUST560"/>
    <x v="0"/>
    <n v="25"/>
    <x v="0"/>
    <n v="1"/>
    <x v="2"/>
    <n v="50"/>
    <x v="1"/>
    <x v="2"/>
    <s v="2.20-25"/>
    <x v="0"/>
    <x v="7"/>
    <x v="1"/>
    <x v="46"/>
  </r>
  <r>
    <n v="562"/>
    <d v="2023-04-18T00:00:00"/>
    <s v="CUST562"/>
    <x v="1"/>
    <n v="54"/>
    <x v="0"/>
    <n v="2"/>
    <x v="4"/>
    <n v="50"/>
    <x v="1"/>
    <x v="1"/>
    <s v="8.50-55"/>
    <x v="1"/>
    <x v="8"/>
    <x v="0"/>
    <x v="47"/>
  </r>
  <r>
    <n v="571"/>
    <d v="2023-12-12T00:00:00"/>
    <s v="CUST571"/>
    <x v="0"/>
    <n v="41"/>
    <x v="0"/>
    <n v="1"/>
    <x v="2"/>
    <n v="50"/>
    <x v="1"/>
    <x v="0"/>
    <s v="6.40-45"/>
    <x v="1"/>
    <x v="1"/>
    <x v="0"/>
    <x v="1"/>
  </r>
  <r>
    <n v="574"/>
    <d v="2023-08-31T00:00:00"/>
    <s v="CUST574"/>
    <x v="0"/>
    <n v="63"/>
    <x v="0"/>
    <n v="2"/>
    <x v="4"/>
    <n v="50"/>
    <x v="1"/>
    <x v="4"/>
    <s v="10.60-65"/>
    <x v="6"/>
    <x v="9"/>
    <x v="2"/>
    <x v="13"/>
  </r>
  <r>
    <n v="586"/>
    <d v="2023-12-11T00:00:00"/>
    <s v="CUST586"/>
    <x v="1"/>
    <n v="50"/>
    <x v="0"/>
    <n v="1"/>
    <x v="2"/>
    <n v="50"/>
    <x v="1"/>
    <x v="1"/>
    <s v="7.45-50"/>
    <x v="0"/>
    <x v="1"/>
    <x v="0"/>
    <x v="44"/>
  </r>
  <r>
    <n v="606"/>
    <d v="2023-05-05T00:00:00"/>
    <s v="CUST606"/>
    <x v="1"/>
    <n v="22"/>
    <x v="0"/>
    <n v="1"/>
    <x v="2"/>
    <n v="50"/>
    <x v="1"/>
    <x v="2"/>
    <s v="2.20-25"/>
    <x v="4"/>
    <x v="2"/>
    <x v="1"/>
    <x v="71"/>
  </r>
  <r>
    <n v="618"/>
    <d v="2023-01-26T00:00:00"/>
    <s v="CUST618"/>
    <x v="0"/>
    <n v="27"/>
    <x v="1"/>
    <n v="1"/>
    <x v="2"/>
    <n v="50"/>
    <x v="1"/>
    <x v="3"/>
    <s v="3.25-30"/>
    <x v="6"/>
    <x v="0"/>
    <x v="2"/>
    <x v="55"/>
  </r>
  <r>
    <n v="627"/>
    <d v="2023-10-14T00:00:00"/>
    <s v="CUST627"/>
    <x v="1"/>
    <n v="57"/>
    <x v="2"/>
    <n v="1"/>
    <x v="2"/>
    <n v="50"/>
    <x v="1"/>
    <x v="4"/>
    <s v="9.55-60"/>
    <x v="5"/>
    <x v="4"/>
    <x v="0"/>
    <x v="65"/>
  </r>
  <r>
    <n v="629"/>
    <d v="2023-06-12T00:00:00"/>
    <s v="CUST629"/>
    <x v="1"/>
    <n v="62"/>
    <x v="0"/>
    <n v="2"/>
    <x v="4"/>
    <n v="50"/>
    <x v="1"/>
    <x v="4"/>
    <s v="10.60-65"/>
    <x v="0"/>
    <x v="7"/>
    <x v="0"/>
    <x v="46"/>
  </r>
  <r>
    <n v="665"/>
    <d v="2023-04-20T00:00:00"/>
    <s v="CUST665"/>
    <x v="1"/>
    <n v="57"/>
    <x v="2"/>
    <n v="1"/>
    <x v="2"/>
    <n v="50"/>
    <x v="1"/>
    <x v="4"/>
    <s v="9.55-60"/>
    <x v="6"/>
    <x v="8"/>
    <x v="0"/>
    <x v="25"/>
  </r>
  <r>
    <n v="685"/>
    <d v="2023-06-02T00:00:00"/>
    <s v="CUST685"/>
    <x v="1"/>
    <n v="57"/>
    <x v="0"/>
    <n v="2"/>
    <x v="4"/>
    <n v="50"/>
    <x v="1"/>
    <x v="4"/>
    <s v="9.55-60"/>
    <x v="4"/>
    <x v="7"/>
    <x v="1"/>
    <x v="45"/>
  </r>
  <r>
    <n v="694"/>
    <d v="2023-05-20T00:00:00"/>
    <s v="CUST694"/>
    <x v="0"/>
    <n v="39"/>
    <x v="0"/>
    <n v="2"/>
    <x v="4"/>
    <n v="50"/>
    <x v="1"/>
    <x v="0"/>
    <s v="5.35-40"/>
    <x v="5"/>
    <x v="2"/>
    <x v="0"/>
    <x v="24"/>
  </r>
  <r>
    <n v="705"/>
    <d v="2023-03-07T00:00:00"/>
    <s v="CUST705"/>
    <x v="1"/>
    <n v="60"/>
    <x v="0"/>
    <n v="2"/>
    <x v="4"/>
    <n v="50"/>
    <x v="1"/>
    <x v="4"/>
    <s v="9.55-60"/>
    <x v="1"/>
    <x v="11"/>
    <x v="1"/>
    <x v="23"/>
  </r>
  <r>
    <n v="712"/>
    <d v="2023-12-06T00:00:00"/>
    <s v="CUST712"/>
    <x v="0"/>
    <n v="57"/>
    <x v="1"/>
    <n v="2"/>
    <x v="4"/>
    <n v="50"/>
    <x v="1"/>
    <x v="4"/>
    <s v="9.55-60"/>
    <x v="2"/>
    <x v="1"/>
    <x v="1"/>
    <x v="50"/>
  </r>
  <r>
    <n v="730"/>
    <d v="2023-08-04T00:00:00"/>
    <s v="CUST730"/>
    <x v="0"/>
    <n v="36"/>
    <x v="2"/>
    <n v="2"/>
    <x v="4"/>
    <n v="50"/>
    <x v="1"/>
    <x v="0"/>
    <s v="5.35-40"/>
    <x v="4"/>
    <x v="9"/>
    <x v="1"/>
    <x v="56"/>
  </r>
  <r>
    <n v="737"/>
    <d v="2023-06-29T00:00:00"/>
    <s v="CUST737"/>
    <x v="0"/>
    <n v="33"/>
    <x v="2"/>
    <n v="1"/>
    <x v="2"/>
    <n v="50"/>
    <x v="1"/>
    <x v="3"/>
    <s v="4.30-35"/>
    <x v="6"/>
    <x v="7"/>
    <x v="2"/>
    <x v="21"/>
  </r>
  <r>
    <n v="751"/>
    <d v="2023-08-31T00:00:00"/>
    <s v="CUST751"/>
    <x v="0"/>
    <n v="42"/>
    <x v="2"/>
    <n v="2"/>
    <x v="4"/>
    <n v="50"/>
    <x v="1"/>
    <x v="0"/>
    <s v="6.40-45"/>
    <x v="6"/>
    <x v="9"/>
    <x v="2"/>
    <x v="13"/>
  </r>
  <r>
    <n v="762"/>
    <d v="2023-11-07T00:00:00"/>
    <s v="CUST762"/>
    <x v="0"/>
    <n v="24"/>
    <x v="0"/>
    <n v="2"/>
    <x v="4"/>
    <n v="50"/>
    <x v="1"/>
    <x v="2"/>
    <s v="2.20-25"/>
    <x v="1"/>
    <x v="3"/>
    <x v="1"/>
    <x v="78"/>
  </r>
  <r>
    <n v="763"/>
    <d v="2023-02-28T00:00:00"/>
    <s v="CUST763"/>
    <x v="1"/>
    <n v="34"/>
    <x v="2"/>
    <n v="2"/>
    <x v="4"/>
    <n v="50"/>
    <x v="1"/>
    <x v="3"/>
    <s v="4.30-35"/>
    <x v="1"/>
    <x v="6"/>
    <x v="2"/>
    <x v="9"/>
  </r>
  <r>
    <n v="770"/>
    <d v="2023-10-22T00:00:00"/>
    <s v="CUST770"/>
    <x v="1"/>
    <n v="32"/>
    <x v="2"/>
    <n v="1"/>
    <x v="2"/>
    <n v="50"/>
    <x v="1"/>
    <x v="3"/>
    <s v="4.30-35"/>
    <x v="3"/>
    <x v="4"/>
    <x v="2"/>
    <x v="4"/>
  </r>
  <r>
    <n v="771"/>
    <d v="2023-12-13T00:00:00"/>
    <s v="CUST771"/>
    <x v="1"/>
    <n v="24"/>
    <x v="0"/>
    <n v="2"/>
    <x v="4"/>
    <n v="50"/>
    <x v="1"/>
    <x v="2"/>
    <s v="2.20-25"/>
    <x v="2"/>
    <x v="1"/>
    <x v="0"/>
    <x v="50"/>
  </r>
  <r>
    <n v="774"/>
    <d v="2023-04-12T00:00:00"/>
    <s v="CUST774"/>
    <x v="0"/>
    <n v="40"/>
    <x v="2"/>
    <n v="2"/>
    <x v="4"/>
    <n v="50"/>
    <x v="1"/>
    <x v="0"/>
    <s v="5.35-40"/>
    <x v="2"/>
    <x v="8"/>
    <x v="0"/>
    <x v="41"/>
  </r>
  <r>
    <n v="780"/>
    <d v="2023-02-22T00:00:00"/>
    <s v="CUST780"/>
    <x v="1"/>
    <n v="52"/>
    <x v="0"/>
    <n v="2"/>
    <x v="4"/>
    <n v="50"/>
    <x v="1"/>
    <x v="1"/>
    <s v="8.50-55"/>
    <x v="2"/>
    <x v="6"/>
    <x v="2"/>
    <x v="15"/>
  </r>
  <r>
    <n v="792"/>
    <d v="2023-07-09T00:00:00"/>
    <s v="CUST792"/>
    <x v="0"/>
    <n v="20"/>
    <x v="1"/>
    <n v="1"/>
    <x v="2"/>
    <n v="50"/>
    <x v="1"/>
    <x v="2"/>
    <s v="1.18-20"/>
    <x v="3"/>
    <x v="5"/>
    <x v="1"/>
    <x v="33"/>
  </r>
  <r>
    <n v="798"/>
    <d v="2023-08-04T00:00:00"/>
    <s v="CUST798"/>
    <x v="1"/>
    <n v="61"/>
    <x v="2"/>
    <n v="1"/>
    <x v="2"/>
    <n v="50"/>
    <x v="1"/>
    <x v="4"/>
    <s v="10.60-65"/>
    <x v="4"/>
    <x v="9"/>
    <x v="1"/>
    <x v="56"/>
  </r>
  <r>
    <n v="811"/>
    <d v="2023-05-19T00:00:00"/>
    <s v="CUST811"/>
    <x v="1"/>
    <n v="61"/>
    <x v="1"/>
    <n v="2"/>
    <x v="4"/>
    <n v="50"/>
    <x v="1"/>
    <x v="4"/>
    <s v="10.60-65"/>
    <x v="4"/>
    <x v="2"/>
    <x v="0"/>
    <x v="71"/>
  </r>
  <r>
    <n v="836"/>
    <d v="2023-04-19T00:00:00"/>
    <s v="CUST836"/>
    <x v="0"/>
    <n v="22"/>
    <x v="2"/>
    <n v="1"/>
    <x v="2"/>
    <n v="50"/>
    <x v="1"/>
    <x v="2"/>
    <s v="2.20-25"/>
    <x v="2"/>
    <x v="8"/>
    <x v="0"/>
    <x v="41"/>
  </r>
  <r>
    <n v="840"/>
    <d v="2023-05-24T00:00:00"/>
    <s v="CUST840"/>
    <x v="1"/>
    <n v="62"/>
    <x v="2"/>
    <n v="2"/>
    <x v="4"/>
    <n v="50"/>
    <x v="1"/>
    <x v="4"/>
    <s v="10.60-65"/>
    <x v="2"/>
    <x v="2"/>
    <x v="2"/>
    <x v="10"/>
  </r>
  <r>
    <n v="846"/>
    <d v="2023-09-22T00:00:00"/>
    <s v="CUST846"/>
    <x v="1"/>
    <n v="42"/>
    <x v="1"/>
    <n v="1"/>
    <x v="2"/>
    <n v="50"/>
    <x v="1"/>
    <x v="0"/>
    <s v="6.40-45"/>
    <x v="4"/>
    <x v="10"/>
    <x v="2"/>
    <x v="29"/>
  </r>
  <r>
    <n v="849"/>
    <d v="2023-05-04T00:00:00"/>
    <s v="CUST849"/>
    <x v="1"/>
    <n v="32"/>
    <x v="2"/>
    <n v="2"/>
    <x v="4"/>
    <n v="50"/>
    <x v="1"/>
    <x v="3"/>
    <s v="4.30-35"/>
    <x v="6"/>
    <x v="2"/>
    <x v="1"/>
    <x v="76"/>
  </r>
  <r>
    <n v="851"/>
    <d v="2023-09-08T00:00:00"/>
    <s v="CUST851"/>
    <x v="1"/>
    <n v="32"/>
    <x v="0"/>
    <n v="2"/>
    <x v="4"/>
    <n v="50"/>
    <x v="1"/>
    <x v="3"/>
    <s v="4.30-35"/>
    <x v="4"/>
    <x v="10"/>
    <x v="1"/>
    <x v="29"/>
  </r>
  <r>
    <n v="854"/>
    <d v="2023-12-20T00:00:00"/>
    <s v="CUST854"/>
    <x v="1"/>
    <n v="29"/>
    <x v="2"/>
    <n v="1"/>
    <x v="2"/>
    <n v="50"/>
    <x v="1"/>
    <x v="3"/>
    <s v="3.25-30"/>
    <x v="2"/>
    <x v="1"/>
    <x v="0"/>
    <x v="50"/>
  </r>
  <r>
    <n v="857"/>
    <d v="2023-12-31T00:00:00"/>
    <s v="CUST857"/>
    <x v="1"/>
    <n v="60"/>
    <x v="0"/>
    <n v="2"/>
    <x v="4"/>
    <n v="50"/>
    <x v="1"/>
    <x v="4"/>
    <s v="9.55-60"/>
    <x v="3"/>
    <x v="1"/>
    <x v="2"/>
    <x v="58"/>
  </r>
  <r>
    <n v="863"/>
    <d v="2023-04-24T00:00:00"/>
    <s v="CUST863"/>
    <x v="0"/>
    <n v="30"/>
    <x v="0"/>
    <n v="2"/>
    <x v="4"/>
    <n v="50"/>
    <x v="1"/>
    <x v="3"/>
    <s v="3.25-30"/>
    <x v="0"/>
    <x v="8"/>
    <x v="2"/>
    <x v="83"/>
  </r>
  <r>
    <n v="866"/>
    <d v="2023-05-05T00:00:00"/>
    <s v="CUST866"/>
    <x v="1"/>
    <n v="24"/>
    <x v="0"/>
    <n v="1"/>
    <x v="2"/>
    <n v="50"/>
    <x v="1"/>
    <x v="2"/>
    <s v="2.20-25"/>
    <x v="4"/>
    <x v="2"/>
    <x v="1"/>
    <x v="71"/>
  </r>
  <r>
    <n v="882"/>
    <d v="2023-06-06T00:00:00"/>
    <s v="CUST882"/>
    <x v="0"/>
    <n v="64"/>
    <x v="0"/>
    <n v="2"/>
    <x v="4"/>
    <n v="50"/>
    <x v="1"/>
    <x v="4"/>
    <s v="10.60-65"/>
    <x v="1"/>
    <x v="7"/>
    <x v="1"/>
    <x v="66"/>
  </r>
  <r>
    <n v="889"/>
    <d v="2023-10-02T00:00:00"/>
    <s v="CUST889"/>
    <x v="0"/>
    <n v="35"/>
    <x v="0"/>
    <n v="1"/>
    <x v="2"/>
    <n v="50"/>
    <x v="1"/>
    <x v="3"/>
    <s v="4.30-35"/>
    <x v="0"/>
    <x v="4"/>
    <x v="1"/>
    <x v="54"/>
  </r>
  <r>
    <n v="890"/>
    <d v="2023-12-20T00:00:00"/>
    <s v="CUST890"/>
    <x v="1"/>
    <n v="34"/>
    <x v="0"/>
    <n v="2"/>
    <x v="4"/>
    <n v="50"/>
    <x v="1"/>
    <x v="3"/>
    <s v="4.30-35"/>
    <x v="2"/>
    <x v="1"/>
    <x v="0"/>
    <x v="50"/>
  </r>
  <r>
    <n v="892"/>
    <d v="2023-04-09T00:00:00"/>
    <s v="CUST892"/>
    <x v="1"/>
    <n v="20"/>
    <x v="0"/>
    <n v="1"/>
    <x v="2"/>
    <n v="50"/>
    <x v="1"/>
    <x v="2"/>
    <s v="1.18-20"/>
    <x v="3"/>
    <x v="8"/>
    <x v="1"/>
    <x v="12"/>
  </r>
  <r>
    <n v="893"/>
    <d v="2023-04-21T00:00:00"/>
    <s v="CUST893"/>
    <x v="1"/>
    <n v="49"/>
    <x v="0"/>
    <n v="1"/>
    <x v="2"/>
    <n v="50"/>
    <x v="1"/>
    <x v="1"/>
    <s v="7.45-50"/>
    <x v="4"/>
    <x v="8"/>
    <x v="2"/>
    <x v="82"/>
  </r>
  <r>
    <n v="896"/>
    <d v="2023-10-29T00:00:00"/>
    <s v="CUST896"/>
    <x v="0"/>
    <n v="30"/>
    <x v="0"/>
    <n v="2"/>
    <x v="4"/>
    <n v="50"/>
    <x v="1"/>
    <x v="3"/>
    <s v="3.25-30"/>
    <x v="3"/>
    <x v="4"/>
    <x v="2"/>
    <x v="4"/>
  </r>
  <r>
    <n v="902"/>
    <d v="2023-06-01T00:00:00"/>
    <s v="CUST902"/>
    <x v="0"/>
    <n v="54"/>
    <x v="1"/>
    <n v="1"/>
    <x v="2"/>
    <n v="50"/>
    <x v="1"/>
    <x v="1"/>
    <s v="8.50-55"/>
    <x v="6"/>
    <x v="7"/>
    <x v="1"/>
    <x v="21"/>
  </r>
  <r>
    <n v="906"/>
    <d v="2023-06-04T00:00:00"/>
    <s v="CUST906"/>
    <x v="0"/>
    <n v="20"/>
    <x v="2"/>
    <n v="1"/>
    <x v="2"/>
    <n v="50"/>
    <x v="1"/>
    <x v="2"/>
    <s v="1.18-20"/>
    <x v="3"/>
    <x v="7"/>
    <x v="1"/>
    <x v="72"/>
  </r>
  <r>
    <n v="916"/>
    <d v="2023-12-24T00:00:00"/>
    <s v="CUST916"/>
    <x v="0"/>
    <n v="32"/>
    <x v="0"/>
    <n v="1"/>
    <x v="2"/>
    <n v="50"/>
    <x v="1"/>
    <x v="3"/>
    <s v="4.30-35"/>
    <x v="3"/>
    <x v="1"/>
    <x v="2"/>
    <x v="58"/>
  </r>
  <r>
    <n v="919"/>
    <d v="2023-09-09T00:00:00"/>
    <s v="CUST919"/>
    <x v="0"/>
    <n v="22"/>
    <x v="1"/>
    <n v="2"/>
    <x v="4"/>
    <n v="50"/>
    <x v="1"/>
    <x v="2"/>
    <s v="2.20-25"/>
    <x v="5"/>
    <x v="10"/>
    <x v="1"/>
    <x v="17"/>
  </r>
  <r>
    <n v="922"/>
    <d v="2023-10-21T00:00:00"/>
    <s v="CUST922"/>
    <x v="1"/>
    <n v="41"/>
    <x v="0"/>
    <n v="1"/>
    <x v="2"/>
    <n v="50"/>
    <x v="1"/>
    <x v="0"/>
    <s v="6.40-45"/>
    <x v="5"/>
    <x v="4"/>
    <x v="2"/>
    <x v="65"/>
  </r>
  <r>
    <n v="935"/>
    <d v="2023-09-09T00:00:00"/>
    <s v="CUST935"/>
    <x v="0"/>
    <n v="34"/>
    <x v="1"/>
    <n v="1"/>
    <x v="2"/>
    <n v="50"/>
    <x v="1"/>
    <x v="3"/>
    <s v="4.30-35"/>
    <x v="5"/>
    <x v="10"/>
    <x v="1"/>
    <x v="17"/>
  </r>
  <r>
    <n v="941"/>
    <d v="2023-03-19T00:00:00"/>
    <s v="CUST941"/>
    <x v="0"/>
    <n v="57"/>
    <x v="2"/>
    <n v="2"/>
    <x v="4"/>
    <n v="50"/>
    <x v="1"/>
    <x v="4"/>
    <s v="9.55-60"/>
    <x v="3"/>
    <x v="11"/>
    <x v="0"/>
    <x v="61"/>
  </r>
  <r>
    <n v="944"/>
    <d v="2023-06-05T00:00:00"/>
    <s v="CUST944"/>
    <x v="1"/>
    <n v="44"/>
    <x v="2"/>
    <n v="2"/>
    <x v="4"/>
    <n v="50"/>
    <x v="1"/>
    <x v="0"/>
    <s v="6.40-45"/>
    <x v="0"/>
    <x v="7"/>
    <x v="1"/>
    <x v="46"/>
  </r>
  <r>
    <n v="949"/>
    <d v="2023-08-02T00:00:00"/>
    <s v="CUST949"/>
    <x v="0"/>
    <n v="41"/>
    <x v="0"/>
    <n v="2"/>
    <x v="4"/>
    <n v="50"/>
    <x v="1"/>
    <x v="0"/>
    <s v="6.40-45"/>
    <x v="2"/>
    <x v="9"/>
    <x v="1"/>
    <x v="64"/>
  </r>
  <r>
    <n v="958"/>
    <d v="2023-06-02T00:00:00"/>
    <s v="CUST958"/>
    <x v="1"/>
    <n v="62"/>
    <x v="0"/>
    <n v="2"/>
    <x v="4"/>
    <n v="50"/>
    <x v="1"/>
    <x v="4"/>
    <s v="10.60-65"/>
    <x v="4"/>
    <x v="7"/>
    <x v="1"/>
    <x v="45"/>
  </r>
  <r>
    <n v="963"/>
    <d v="2023-11-14T00:00:00"/>
    <s v="CUST963"/>
    <x v="0"/>
    <n v="55"/>
    <x v="1"/>
    <n v="1"/>
    <x v="2"/>
    <n v="50"/>
    <x v="1"/>
    <x v="1"/>
    <s v="8.50-55"/>
    <x v="1"/>
    <x v="3"/>
    <x v="0"/>
    <x v="78"/>
  </r>
  <r>
    <n v="973"/>
    <d v="2023-03-22T00:00:00"/>
    <s v="CUST973"/>
    <x v="1"/>
    <n v="60"/>
    <x v="2"/>
    <n v="1"/>
    <x v="2"/>
    <n v="50"/>
    <x v="1"/>
    <x v="4"/>
    <s v="9.55-60"/>
    <x v="2"/>
    <x v="11"/>
    <x v="2"/>
    <x v="73"/>
  </r>
  <r>
    <n v="985"/>
    <d v="2023-05-30T00:00:00"/>
    <s v="CUST985"/>
    <x v="0"/>
    <n v="19"/>
    <x v="0"/>
    <n v="2"/>
    <x v="4"/>
    <n v="50"/>
    <x v="1"/>
    <x v="2"/>
    <s v="1.18-20"/>
    <x v="1"/>
    <x v="2"/>
    <x v="2"/>
    <x v="2"/>
  </r>
  <r>
    <n v="996"/>
    <d v="2023-05-16T00:00:00"/>
    <s v="CUST996"/>
    <x v="1"/>
    <n v="62"/>
    <x v="2"/>
    <n v="1"/>
    <x v="2"/>
    <n v="50"/>
    <x v="1"/>
    <x v="4"/>
    <s v="10.60-65"/>
    <x v="1"/>
    <x v="2"/>
    <x v="0"/>
    <x v="2"/>
  </r>
  <r>
    <n v="3"/>
    <d v="2023-01-13T00:00:00"/>
    <s v="CUST003"/>
    <x v="1"/>
    <n v="50"/>
    <x v="0"/>
    <n v="1"/>
    <x v="3"/>
    <n v="30"/>
    <x v="1"/>
    <x v="1"/>
    <s v="7.45-50"/>
    <x v="4"/>
    <x v="0"/>
    <x v="0"/>
    <x v="67"/>
  </r>
  <r>
    <n v="6"/>
    <d v="2023-04-25T00:00:00"/>
    <s v="CUST006"/>
    <x v="0"/>
    <n v="45"/>
    <x v="1"/>
    <n v="1"/>
    <x v="3"/>
    <n v="30"/>
    <x v="1"/>
    <x v="0"/>
    <s v="6.40-45"/>
    <x v="1"/>
    <x v="8"/>
    <x v="2"/>
    <x v="47"/>
  </r>
  <r>
    <n v="29"/>
    <d v="2023-08-18T00:00:00"/>
    <s v="CUST029"/>
    <x v="0"/>
    <n v="42"/>
    <x v="0"/>
    <n v="1"/>
    <x v="3"/>
    <n v="30"/>
    <x v="1"/>
    <x v="0"/>
    <s v="6.40-45"/>
    <x v="4"/>
    <x v="9"/>
    <x v="0"/>
    <x v="56"/>
  </r>
  <r>
    <n v="45"/>
    <d v="2023-07-03T00:00:00"/>
    <s v="CUST045"/>
    <x v="0"/>
    <n v="55"/>
    <x v="0"/>
    <n v="1"/>
    <x v="3"/>
    <n v="30"/>
    <x v="1"/>
    <x v="1"/>
    <s v="8.50-55"/>
    <x v="0"/>
    <x v="5"/>
    <x v="1"/>
    <x v="22"/>
  </r>
  <r>
    <n v="57"/>
    <d v="2023-11-18T00:00:00"/>
    <s v="CUST057"/>
    <x v="0"/>
    <n v="63"/>
    <x v="1"/>
    <n v="1"/>
    <x v="3"/>
    <n v="30"/>
    <x v="1"/>
    <x v="4"/>
    <s v="10.60-65"/>
    <x v="5"/>
    <x v="3"/>
    <x v="0"/>
    <x v="74"/>
  </r>
  <r>
    <n v="66"/>
    <d v="2023-04-27T00:00:00"/>
    <s v="CUST066"/>
    <x v="0"/>
    <n v="45"/>
    <x v="0"/>
    <n v="1"/>
    <x v="3"/>
    <n v="30"/>
    <x v="1"/>
    <x v="0"/>
    <s v="6.40-45"/>
    <x v="6"/>
    <x v="8"/>
    <x v="2"/>
    <x v="25"/>
  </r>
  <r>
    <n v="90"/>
    <d v="2023-05-06T00:00:00"/>
    <s v="CUST090"/>
    <x v="0"/>
    <n v="51"/>
    <x v="0"/>
    <n v="1"/>
    <x v="3"/>
    <n v="30"/>
    <x v="1"/>
    <x v="1"/>
    <s v="8.50-55"/>
    <x v="5"/>
    <x v="2"/>
    <x v="1"/>
    <x v="24"/>
  </r>
  <r>
    <n v="100"/>
    <d v="2023-06-16T00:00:00"/>
    <s v="CUST100"/>
    <x v="1"/>
    <n v="41"/>
    <x v="0"/>
    <n v="1"/>
    <x v="3"/>
    <n v="30"/>
    <x v="1"/>
    <x v="0"/>
    <s v="6.40-45"/>
    <x v="4"/>
    <x v="7"/>
    <x v="0"/>
    <x v="45"/>
  </r>
  <r>
    <n v="116"/>
    <d v="2023-08-23T00:00:00"/>
    <s v="CUST116"/>
    <x v="0"/>
    <n v="23"/>
    <x v="2"/>
    <n v="1"/>
    <x v="3"/>
    <n v="30"/>
    <x v="1"/>
    <x v="2"/>
    <s v="2.20-25"/>
    <x v="2"/>
    <x v="9"/>
    <x v="2"/>
    <x v="64"/>
  </r>
  <r>
    <n v="140"/>
    <d v="2023-08-05T00:00:00"/>
    <s v="CUST140"/>
    <x v="1"/>
    <n v="38"/>
    <x v="0"/>
    <n v="1"/>
    <x v="3"/>
    <n v="30"/>
    <x v="1"/>
    <x v="0"/>
    <s v="5.35-40"/>
    <x v="5"/>
    <x v="9"/>
    <x v="1"/>
    <x v="38"/>
  </r>
  <r>
    <n v="195"/>
    <d v="2023-02-05T00:00:00"/>
    <s v="CUST195"/>
    <x v="1"/>
    <n v="52"/>
    <x v="2"/>
    <n v="1"/>
    <x v="3"/>
    <n v="30"/>
    <x v="1"/>
    <x v="1"/>
    <s v="8.50-55"/>
    <x v="3"/>
    <x v="6"/>
    <x v="1"/>
    <x v="14"/>
  </r>
  <r>
    <n v="255"/>
    <d v="2023-04-08T00:00:00"/>
    <s v="CUST255"/>
    <x v="1"/>
    <n v="48"/>
    <x v="2"/>
    <n v="1"/>
    <x v="3"/>
    <n v="30"/>
    <x v="1"/>
    <x v="1"/>
    <s v="7.45-50"/>
    <x v="5"/>
    <x v="8"/>
    <x v="1"/>
    <x v="34"/>
  </r>
  <r>
    <n v="268"/>
    <d v="2023-02-20T00:00:00"/>
    <s v="CUST268"/>
    <x v="0"/>
    <n v="28"/>
    <x v="0"/>
    <n v="1"/>
    <x v="3"/>
    <n v="30"/>
    <x v="1"/>
    <x v="3"/>
    <s v="3.25-30"/>
    <x v="0"/>
    <x v="6"/>
    <x v="0"/>
    <x v="26"/>
  </r>
  <r>
    <n v="305"/>
    <d v="2023-05-16T00:00:00"/>
    <s v="CUST305"/>
    <x v="0"/>
    <n v="18"/>
    <x v="1"/>
    <n v="1"/>
    <x v="3"/>
    <n v="30"/>
    <x v="1"/>
    <x v="2"/>
    <s v="1.18-20"/>
    <x v="1"/>
    <x v="2"/>
    <x v="0"/>
    <x v="2"/>
  </r>
  <r>
    <n v="344"/>
    <d v="2023-01-21T00:00:00"/>
    <s v="CUST344"/>
    <x v="0"/>
    <n v="42"/>
    <x v="1"/>
    <n v="1"/>
    <x v="3"/>
    <n v="30"/>
    <x v="1"/>
    <x v="0"/>
    <s v="6.40-45"/>
    <x v="5"/>
    <x v="0"/>
    <x v="2"/>
    <x v="32"/>
  </r>
  <r>
    <n v="345"/>
    <d v="2023-11-14T00:00:00"/>
    <s v="CUST345"/>
    <x v="1"/>
    <n v="62"/>
    <x v="0"/>
    <n v="1"/>
    <x v="3"/>
    <n v="30"/>
    <x v="1"/>
    <x v="4"/>
    <s v="10.60-65"/>
    <x v="1"/>
    <x v="3"/>
    <x v="0"/>
    <x v="78"/>
  </r>
  <r>
    <n v="376"/>
    <d v="2023-05-16T00:00:00"/>
    <s v="CUST376"/>
    <x v="0"/>
    <n v="64"/>
    <x v="1"/>
    <n v="1"/>
    <x v="3"/>
    <n v="30"/>
    <x v="1"/>
    <x v="4"/>
    <s v="10.60-65"/>
    <x v="1"/>
    <x v="2"/>
    <x v="0"/>
    <x v="2"/>
  </r>
  <r>
    <n v="387"/>
    <d v="2023-06-04T00:00:00"/>
    <s v="CUST387"/>
    <x v="1"/>
    <n v="44"/>
    <x v="1"/>
    <n v="1"/>
    <x v="3"/>
    <n v="30"/>
    <x v="1"/>
    <x v="0"/>
    <s v="6.40-45"/>
    <x v="3"/>
    <x v="7"/>
    <x v="1"/>
    <x v="72"/>
  </r>
  <r>
    <n v="396"/>
    <d v="2023-02-23T00:00:00"/>
    <s v="CUST396"/>
    <x v="0"/>
    <n v="55"/>
    <x v="1"/>
    <n v="1"/>
    <x v="3"/>
    <n v="30"/>
    <x v="1"/>
    <x v="1"/>
    <s v="8.50-55"/>
    <x v="6"/>
    <x v="6"/>
    <x v="2"/>
    <x v="59"/>
  </r>
  <r>
    <n v="438"/>
    <d v="2023-01-19T00:00:00"/>
    <s v="CUST438"/>
    <x v="0"/>
    <n v="42"/>
    <x v="2"/>
    <n v="1"/>
    <x v="3"/>
    <n v="30"/>
    <x v="1"/>
    <x v="0"/>
    <s v="6.40-45"/>
    <x v="6"/>
    <x v="0"/>
    <x v="0"/>
    <x v="55"/>
  </r>
  <r>
    <n v="451"/>
    <d v="2023-12-16T00:00:00"/>
    <s v="CUST451"/>
    <x v="0"/>
    <n v="45"/>
    <x v="0"/>
    <n v="1"/>
    <x v="3"/>
    <n v="30"/>
    <x v="1"/>
    <x v="0"/>
    <s v="6.40-45"/>
    <x v="5"/>
    <x v="1"/>
    <x v="0"/>
    <x v="31"/>
  </r>
  <r>
    <n v="483"/>
    <d v="2023-04-25T00:00:00"/>
    <s v="CUST483"/>
    <x v="1"/>
    <n v="55"/>
    <x v="2"/>
    <n v="1"/>
    <x v="3"/>
    <n v="30"/>
    <x v="1"/>
    <x v="1"/>
    <s v="8.50-55"/>
    <x v="1"/>
    <x v="8"/>
    <x v="2"/>
    <x v="47"/>
  </r>
  <r>
    <n v="485"/>
    <d v="2023-12-04T00:00:00"/>
    <s v="CUST485"/>
    <x v="1"/>
    <n v="24"/>
    <x v="0"/>
    <n v="1"/>
    <x v="3"/>
    <n v="30"/>
    <x v="1"/>
    <x v="2"/>
    <s v="2.20-25"/>
    <x v="0"/>
    <x v="1"/>
    <x v="1"/>
    <x v="44"/>
  </r>
  <r>
    <n v="489"/>
    <d v="2023-05-23T00:00:00"/>
    <s v="CUST489"/>
    <x v="1"/>
    <n v="44"/>
    <x v="0"/>
    <n v="1"/>
    <x v="3"/>
    <n v="30"/>
    <x v="1"/>
    <x v="0"/>
    <s v="6.40-45"/>
    <x v="1"/>
    <x v="2"/>
    <x v="2"/>
    <x v="2"/>
  </r>
  <r>
    <n v="518"/>
    <d v="2023-05-11T00:00:00"/>
    <s v="CUST518"/>
    <x v="0"/>
    <n v="40"/>
    <x v="2"/>
    <n v="1"/>
    <x v="3"/>
    <n v="30"/>
    <x v="1"/>
    <x v="0"/>
    <s v="5.35-40"/>
    <x v="6"/>
    <x v="2"/>
    <x v="0"/>
    <x v="76"/>
  </r>
  <r>
    <n v="566"/>
    <d v="2023-12-02T00:00:00"/>
    <s v="CUST566"/>
    <x v="0"/>
    <n v="64"/>
    <x v="2"/>
    <n v="1"/>
    <x v="3"/>
    <n v="30"/>
    <x v="1"/>
    <x v="4"/>
    <s v="10.60-65"/>
    <x v="5"/>
    <x v="1"/>
    <x v="1"/>
    <x v="31"/>
  </r>
  <r>
    <n v="579"/>
    <d v="2023-09-21T00:00:00"/>
    <s v="CUST579"/>
    <x v="0"/>
    <n v="38"/>
    <x v="0"/>
    <n v="1"/>
    <x v="3"/>
    <n v="30"/>
    <x v="1"/>
    <x v="0"/>
    <s v="5.35-40"/>
    <x v="6"/>
    <x v="10"/>
    <x v="2"/>
    <x v="60"/>
  </r>
  <r>
    <n v="601"/>
    <d v="2023-04-10T00:00:00"/>
    <s v="CUST601"/>
    <x v="1"/>
    <n v="19"/>
    <x v="2"/>
    <n v="1"/>
    <x v="3"/>
    <n v="30"/>
    <x v="1"/>
    <x v="2"/>
    <s v="1.18-20"/>
    <x v="0"/>
    <x v="8"/>
    <x v="1"/>
    <x v="83"/>
  </r>
  <r>
    <n v="617"/>
    <d v="2023-08-26T00:00:00"/>
    <s v="CUST617"/>
    <x v="1"/>
    <n v="34"/>
    <x v="0"/>
    <n v="1"/>
    <x v="3"/>
    <n v="30"/>
    <x v="1"/>
    <x v="3"/>
    <s v="4.30-35"/>
    <x v="5"/>
    <x v="9"/>
    <x v="2"/>
    <x v="38"/>
  </r>
  <r>
    <n v="650"/>
    <d v="2024-01-01T00:00:00"/>
    <s v="CUST650"/>
    <x v="1"/>
    <n v="55"/>
    <x v="0"/>
    <n v="1"/>
    <x v="3"/>
    <n v="30"/>
    <x v="1"/>
    <x v="1"/>
    <s v="8.50-55"/>
    <x v="0"/>
    <x v="0"/>
    <x v="1"/>
    <x v="0"/>
  </r>
  <r>
    <n v="659"/>
    <d v="2023-03-19T00:00:00"/>
    <s v="CUST659"/>
    <x v="0"/>
    <n v="39"/>
    <x v="0"/>
    <n v="1"/>
    <x v="3"/>
    <n v="30"/>
    <x v="1"/>
    <x v="0"/>
    <s v="5.35-40"/>
    <x v="3"/>
    <x v="11"/>
    <x v="0"/>
    <x v="61"/>
  </r>
  <r>
    <n v="670"/>
    <d v="2023-10-05T00:00:00"/>
    <s v="CUST670"/>
    <x v="1"/>
    <n v="27"/>
    <x v="1"/>
    <n v="1"/>
    <x v="3"/>
    <n v="30"/>
    <x v="1"/>
    <x v="3"/>
    <s v="3.25-30"/>
    <x v="6"/>
    <x v="4"/>
    <x v="1"/>
    <x v="63"/>
  </r>
  <r>
    <n v="733"/>
    <d v="2023-08-29T00:00:00"/>
    <s v="CUST733"/>
    <x v="1"/>
    <n v="34"/>
    <x v="1"/>
    <n v="1"/>
    <x v="3"/>
    <n v="30"/>
    <x v="1"/>
    <x v="3"/>
    <s v="4.30-35"/>
    <x v="1"/>
    <x v="9"/>
    <x v="2"/>
    <x v="20"/>
  </r>
  <r>
    <n v="734"/>
    <d v="2023-01-10T00:00:00"/>
    <s v="CUST734"/>
    <x v="0"/>
    <n v="27"/>
    <x v="2"/>
    <n v="1"/>
    <x v="3"/>
    <n v="30"/>
    <x v="1"/>
    <x v="3"/>
    <s v="3.25-30"/>
    <x v="1"/>
    <x v="0"/>
    <x v="1"/>
    <x v="27"/>
  </r>
  <r>
    <n v="747"/>
    <d v="2023-11-15T00:00:00"/>
    <s v="CUST747"/>
    <x v="1"/>
    <n v="23"/>
    <x v="1"/>
    <n v="1"/>
    <x v="3"/>
    <n v="30"/>
    <x v="1"/>
    <x v="2"/>
    <s v="2.20-25"/>
    <x v="2"/>
    <x v="3"/>
    <x v="0"/>
    <x v="3"/>
  </r>
  <r>
    <n v="749"/>
    <d v="2023-05-03T00:00:00"/>
    <s v="CUST749"/>
    <x v="1"/>
    <n v="42"/>
    <x v="1"/>
    <n v="1"/>
    <x v="3"/>
    <n v="30"/>
    <x v="1"/>
    <x v="0"/>
    <s v="6.40-45"/>
    <x v="2"/>
    <x v="2"/>
    <x v="1"/>
    <x v="10"/>
  </r>
  <r>
    <n v="753"/>
    <d v="2023-02-28T00:00:00"/>
    <s v="CUST753"/>
    <x v="0"/>
    <n v="32"/>
    <x v="2"/>
    <n v="1"/>
    <x v="3"/>
    <n v="30"/>
    <x v="1"/>
    <x v="3"/>
    <s v="4.30-35"/>
    <x v="1"/>
    <x v="6"/>
    <x v="2"/>
    <x v="9"/>
  </r>
  <r>
    <n v="772"/>
    <d v="2023-07-12T00:00:00"/>
    <s v="CUST772"/>
    <x v="1"/>
    <n v="26"/>
    <x v="0"/>
    <n v="1"/>
    <x v="3"/>
    <n v="30"/>
    <x v="1"/>
    <x v="3"/>
    <s v="3.25-30"/>
    <x v="2"/>
    <x v="5"/>
    <x v="0"/>
    <x v="53"/>
  </r>
  <r>
    <n v="793"/>
    <d v="2023-02-05T00:00:00"/>
    <s v="CUST793"/>
    <x v="1"/>
    <n v="54"/>
    <x v="1"/>
    <n v="1"/>
    <x v="3"/>
    <n v="30"/>
    <x v="1"/>
    <x v="1"/>
    <s v="8.50-55"/>
    <x v="3"/>
    <x v="6"/>
    <x v="1"/>
    <x v="14"/>
  </r>
  <r>
    <n v="802"/>
    <d v="2023-07-05T00:00:00"/>
    <s v="CUST802"/>
    <x v="0"/>
    <n v="46"/>
    <x v="1"/>
    <n v="1"/>
    <x v="3"/>
    <n v="30"/>
    <x v="1"/>
    <x v="1"/>
    <s v="7.45-50"/>
    <x v="2"/>
    <x v="5"/>
    <x v="1"/>
    <x v="53"/>
  </r>
  <r>
    <n v="804"/>
    <d v="2023-08-24T00:00:00"/>
    <s v="CUST804"/>
    <x v="1"/>
    <n v="42"/>
    <x v="0"/>
    <n v="1"/>
    <x v="3"/>
    <n v="30"/>
    <x v="1"/>
    <x v="0"/>
    <s v="6.40-45"/>
    <x v="6"/>
    <x v="9"/>
    <x v="2"/>
    <x v="13"/>
  </r>
  <r>
    <n v="874"/>
    <d v="2023-06-26T00:00:00"/>
    <s v="CUST874"/>
    <x v="1"/>
    <n v="60"/>
    <x v="1"/>
    <n v="1"/>
    <x v="3"/>
    <n v="30"/>
    <x v="1"/>
    <x v="4"/>
    <s v="9.55-60"/>
    <x v="0"/>
    <x v="7"/>
    <x v="2"/>
    <x v="46"/>
  </r>
  <r>
    <n v="878"/>
    <d v="2023-06-30T00:00:00"/>
    <s v="CUST878"/>
    <x v="0"/>
    <n v="20"/>
    <x v="2"/>
    <n v="1"/>
    <x v="3"/>
    <n v="30"/>
    <x v="1"/>
    <x v="2"/>
    <s v="1.18-20"/>
    <x v="4"/>
    <x v="7"/>
    <x v="2"/>
    <x v="45"/>
  </r>
  <r>
    <n v="879"/>
    <d v="2023-12-26T00:00:00"/>
    <s v="CUST879"/>
    <x v="1"/>
    <n v="23"/>
    <x v="2"/>
    <n v="1"/>
    <x v="3"/>
    <n v="30"/>
    <x v="1"/>
    <x v="2"/>
    <s v="2.20-25"/>
    <x v="1"/>
    <x v="1"/>
    <x v="2"/>
    <x v="1"/>
  </r>
  <r>
    <n v="894"/>
    <d v="2023-09-05T00:00:00"/>
    <s v="CUST894"/>
    <x v="1"/>
    <n v="52"/>
    <x v="0"/>
    <n v="1"/>
    <x v="3"/>
    <n v="30"/>
    <x v="1"/>
    <x v="1"/>
    <s v="8.50-55"/>
    <x v="1"/>
    <x v="10"/>
    <x v="1"/>
    <x v="80"/>
  </r>
  <r>
    <n v="901"/>
    <d v="2023-04-10T00:00:00"/>
    <s v="CUST901"/>
    <x v="1"/>
    <n v="31"/>
    <x v="0"/>
    <n v="1"/>
    <x v="3"/>
    <n v="30"/>
    <x v="1"/>
    <x v="3"/>
    <s v="4.30-35"/>
    <x v="0"/>
    <x v="8"/>
    <x v="1"/>
    <x v="83"/>
  </r>
  <r>
    <n v="926"/>
    <d v="2023-08-14T00:00:00"/>
    <s v="CUST926"/>
    <x v="1"/>
    <n v="22"/>
    <x v="0"/>
    <n v="1"/>
    <x v="3"/>
    <n v="30"/>
    <x v="1"/>
    <x v="2"/>
    <s v="2.20-25"/>
    <x v="0"/>
    <x v="9"/>
    <x v="0"/>
    <x v="69"/>
  </r>
  <r>
    <n v="933"/>
    <d v="2023-02-03T00:00:00"/>
    <s v="CUST933"/>
    <x v="1"/>
    <n v="22"/>
    <x v="1"/>
    <n v="1"/>
    <x v="3"/>
    <n v="30"/>
    <x v="1"/>
    <x v="2"/>
    <s v="2.20-25"/>
    <x v="4"/>
    <x v="6"/>
    <x v="1"/>
    <x v="18"/>
  </r>
  <r>
    <n v="940"/>
    <d v="2023-01-28T00:00:00"/>
    <s v="CUST940"/>
    <x v="0"/>
    <n v="20"/>
    <x v="0"/>
    <n v="1"/>
    <x v="3"/>
    <n v="30"/>
    <x v="1"/>
    <x v="2"/>
    <s v="1.18-20"/>
    <x v="5"/>
    <x v="0"/>
    <x v="2"/>
    <x v="32"/>
  </r>
  <r>
    <n v="974"/>
    <d v="2023-05-03T00:00:00"/>
    <s v="CUST974"/>
    <x v="1"/>
    <n v="47"/>
    <x v="1"/>
    <n v="1"/>
    <x v="3"/>
    <n v="30"/>
    <x v="1"/>
    <x v="1"/>
    <s v="7.45-50"/>
    <x v="2"/>
    <x v="2"/>
    <x v="1"/>
    <x v="10"/>
  </r>
  <r>
    <n v="995"/>
    <d v="2023-04-30T00:00:00"/>
    <s v="CUST995"/>
    <x v="0"/>
    <n v="41"/>
    <x v="2"/>
    <n v="1"/>
    <x v="3"/>
    <n v="30"/>
    <x v="1"/>
    <x v="0"/>
    <s v="6.40-45"/>
    <x v="3"/>
    <x v="8"/>
    <x v="2"/>
    <x v="12"/>
  </r>
  <r>
    <n v="44"/>
    <d v="2023-02-19T00:00:00"/>
    <s v="CUST044"/>
    <x v="0"/>
    <n v="22"/>
    <x v="2"/>
    <n v="1"/>
    <x v="4"/>
    <n v="25"/>
    <x v="1"/>
    <x v="2"/>
    <s v="2.20-25"/>
    <x v="3"/>
    <x v="6"/>
    <x v="0"/>
    <x v="14"/>
  </r>
  <r>
    <n v="103"/>
    <d v="2023-01-17T00:00:00"/>
    <s v="CUST103"/>
    <x v="0"/>
    <n v="59"/>
    <x v="2"/>
    <n v="1"/>
    <x v="4"/>
    <n v="25"/>
    <x v="1"/>
    <x v="4"/>
    <s v="9.55-60"/>
    <x v="1"/>
    <x v="0"/>
    <x v="0"/>
    <x v="27"/>
  </r>
  <r>
    <n v="185"/>
    <d v="2023-02-27T00:00:00"/>
    <s v="CUST185"/>
    <x v="1"/>
    <n v="24"/>
    <x v="2"/>
    <n v="1"/>
    <x v="4"/>
    <n v="25"/>
    <x v="1"/>
    <x v="2"/>
    <s v="2.20-25"/>
    <x v="0"/>
    <x v="6"/>
    <x v="2"/>
    <x v="26"/>
  </r>
  <r>
    <n v="191"/>
    <d v="2023-10-18T00:00:00"/>
    <s v="CUST191"/>
    <x v="1"/>
    <n v="64"/>
    <x v="1"/>
    <n v="1"/>
    <x v="4"/>
    <n v="25"/>
    <x v="1"/>
    <x v="4"/>
    <s v="10.60-65"/>
    <x v="2"/>
    <x v="4"/>
    <x v="0"/>
    <x v="6"/>
  </r>
  <r>
    <n v="201"/>
    <d v="2023-10-09T00:00:00"/>
    <s v="CUST201"/>
    <x v="1"/>
    <n v="56"/>
    <x v="0"/>
    <n v="1"/>
    <x v="4"/>
    <n v="25"/>
    <x v="1"/>
    <x v="4"/>
    <s v="9.55-60"/>
    <x v="0"/>
    <x v="4"/>
    <x v="1"/>
    <x v="54"/>
  </r>
  <r>
    <n v="204"/>
    <d v="2023-09-28T00:00:00"/>
    <s v="CUST204"/>
    <x v="1"/>
    <n v="39"/>
    <x v="1"/>
    <n v="1"/>
    <x v="4"/>
    <n v="25"/>
    <x v="1"/>
    <x v="0"/>
    <s v="5.35-40"/>
    <x v="6"/>
    <x v="10"/>
    <x v="2"/>
    <x v="60"/>
  </r>
  <r>
    <n v="205"/>
    <d v="2023-11-07T00:00:00"/>
    <s v="CUST205"/>
    <x v="0"/>
    <n v="43"/>
    <x v="2"/>
    <n v="1"/>
    <x v="4"/>
    <n v="25"/>
    <x v="1"/>
    <x v="0"/>
    <s v="6.40-45"/>
    <x v="1"/>
    <x v="3"/>
    <x v="1"/>
    <x v="78"/>
  </r>
  <r>
    <n v="206"/>
    <d v="2023-08-05T00:00:00"/>
    <s v="CUST206"/>
    <x v="1"/>
    <n v="61"/>
    <x v="2"/>
    <n v="1"/>
    <x v="4"/>
    <n v="25"/>
    <x v="1"/>
    <x v="4"/>
    <s v="10.60-65"/>
    <x v="5"/>
    <x v="9"/>
    <x v="1"/>
    <x v="38"/>
  </r>
  <r>
    <n v="223"/>
    <d v="2023-02-02T00:00:00"/>
    <s v="CUST223"/>
    <x v="0"/>
    <n v="64"/>
    <x v="2"/>
    <n v="1"/>
    <x v="4"/>
    <n v="25"/>
    <x v="1"/>
    <x v="4"/>
    <s v="10.60-65"/>
    <x v="6"/>
    <x v="6"/>
    <x v="1"/>
    <x v="59"/>
  </r>
  <r>
    <n v="230"/>
    <d v="2023-04-23T00:00:00"/>
    <s v="CUST230"/>
    <x v="1"/>
    <n v="54"/>
    <x v="1"/>
    <n v="1"/>
    <x v="4"/>
    <n v="25"/>
    <x v="1"/>
    <x v="1"/>
    <s v="8.50-55"/>
    <x v="3"/>
    <x v="8"/>
    <x v="2"/>
    <x v="12"/>
  </r>
  <r>
    <n v="232"/>
    <d v="2023-02-06T00:00:00"/>
    <s v="CUST232"/>
    <x v="0"/>
    <n v="43"/>
    <x v="1"/>
    <n v="1"/>
    <x v="4"/>
    <n v="25"/>
    <x v="1"/>
    <x v="0"/>
    <s v="6.40-45"/>
    <x v="0"/>
    <x v="6"/>
    <x v="1"/>
    <x v="26"/>
  </r>
  <r>
    <n v="236"/>
    <d v="2023-04-28T00:00:00"/>
    <s v="CUST236"/>
    <x v="0"/>
    <n v="54"/>
    <x v="2"/>
    <n v="1"/>
    <x v="4"/>
    <n v="25"/>
    <x v="1"/>
    <x v="1"/>
    <s v="8.50-55"/>
    <x v="4"/>
    <x v="8"/>
    <x v="2"/>
    <x v="82"/>
  </r>
  <r>
    <n v="242"/>
    <d v="2023-05-02T00:00:00"/>
    <s v="CUST242"/>
    <x v="1"/>
    <n v="21"/>
    <x v="2"/>
    <n v="1"/>
    <x v="4"/>
    <n v="25"/>
    <x v="1"/>
    <x v="2"/>
    <s v="2.20-25"/>
    <x v="1"/>
    <x v="2"/>
    <x v="1"/>
    <x v="2"/>
  </r>
  <r>
    <n v="285"/>
    <d v="2023-08-15T00:00:00"/>
    <s v="CUST285"/>
    <x v="0"/>
    <n v="31"/>
    <x v="0"/>
    <n v="1"/>
    <x v="4"/>
    <n v="25"/>
    <x v="1"/>
    <x v="3"/>
    <s v="4.30-35"/>
    <x v="1"/>
    <x v="9"/>
    <x v="0"/>
    <x v="20"/>
  </r>
  <r>
    <n v="309"/>
    <d v="2023-12-23T00:00:00"/>
    <s v="CUST309"/>
    <x v="0"/>
    <n v="26"/>
    <x v="1"/>
    <n v="1"/>
    <x v="4"/>
    <n v="25"/>
    <x v="1"/>
    <x v="3"/>
    <s v="3.25-30"/>
    <x v="5"/>
    <x v="1"/>
    <x v="2"/>
    <x v="31"/>
  </r>
  <r>
    <n v="310"/>
    <d v="2023-10-12T00:00:00"/>
    <s v="CUST310"/>
    <x v="0"/>
    <n v="28"/>
    <x v="1"/>
    <n v="1"/>
    <x v="4"/>
    <n v="25"/>
    <x v="1"/>
    <x v="3"/>
    <s v="3.25-30"/>
    <x v="6"/>
    <x v="4"/>
    <x v="0"/>
    <x v="63"/>
  </r>
  <r>
    <n v="318"/>
    <d v="2023-10-24T00:00:00"/>
    <s v="CUST318"/>
    <x v="1"/>
    <n v="61"/>
    <x v="2"/>
    <n v="1"/>
    <x v="4"/>
    <n v="25"/>
    <x v="1"/>
    <x v="4"/>
    <s v="10.60-65"/>
    <x v="1"/>
    <x v="4"/>
    <x v="2"/>
    <x v="16"/>
  </r>
  <r>
    <n v="347"/>
    <d v="2023-08-03T00:00:00"/>
    <s v="CUST347"/>
    <x v="1"/>
    <n v="42"/>
    <x v="0"/>
    <n v="1"/>
    <x v="4"/>
    <n v="25"/>
    <x v="1"/>
    <x v="0"/>
    <s v="6.40-45"/>
    <x v="6"/>
    <x v="9"/>
    <x v="1"/>
    <x v="13"/>
  </r>
  <r>
    <n v="362"/>
    <d v="2023-11-27T00:00:00"/>
    <s v="CUST362"/>
    <x v="1"/>
    <n v="50"/>
    <x v="2"/>
    <n v="1"/>
    <x v="4"/>
    <n v="25"/>
    <x v="1"/>
    <x v="1"/>
    <s v="7.45-50"/>
    <x v="0"/>
    <x v="3"/>
    <x v="2"/>
    <x v="39"/>
  </r>
  <r>
    <n v="363"/>
    <d v="2023-06-03T00:00:00"/>
    <s v="CUST363"/>
    <x v="1"/>
    <n v="64"/>
    <x v="1"/>
    <n v="1"/>
    <x v="4"/>
    <n v="25"/>
    <x v="1"/>
    <x v="4"/>
    <s v="10.60-65"/>
    <x v="5"/>
    <x v="7"/>
    <x v="1"/>
    <x v="11"/>
  </r>
  <r>
    <n v="371"/>
    <d v="2023-02-21T00:00:00"/>
    <s v="CUST371"/>
    <x v="0"/>
    <n v="20"/>
    <x v="1"/>
    <n v="1"/>
    <x v="4"/>
    <n v="25"/>
    <x v="1"/>
    <x v="2"/>
    <s v="1.18-20"/>
    <x v="1"/>
    <x v="6"/>
    <x v="2"/>
    <x v="9"/>
  </r>
  <r>
    <n v="379"/>
    <d v="2023-02-05T00:00:00"/>
    <s v="CUST379"/>
    <x v="0"/>
    <n v="47"/>
    <x v="2"/>
    <n v="1"/>
    <x v="4"/>
    <n v="25"/>
    <x v="1"/>
    <x v="1"/>
    <s v="7.45-50"/>
    <x v="3"/>
    <x v="6"/>
    <x v="1"/>
    <x v="14"/>
  </r>
  <r>
    <n v="388"/>
    <d v="2023-11-10T00:00:00"/>
    <s v="CUST388"/>
    <x v="1"/>
    <n v="50"/>
    <x v="0"/>
    <n v="1"/>
    <x v="4"/>
    <n v="25"/>
    <x v="1"/>
    <x v="1"/>
    <s v="7.45-50"/>
    <x v="4"/>
    <x v="3"/>
    <x v="1"/>
    <x v="43"/>
  </r>
  <r>
    <n v="397"/>
    <d v="2023-03-10T00:00:00"/>
    <s v="CUST397"/>
    <x v="0"/>
    <n v="30"/>
    <x v="1"/>
    <n v="1"/>
    <x v="4"/>
    <n v="25"/>
    <x v="1"/>
    <x v="3"/>
    <s v="3.25-30"/>
    <x v="4"/>
    <x v="11"/>
    <x v="1"/>
    <x v="68"/>
  </r>
  <r>
    <n v="423"/>
    <d v="2023-03-08T00:00:00"/>
    <s v="CUST423"/>
    <x v="0"/>
    <n v="27"/>
    <x v="2"/>
    <n v="1"/>
    <x v="4"/>
    <n v="25"/>
    <x v="1"/>
    <x v="3"/>
    <s v="3.25-30"/>
    <x v="2"/>
    <x v="11"/>
    <x v="1"/>
    <x v="73"/>
  </r>
  <r>
    <n v="427"/>
    <d v="2023-08-15T00:00:00"/>
    <s v="CUST427"/>
    <x v="1"/>
    <n v="25"/>
    <x v="0"/>
    <n v="1"/>
    <x v="4"/>
    <n v="25"/>
    <x v="1"/>
    <x v="2"/>
    <s v="2.20-25"/>
    <x v="1"/>
    <x v="9"/>
    <x v="0"/>
    <x v="20"/>
  </r>
  <r>
    <n v="454"/>
    <d v="2023-02-22T00:00:00"/>
    <s v="CUST454"/>
    <x v="0"/>
    <n v="46"/>
    <x v="1"/>
    <n v="1"/>
    <x v="4"/>
    <n v="25"/>
    <x v="1"/>
    <x v="1"/>
    <s v="7.45-50"/>
    <x v="2"/>
    <x v="6"/>
    <x v="2"/>
    <x v="15"/>
  </r>
  <r>
    <n v="468"/>
    <d v="2023-12-09T00:00:00"/>
    <s v="CUST468"/>
    <x v="1"/>
    <n v="40"/>
    <x v="0"/>
    <n v="1"/>
    <x v="4"/>
    <n v="25"/>
    <x v="1"/>
    <x v="0"/>
    <s v="5.35-40"/>
    <x v="5"/>
    <x v="1"/>
    <x v="1"/>
    <x v="31"/>
  </r>
  <r>
    <n v="486"/>
    <d v="2023-04-09T00:00:00"/>
    <s v="CUST486"/>
    <x v="0"/>
    <n v="35"/>
    <x v="0"/>
    <n v="1"/>
    <x v="4"/>
    <n v="25"/>
    <x v="1"/>
    <x v="3"/>
    <s v="4.30-35"/>
    <x v="3"/>
    <x v="8"/>
    <x v="1"/>
    <x v="12"/>
  </r>
  <r>
    <n v="512"/>
    <d v="2023-11-07T00:00:00"/>
    <s v="CUST512"/>
    <x v="0"/>
    <n v="57"/>
    <x v="1"/>
    <n v="1"/>
    <x v="4"/>
    <n v="25"/>
    <x v="1"/>
    <x v="4"/>
    <s v="9.55-60"/>
    <x v="1"/>
    <x v="3"/>
    <x v="1"/>
    <x v="78"/>
  </r>
  <r>
    <n v="544"/>
    <d v="2023-12-23T00:00:00"/>
    <s v="CUST544"/>
    <x v="0"/>
    <n v="27"/>
    <x v="0"/>
    <n v="1"/>
    <x v="4"/>
    <n v="25"/>
    <x v="1"/>
    <x v="3"/>
    <s v="3.25-30"/>
    <x v="5"/>
    <x v="1"/>
    <x v="2"/>
    <x v="31"/>
  </r>
  <r>
    <n v="558"/>
    <d v="2023-10-08T00:00:00"/>
    <s v="CUST558"/>
    <x v="0"/>
    <n v="41"/>
    <x v="2"/>
    <n v="1"/>
    <x v="4"/>
    <n v="25"/>
    <x v="1"/>
    <x v="0"/>
    <s v="6.40-45"/>
    <x v="3"/>
    <x v="4"/>
    <x v="1"/>
    <x v="4"/>
  </r>
  <r>
    <n v="585"/>
    <d v="2023-05-01T00:00:00"/>
    <s v="CUST585"/>
    <x v="0"/>
    <n v="24"/>
    <x v="2"/>
    <n v="1"/>
    <x v="4"/>
    <n v="25"/>
    <x v="1"/>
    <x v="2"/>
    <s v="2.20-25"/>
    <x v="0"/>
    <x v="2"/>
    <x v="1"/>
    <x v="37"/>
  </r>
  <r>
    <n v="657"/>
    <d v="2023-02-11T00:00:00"/>
    <s v="CUST657"/>
    <x v="1"/>
    <n v="40"/>
    <x v="2"/>
    <n v="1"/>
    <x v="4"/>
    <n v="25"/>
    <x v="1"/>
    <x v="0"/>
    <s v="5.35-40"/>
    <x v="5"/>
    <x v="6"/>
    <x v="0"/>
    <x v="48"/>
  </r>
  <r>
    <n v="658"/>
    <d v="2023-03-12T00:00:00"/>
    <s v="CUST658"/>
    <x v="1"/>
    <n v="59"/>
    <x v="2"/>
    <n v="1"/>
    <x v="4"/>
    <n v="25"/>
    <x v="1"/>
    <x v="4"/>
    <s v="9.55-60"/>
    <x v="3"/>
    <x v="11"/>
    <x v="0"/>
    <x v="61"/>
  </r>
  <r>
    <n v="739"/>
    <d v="2023-11-29T00:00:00"/>
    <s v="CUST739"/>
    <x v="1"/>
    <n v="36"/>
    <x v="1"/>
    <n v="1"/>
    <x v="4"/>
    <n v="25"/>
    <x v="1"/>
    <x v="0"/>
    <s v="5.35-40"/>
    <x v="2"/>
    <x v="3"/>
    <x v="2"/>
    <x v="3"/>
  </r>
  <r>
    <n v="744"/>
    <d v="2023-05-07T00:00:00"/>
    <s v="CUST744"/>
    <x v="1"/>
    <n v="40"/>
    <x v="0"/>
    <n v="1"/>
    <x v="4"/>
    <n v="25"/>
    <x v="1"/>
    <x v="0"/>
    <s v="5.35-40"/>
    <x v="3"/>
    <x v="2"/>
    <x v="1"/>
    <x v="52"/>
  </r>
  <r>
    <n v="764"/>
    <d v="2023-03-25T00:00:00"/>
    <s v="CUST764"/>
    <x v="0"/>
    <n v="40"/>
    <x v="2"/>
    <n v="1"/>
    <x v="4"/>
    <n v="25"/>
    <x v="1"/>
    <x v="0"/>
    <s v="5.35-40"/>
    <x v="5"/>
    <x v="11"/>
    <x v="2"/>
    <x v="57"/>
  </r>
  <r>
    <n v="787"/>
    <d v="2023-01-22T00:00:00"/>
    <s v="CUST787"/>
    <x v="1"/>
    <n v="41"/>
    <x v="0"/>
    <n v="1"/>
    <x v="4"/>
    <n v="25"/>
    <x v="1"/>
    <x v="0"/>
    <s v="6.40-45"/>
    <x v="3"/>
    <x v="0"/>
    <x v="2"/>
    <x v="49"/>
  </r>
  <r>
    <n v="790"/>
    <d v="2023-08-08T00:00:00"/>
    <s v="CUST790"/>
    <x v="1"/>
    <n v="62"/>
    <x v="2"/>
    <n v="1"/>
    <x v="4"/>
    <n v="25"/>
    <x v="1"/>
    <x v="4"/>
    <s v="10.60-65"/>
    <x v="1"/>
    <x v="9"/>
    <x v="1"/>
    <x v="20"/>
  </r>
  <r>
    <n v="791"/>
    <d v="2023-12-05T00:00:00"/>
    <s v="CUST791"/>
    <x v="0"/>
    <n v="51"/>
    <x v="1"/>
    <n v="1"/>
    <x v="4"/>
    <n v="25"/>
    <x v="1"/>
    <x v="1"/>
    <s v="8.50-55"/>
    <x v="1"/>
    <x v="1"/>
    <x v="1"/>
    <x v="1"/>
  </r>
  <r>
    <n v="825"/>
    <d v="2023-08-26T00:00:00"/>
    <s v="CUST825"/>
    <x v="0"/>
    <n v="46"/>
    <x v="1"/>
    <n v="1"/>
    <x v="4"/>
    <n v="25"/>
    <x v="1"/>
    <x v="1"/>
    <s v="7.45-50"/>
    <x v="5"/>
    <x v="9"/>
    <x v="2"/>
    <x v="38"/>
  </r>
  <r>
    <n v="855"/>
    <d v="2023-09-01T00:00:00"/>
    <s v="CUST855"/>
    <x v="1"/>
    <n v="54"/>
    <x v="1"/>
    <n v="1"/>
    <x v="4"/>
    <n v="25"/>
    <x v="1"/>
    <x v="1"/>
    <s v="8.50-55"/>
    <x v="4"/>
    <x v="10"/>
    <x v="1"/>
    <x v="29"/>
  </r>
  <r>
    <n v="877"/>
    <d v="2023-06-19T00:00:00"/>
    <s v="CUST877"/>
    <x v="0"/>
    <n v="58"/>
    <x v="2"/>
    <n v="1"/>
    <x v="4"/>
    <n v="25"/>
    <x v="1"/>
    <x v="4"/>
    <s v="9.55-60"/>
    <x v="0"/>
    <x v="7"/>
    <x v="0"/>
    <x v="46"/>
  </r>
  <r>
    <n v="907"/>
    <d v="2023-01-08T00:00:00"/>
    <s v="CUST907"/>
    <x v="0"/>
    <n v="45"/>
    <x v="0"/>
    <n v="1"/>
    <x v="4"/>
    <n v="25"/>
    <x v="1"/>
    <x v="0"/>
    <s v="6.40-45"/>
    <x v="3"/>
    <x v="0"/>
    <x v="1"/>
    <x v="49"/>
  </r>
  <r>
    <n v="945"/>
    <d v="2023-02-13T00:00:00"/>
    <s v="CUST945"/>
    <x v="1"/>
    <n v="30"/>
    <x v="1"/>
    <n v="1"/>
    <x v="4"/>
    <n v="25"/>
    <x v="1"/>
    <x v="3"/>
    <s v="3.25-30"/>
    <x v="0"/>
    <x v="6"/>
    <x v="0"/>
    <x v="26"/>
  </r>
  <r>
    <n v="952"/>
    <d v="2023-11-13T00:00:00"/>
    <s v="CUST952"/>
    <x v="0"/>
    <n v="57"/>
    <x v="2"/>
    <n v="1"/>
    <x v="4"/>
    <n v="25"/>
    <x v="1"/>
    <x v="4"/>
    <s v="9.55-60"/>
    <x v="0"/>
    <x v="3"/>
    <x v="0"/>
    <x v="39"/>
  </r>
  <r>
    <n v="955"/>
    <d v="2023-07-14T00:00:00"/>
    <s v="CUST955"/>
    <x v="1"/>
    <n v="58"/>
    <x v="2"/>
    <n v="1"/>
    <x v="4"/>
    <n v="25"/>
    <x v="1"/>
    <x v="4"/>
    <s v="9.55-60"/>
    <x v="4"/>
    <x v="5"/>
    <x v="0"/>
    <x v="5"/>
  </r>
  <r>
    <n v="967"/>
    <d v="2023-04-17T00:00:00"/>
    <s v="CUST967"/>
    <x v="1"/>
    <n v="62"/>
    <x v="1"/>
    <n v="1"/>
    <x v="4"/>
    <n v="25"/>
    <x v="1"/>
    <x v="4"/>
    <s v="10.60-65"/>
    <x v="0"/>
    <x v="8"/>
    <x v="0"/>
    <x v="83"/>
  </r>
  <r>
    <n v="979"/>
    <d v="2023-01-02T00:00:00"/>
    <s v="CUST979"/>
    <x v="0"/>
    <n v="19"/>
    <x v="1"/>
    <n v="1"/>
    <x v="4"/>
    <n v="25"/>
    <x v="1"/>
    <x v="2"/>
    <s v="1.18-20"/>
    <x v="0"/>
    <x v="0"/>
    <x v="1"/>
    <x v="0"/>
  </r>
  <r>
    <n v="989"/>
    <d v="2023-12-28T00:00:00"/>
    <s v="CUST989"/>
    <x v="0"/>
    <n v="44"/>
    <x v="0"/>
    <n v="1"/>
    <x v="4"/>
    <n v="25"/>
    <x v="1"/>
    <x v="0"/>
    <s v="6.40-45"/>
    <x v="6"/>
    <x v="1"/>
    <x v="2"/>
    <x v="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"/>
    <x v="0"/>
    <s v="CUST015"/>
    <x v="0"/>
    <n v="42"/>
    <x v="0"/>
    <x v="0"/>
    <x v="0"/>
    <n v="2000"/>
    <x v="0"/>
    <x v="0"/>
    <s v="6.40-45"/>
  </r>
  <r>
    <n v="65"/>
    <x v="1"/>
    <s v="CUST065"/>
    <x v="1"/>
    <n v="51"/>
    <x v="0"/>
    <x v="0"/>
    <x v="0"/>
    <n v="2000"/>
    <x v="0"/>
    <x v="1"/>
    <s v="8.50-55"/>
  </r>
  <r>
    <n v="72"/>
    <x v="2"/>
    <s v="CUST072"/>
    <x v="0"/>
    <n v="20"/>
    <x v="0"/>
    <x v="0"/>
    <x v="0"/>
    <n v="2000"/>
    <x v="0"/>
    <x v="2"/>
    <s v="1.18-20"/>
  </r>
  <r>
    <n v="74"/>
    <x v="3"/>
    <s v="CUST074"/>
    <x v="0"/>
    <n v="18"/>
    <x v="1"/>
    <x v="0"/>
    <x v="0"/>
    <n v="2000"/>
    <x v="0"/>
    <x v="2"/>
    <s v="1.18-20"/>
  </r>
  <r>
    <n v="89"/>
    <x v="4"/>
    <s v="CUST089"/>
    <x v="0"/>
    <n v="55"/>
    <x v="0"/>
    <x v="0"/>
    <x v="0"/>
    <n v="2000"/>
    <x v="0"/>
    <x v="1"/>
    <s v="8.50-55"/>
  </r>
  <r>
    <n v="93"/>
    <x v="5"/>
    <s v="CUST093"/>
    <x v="0"/>
    <n v="35"/>
    <x v="1"/>
    <x v="0"/>
    <x v="0"/>
    <n v="2000"/>
    <x v="0"/>
    <x v="3"/>
    <s v="4.30-35"/>
  </r>
  <r>
    <n v="109"/>
    <x v="6"/>
    <s v="CUST109"/>
    <x v="0"/>
    <n v="34"/>
    <x v="0"/>
    <x v="0"/>
    <x v="0"/>
    <n v="2000"/>
    <x v="0"/>
    <x v="3"/>
    <s v="4.30-35"/>
  </r>
  <r>
    <n v="118"/>
    <x v="7"/>
    <s v="CUST118"/>
    <x v="0"/>
    <n v="30"/>
    <x v="0"/>
    <x v="0"/>
    <x v="0"/>
    <n v="2000"/>
    <x v="0"/>
    <x v="3"/>
    <s v="3.25-30"/>
  </r>
  <r>
    <n v="124"/>
    <x v="8"/>
    <s v="CUST124"/>
    <x v="1"/>
    <n v="33"/>
    <x v="2"/>
    <x v="0"/>
    <x v="0"/>
    <n v="2000"/>
    <x v="0"/>
    <x v="3"/>
    <s v="4.30-35"/>
  </r>
  <r>
    <n v="139"/>
    <x v="9"/>
    <s v="CUST139"/>
    <x v="1"/>
    <n v="36"/>
    <x v="1"/>
    <x v="0"/>
    <x v="0"/>
    <n v="2000"/>
    <x v="0"/>
    <x v="0"/>
    <s v="5.35-40"/>
  </r>
  <r>
    <n v="152"/>
    <x v="10"/>
    <s v="CUST152"/>
    <x v="1"/>
    <n v="43"/>
    <x v="0"/>
    <x v="0"/>
    <x v="0"/>
    <n v="2000"/>
    <x v="0"/>
    <x v="0"/>
    <s v="6.40-45"/>
  </r>
  <r>
    <n v="155"/>
    <x v="11"/>
    <s v="CUST155"/>
    <x v="1"/>
    <n v="31"/>
    <x v="0"/>
    <x v="0"/>
    <x v="0"/>
    <n v="2000"/>
    <x v="0"/>
    <x v="3"/>
    <s v="4.30-35"/>
  </r>
  <r>
    <n v="157"/>
    <x v="12"/>
    <s v="CUST157"/>
    <x v="1"/>
    <n v="62"/>
    <x v="0"/>
    <x v="0"/>
    <x v="0"/>
    <n v="2000"/>
    <x v="0"/>
    <x v="4"/>
    <s v="10.60-65"/>
  </r>
  <r>
    <n v="166"/>
    <x v="13"/>
    <s v="CUST166"/>
    <x v="1"/>
    <n v="34"/>
    <x v="2"/>
    <x v="0"/>
    <x v="0"/>
    <n v="2000"/>
    <x v="0"/>
    <x v="3"/>
    <s v="4.30-35"/>
  </r>
  <r>
    <n v="253"/>
    <x v="14"/>
    <s v="CUST253"/>
    <x v="0"/>
    <n v="53"/>
    <x v="2"/>
    <x v="0"/>
    <x v="0"/>
    <n v="2000"/>
    <x v="0"/>
    <x v="1"/>
    <s v="8.50-55"/>
  </r>
  <r>
    <n v="257"/>
    <x v="15"/>
    <s v="CUST257"/>
    <x v="1"/>
    <n v="19"/>
    <x v="1"/>
    <x v="0"/>
    <x v="0"/>
    <n v="2000"/>
    <x v="0"/>
    <x v="2"/>
    <s v="1.18-20"/>
  </r>
  <r>
    <n v="269"/>
    <x v="16"/>
    <s v="CUST269"/>
    <x v="1"/>
    <n v="25"/>
    <x v="2"/>
    <x v="0"/>
    <x v="0"/>
    <n v="2000"/>
    <x v="0"/>
    <x v="2"/>
    <s v="2.20-25"/>
  </r>
  <r>
    <n v="281"/>
    <x v="2"/>
    <s v="CUST281"/>
    <x v="0"/>
    <n v="29"/>
    <x v="1"/>
    <x v="0"/>
    <x v="0"/>
    <n v="2000"/>
    <x v="0"/>
    <x v="3"/>
    <s v="3.25-30"/>
  </r>
  <r>
    <n v="342"/>
    <x v="17"/>
    <s v="CUST342"/>
    <x v="0"/>
    <n v="43"/>
    <x v="2"/>
    <x v="0"/>
    <x v="0"/>
    <n v="2000"/>
    <x v="0"/>
    <x v="0"/>
    <s v="6.40-45"/>
  </r>
  <r>
    <n v="412"/>
    <x v="18"/>
    <s v="CUST412"/>
    <x v="0"/>
    <n v="19"/>
    <x v="0"/>
    <x v="0"/>
    <x v="0"/>
    <n v="2000"/>
    <x v="0"/>
    <x v="2"/>
    <s v="1.18-20"/>
  </r>
  <r>
    <n v="416"/>
    <x v="19"/>
    <s v="CUST416"/>
    <x v="1"/>
    <n v="53"/>
    <x v="0"/>
    <x v="0"/>
    <x v="0"/>
    <n v="2000"/>
    <x v="0"/>
    <x v="1"/>
    <s v="8.50-55"/>
  </r>
  <r>
    <n v="420"/>
    <x v="20"/>
    <s v="CUST420"/>
    <x v="0"/>
    <n v="22"/>
    <x v="2"/>
    <x v="0"/>
    <x v="0"/>
    <n v="2000"/>
    <x v="0"/>
    <x v="2"/>
    <s v="2.20-25"/>
  </r>
  <r>
    <n v="447"/>
    <x v="21"/>
    <s v="CUST447"/>
    <x v="1"/>
    <n v="22"/>
    <x v="1"/>
    <x v="0"/>
    <x v="0"/>
    <n v="2000"/>
    <x v="0"/>
    <x v="2"/>
    <s v="2.20-25"/>
  </r>
  <r>
    <n v="476"/>
    <x v="22"/>
    <s v="CUST476"/>
    <x v="0"/>
    <n v="27"/>
    <x v="2"/>
    <x v="0"/>
    <x v="0"/>
    <n v="2000"/>
    <x v="0"/>
    <x v="3"/>
    <s v="3.25-30"/>
  </r>
  <r>
    <n v="480"/>
    <x v="23"/>
    <s v="CUST480"/>
    <x v="0"/>
    <n v="42"/>
    <x v="1"/>
    <x v="0"/>
    <x v="0"/>
    <n v="2000"/>
    <x v="0"/>
    <x v="0"/>
    <s v="6.40-45"/>
  </r>
  <r>
    <n v="487"/>
    <x v="24"/>
    <s v="CUST487"/>
    <x v="1"/>
    <n v="44"/>
    <x v="2"/>
    <x v="0"/>
    <x v="0"/>
    <n v="2000"/>
    <x v="0"/>
    <x v="0"/>
    <s v="6.40-45"/>
  </r>
  <r>
    <n v="503"/>
    <x v="25"/>
    <s v="CUST503"/>
    <x v="1"/>
    <n v="45"/>
    <x v="1"/>
    <x v="0"/>
    <x v="0"/>
    <n v="2000"/>
    <x v="0"/>
    <x v="0"/>
    <s v="6.40-45"/>
  </r>
  <r>
    <n v="547"/>
    <x v="26"/>
    <s v="CUST547"/>
    <x v="1"/>
    <n v="63"/>
    <x v="2"/>
    <x v="0"/>
    <x v="0"/>
    <n v="2000"/>
    <x v="0"/>
    <x v="4"/>
    <s v="10.60-65"/>
  </r>
  <r>
    <n v="561"/>
    <x v="27"/>
    <s v="CUST561"/>
    <x v="0"/>
    <n v="64"/>
    <x v="2"/>
    <x v="0"/>
    <x v="0"/>
    <n v="2000"/>
    <x v="0"/>
    <x v="4"/>
    <s v="10.60-65"/>
  </r>
  <r>
    <n v="572"/>
    <x v="28"/>
    <s v="CUST572"/>
    <x v="1"/>
    <n v="31"/>
    <x v="2"/>
    <x v="0"/>
    <x v="0"/>
    <n v="2000"/>
    <x v="0"/>
    <x v="3"/>
    <s v="4.30-35"/>
  </r>
  <r>
    <n v="577"/>
    <x v="29"/>
    <s v="CUST577"/>
    <x v="1"/>
    <n v="21"/>
    <x v="1"/>
    <x v="0"/>
    <x v="0"/>
    <n v="2000"/>
    <x v="0"/>
    <x v="2"/>
    <s v="2.20-25"/>
  </r>
  <r>
    <n v="592"/>
    <x v="30"/>
    <s v="CUST592"/>
    <x v="0"/>
    <n v="46"/>
    <x v="1"/>
    <x v="0"/>
    <x v="0"/>
    <n v="2000"/>
    <x v="0"/>
    <x v="1"/>
    <s v="7.45-50"/>
  </r>
  <r>
    <n v="595"/>
    <x v="31"/>
    <s v="CUST595"/>
    <x v="0"/>
    <n v="18"/>
    <x v="2"/>
    <x v="0"/>
    <x v="0"/>
    <n v="2000"/>
    <x v="0"/>
    <x v="2"/>
    <s v="1.18-20"/>
  </r>
  <r>
    <n v="626"/>
    <x v="32"/>
    <s v="CUST626"/>
    <x v="0"/>
    <n v="26"/>
    <x v="2"/>
    <x v="0"/>
    <x v="0"/>
    <n v="2000"/>
    <x v="0"/>
    <x v="3"/>
    <s v="3.25-30"/>
  </r>
  <r>
    <n v="634"/>
    <x v="33"/>
    <s v="CUST634"/>
    <x v="1"/>
    <n v="60"/>
    <x v="0"/>
    <x v="0"/>
    <x v="0"/>
    <n v="2000"/>
    <x v="0"/>
    <x v="4"/>
    <s v="9.55-60"/>
  </r>
  <r>
    <n v="664"/>
    <x v="34"/>
    <s v="CUST664"/>
    <x v="0"/>
    <n v="44"/>
    <x v="2"/>
    <x v="0"/>
    <x v="0"/>
    <n v="2000"/>
    <x v="0"/>
    <x v="0"/>
    <s v="6.40-45"/>
  </r>
  <r>
    <n v="700"/>
    <x v="35"/>
    <s v="CUST700"/>
    <x v="1"/>
    <n v="36"/>
    <x v="0"/>
    <x v="0"/>
    <x v="0"/>
    <n v="2000"/>
    <x v="0"/>
    <x v="0"/>
    <s v="5.35-40"/>
  </r>
  <r>
    <n v="731"/>
    <x v="36"/>
    <s v="CUST731"/>
    <x v="1"/>
    <n v="54"/>
    <x v="2"/>
    <x v="0"/>
    <x v="0"/>
    <n v="2000"/>
    <x v="0"/>
    <x v="1"/>
    <s v="8.50-55"/>
  </r>
  <r>
    <n v="735"/>
    <x v="37"/>
    <s v="CUST735"/>
    <x v="0"/>
    <n v="64"/>
    <x v="2"/>
    <x v="0"/>
    <x v="0"/>
    <n v="2000"/>
    <x v="0"/>
    <x v="4"/>
    <s v="10.60-65"/>
  </r>
  <r>
    <n v="742"/>
    <x v="38"/>
    <s v="CUST742"/>
    <x v="0"/>
    <n v="38"/>
    <x v="0"/>
    <x v="0"/>
    <x v="0"/>
    <n v="2000"/>
    <x v="0"/>
    <x v="0"/>
    <s v="5.35-40"/>
  </r>
  <r>
    <n v="743"/>
    <x v="0"/>
    <s v="CUST743"/>
    <x v="0"/>
    <n v="34"/>
    <x v="1"/>
    <x v="0"/>
    <x v="0"/>
    <n v="2000"/>
    <x v="0"/>
    <x v="3"/>
    <s v="4.30-35"/>
  </r>
  <r>
    <n v="773"/>
    <x v="39"/>
    <s v="CUST773"/>
    <x v="1"/>
    <n v="25"/>
    <x v="0"/>
    <x v="0"/>
    <x v="0"/>
    <n v="2000"/>
    <x v="0"/>
    <x v="2"/>
    <s v="2.20-25"/>
  </r>
  <r>
    <n v="789"/>
    <x v="40"/>
    <s v="CUST789"/>
    <x v="0"/>
    <n v="61"/>
    <x v="2"/>
    <x v="0"/>
    <x v="0"/>
    <n v="2000"/>
    <x v="0"/>
    <x v="4"/>
    <s v="10.60-65"/>
  </r>
  <r>
    <n v="808"/>
    <x v="41"/>
    <s v="CUST808"/>
    <x v="1"/>
    <n v="33"/>
    <x v="1"/>
    <x v="0"/>
    <x v="0"/>
    <n v="2000"/>
    <x v="0"/>
    <x v="3"/>
    <s v="4.30-35"/>
  </r>
  <r>
    <n v="832"/>
    <x v="42"/>
    <s v="CUST832"/>
    <x v="1"/>
    <n v="47"/>
    <x v="1"/>
    <x v="0"/>
    <x v="0"/>
    <n v="2000"/>
    <x v="0"/>
    <x v="1"/>
    <s v="7.45-50"/>
  </r>
  <r>
    <n v="875"/>
    <x v="43"/>
    <s v="CUST875"/>
    <x v="0"/>
    <n v="51"/>
    <x v="0"/>
    <x v="0"/>
    <x v="0"/>
    <n v="2000"/>
    <x v="0"/>
    <x v="1"/>
    <s v="8.50-55"/>
  </r>
  <r>
    <n v="927"/>
    <x v="12"/>
    <s v="CUST927"/>
    <x v="1"/>
    <n v="43"/>
    <x v="0"/>
    <x v="0"/>
    <x v="0"/>
    <n v="2000"/>
    <x v="0"/>
    <x v="0"/>
    <s v="6.40-45"/>
  </r>
  <r>
    <n v="946"/>
    <x v="44"/>
    <s v="CUST946"/>
    <x v="1"/>
    <n v="62"/>
    <x v="0"/>
    <x v="0"/>
    <x v="0"/>
    <n v="2000"/>
    <x v="0"/>
    <x v="4"/>
    <s v="10.60-65"/>
  </r>
  <r>
    <n v="970"/>
    <x v="7"/>
    <s v="CUST970"/>
    <x v="1"/>
    <n v="59"/>
    <x v="0"/>
    <x v="0"/>
    <x v="0"/>
    <n v="2000"/>
    <x v="0"/>
    <x v="4"/>
    <s v="9.55-60"/>
  </r>
  <r>
    <n v="13"/>
    <x v="45"/>
    <s v="CUST013"/>
    <x v="1"/>
    <n v="22"/>
    <x v="0"/>
    <x v="1"/>
    <x v="0"/>
    <n v="1500"/>
    <x v="0"/>
    <x v="2"/>
    <s v="2.20-25"/>
  </r>
  <r>
    <n v="16"/>
    <x v="19"/>
    <s v="CUST016"/>
    <x v="1"/>
    <n v="19"/>
    <x v="2"/>
    <x v="1"/>
    <x v="0"/>
    <n v="1500"/>
    <x v="0"/>
    <x v="2"/>
    <s v="1.18-20"/>
  </r>
  <r>
    <n v="47"/>
    <x v="46"/>
    <s v="CUST047"/>
    <x v="0"/>
    <n v="40"/>
    <x v="1"/>
    <x v="1"/>
    <x v="0"/>
    <n v="1500"/>
    <x v="0"/>
    <x v="0"/>
    <s v="5.35-40"/>
  </r>
  <r>
    <n v="54"/>
    <x v="47"/>
    <s v="CUST054"/>
    <x v="0"/>
    <n v="38"/>
    <x v="0"/>
    <x v="1"/>
    <x v="0"/>
    <n v="1500"/>
    <x v="0"/>
    <x v="0"/>
    <s v="5.35-40"/>
  </r>
  <r>
    <n v="78"/>
    <x v="48"/>
    <s v="CUST078"/>
    <x v="0"/>
    <n v="47"/>
    <x v="2"/>
    <x v="1"/>
    <x v="0"/>
    <n v="1500"/>
    <x v="0"/>
    <x v="1"/>
    <s v="7.45-50"/>
  </r>
  <r>
    <n v="111"/>
    <x v="49"/>
    <s v="CUST111"/>
    <x v="0"/>
    <n v="34"/>
    <x v="0"/>
    <x v="1"/>
    <x v="0"/>
    <n v="1500"/>
    <x v="0"/>
    <x v="3"/>
    <s v="4.30-35"/>
  </r>
  <r>
    <n v="112"/>
    <x v="50"/>
    <s v="CUST112"/>
    <x v="1"/>
    <n v="37"/>
    <x v="2"/>
    <x v="1"/>
    <x v="0"/>
    <n v="1500"/>
    <x v="0"/>
    <x v="0"/>
    <s v="5.35-40"/>
  </r>
  <r>
    <n v="115"/>
    <x v="51"/>
    <s v="CUST115"/>
    <x v="1"/>
    <n v="51"/>
    <x v="2"/>
    <x v="1"/>
    <x v="0"/>
    <n v="1500"/>
    <x v="0"/>
    <x v="1"/>
    <s v="8.50-55"/>
  </r>
  <r>
    <n v="144"/>
    <x v="52"/>
    <s v="CUST144"/>
    <x v="0"/>
    <n v="59"/>
    <x v="1"/>
    <x v="1"/>
    <x v="0"/>
    <n v="1500"/>
    <x v="0"/>
    <x v="4"/>
    <s v="9.55-60"/>
  </r>
  <r>
    <n v="164"/>
    <x v="53"/>
    <s v="CUST164"/>
    <x v="0"/>
    <n v="47"/>
    <x v="1"/>
    <x v="1"/>
    <x v="0"/>
    <n v="1500"/>
    <x v="0"/>
    <x v="1"/>
    <s v="7.45-50"/>
  </r>
  <r>
    <n v="169"/>
    <x v="54"/>
    <s v="CUST169"/>
    <x v="1"/>
    <n v="18"/>
    <x v="1"/>
    <x v="1"/>
    <x v="0"/>
    <n v="1500"/>
    <x v="0"/>
    <x v="2"/>
    <s v="1.18-20"/>
  </r>
  <r>
    <n v="193"/>
    <x v="29"/>
    <s v="CUST193"/>
    <x v="1"/>
    <n v="35"/>
    <x v="1"/>
    <x v="1"/>
    <x v="0"/>
    <n v="1500"/>
    <x v="0"/>
    <x v="3"/>
    <s v="4.30-35"/>
  </r>
  <r>
    <n v="199"/>
    <x v="55"/>
    <s v="CUST199"/>
    <x v="1"/>
    <n v="45"/>
    <x v="1"/>
    <x v="1"/>
    <x v="0"/>
    <n v="1500"/>
    <x v="0"/>
    <x v="0"/>
    <s v="6.40-45"/>
  </r>
  <r>
    <n v="211"/>
    <x v="56"/>
    <s v="CUST211"/>
    <x v="1"/>
    <n v="42"/>
    <x v="1"/>
    <x v="1"/>
    <x v="0"/>
    <n v="1500"/>
    <x v="0"/>
    <x v="0"/>
    <s v="6.40-45"/>
  </r>
  <r>
    <n v="212"/>
    <x v="57"/>
    <s v="CUST212"/>
    <x v="1"/>
    <n v="21"/>
    <x v="2"/>
    <x v="1"/>
    <x v="0"/>
    <n v="1500"/>
    <x v="0"/>
    <x v="2"/>
    <s v="2.20-25"/>
  </r>
  <r>
    <n v="213"/>
    <x v="24"/>
    <s v="CUST213"/>
    <x v="1"/>
    <n v="27"/>
    <x v="1"/>
    <x v="1"/>
    <x v="0"/>
    <n v="1500"/>
    <x v="0"/>
    <x v="3"/>
    <s v="3.25-30"/>
  </r>
  <r>
    <n v="215"/>
    <x v="58"/>
    <s v="CUST215"/>
    <x v="1"/>
    <n v="58"/>
    <x v="2"/>
    <x v="1"/>
    <x v="0"/>
    <n v="1500"/>
    <x v="0"/>
    <x v="4"/>
    <s v="9.55-60"/>
  </r>
  <r>
    <n v="239"/>
    <x v="59"/>
    <s v="CUST239"/>
    <x v="1"/>
    <n v="38"/>
    <x v="0"/>
    <x v="1"/>
    <x v="0"/>
    <n v="1500"/>
    <x v="0"/>
    <x v="0"/>
    <s v="5.35-40"/>
  </r>
  <r>
    <n v="280"/>
    <x v="60"/>
    <s v="CUST280"/>
    <x v="0"/>
    <n v="37"/>
    <x v="2"/>
    <x v="1"/>
    <x v="0"/>
    <n v="1500"/>
    <x v="0"/>
    <x v="0"/>
    <s v="5.35-40"/>
  </r>
  <r>
    <n v="313"/>
    <x v="61"/>
    <s v="CUST313"/>
    <x v="0"/>
    <n v="55"/>
    <x v="1"/>
    <x v="1"/>
    <x v="0"/>
    <n v="1500"/>
    <x v="0"/>
    <x v="1"/>
    <s v="8.50-55"/>
  </r>
  <r>
    <n v="356"/>
    <x v="62"/>
    <s v="CUST356"/>
    <x v="1"/>
    <n v="50"/>
    <x v="0"/>
    <x v="1"/>
    <x v="0"/>
    <n v="1500"/>
    <x v="0"/>
    <x v="1"/>
    <s v="7.45-50"/>
  </r>
  <r>
    <n v="369"/>
    <x v="63"/>
    <s v="CUST369"/>
    <x v="1"/>
    <n v="23"/>
    <x v="0"/>
    <x v="1"/>
    <x v="0"/>
    <n v="1500"/>
    <x v="0"/>
    <x v="2"/>
    <s v="2.20-25"/>
  </r>
  <r>
    <n v="372"/>
    <x v="64"/>
    <s v="CUST372"/>
    <x v="0"/>
    <n v="24"/>
    <x v="1"/>
    <x v="1"/>
    <x v="0"/>
    <n v="1500"/>
    <x v="0"/>
    <x v="2"/>
    <s v="2.20-25"/>
  </r>
  <r>
    <n v="385"/>
    <x v="65"/>
    <s v="CUST385"/>
    <x v="1"/>
    <n v="50"/>
    <x v="0"/>
    <x v="1"/>
    <x v="0"/>
    <n v="1500"/>
    <x v="0"/>
    <x v="1"/>
    <s v="7.45-50"/>
  </r>
  <r>
    <n v="421"/>
    <x v="66"/>
    <s v="CUST421"/>
    <x v="0"/>
    <n v="37"/>
    <x v="2"/>
    <x v="1"/>
    <x v="0"/>
    <n v="1500"/>
    <x v="0"/>
    <x v="0"/>
    <s v="5.35-40"/>
  </r>
  <r>
    <n v="452"/>
    <x v="44"/>
    <s v="CUST452"/>
    <x v="0"/>
    <n v="48"/>
    <x v="2"/>
    <x v="1"/>
    <x v="0"/>
    <n v="1500"/>
    <x v="0"/>
    <x v="1"/>
    <s v="7.45-50"/>
  </r>
  <r>
    <n v="463"/>
    <x v="67"/>
    <s v="CUST463"/>
    <x v="0"/>
    <n v="54"/>
    <x v="1"/>
    <x v="1"/>
    <x v="0"/>
    <n v="1500"/>
    <x v="0"/>
    <x v="1"/>
    <s v="8.50-55"/>
  </r>
  <r>
    <n v="474"/>
    <x v="52"/>
    <s v="CUST474"/>
    <x v="0"/>
    <n v="26"/>
    <x v="2"/>
    <x v="1"/>
    <x v="0"/>
    <n v="1500"/>
    <x v="0"/>
    <x v="3"/>
    <s v="3.25-30"/>
  </r>
  <r>
    <n v="506"/>
    <x v="68"/>
    <s v="CUST506"/>
    <x v="1"/>
    <n v="34"/>
    <x v="1"/>
    <x v="1"/>
    <x v="0"/>
    <n v="1500"/>
    <x v="0"/>
    <x v="3"/>
    <s v="4.30-35"/>
  </r>
  <r>
    <n v="507"/>
    <x v="69"/>
    <s v="CUST507"/>
    <x v="0"/>
    <n v="37"/>
    <x v="0"/>
    <x v="1"/>
    <x v="0"/>
    <n v="1500"/>
    <x v="0"/>
    <x v="0"/>
    <s v="5.35-40"/>
  </r>
  <r>
    <n v="522"/>
    <x v="70"/>
    <s v="CUST522"/>
    <x v="1"/>
    <n v="46"/>
    <x v="1"/>
    <x v="1"/>
    <x v="0"/>
    <n v="1500"/>
    <x v="0"/>
    <x v="1"/>
    <s v="7.45-50"/>
  </r>
  <r>
    <n v="533"/>
    <x v="71"/>
    <s v="CUST533"/>
    <x v="1"/>
    <n v="19"/>
    <x v="0"/>
    <x v="1"/>
    <x v="0"/>
    <n v="1500"/>
    <x v="0"/>
    <x v="2"/>
    <s v="1.18-20"/>
  </r>
  <r>
    <n v="580"/>
    <x v="72"/>
    <s v="CUST580"/>
    <x v="0"/>
    <n v="31"/>
    <x v="2"/>
    <x v="1"/>
    <x v="0"/>
    <n v="1500"/>
    <x v="0"/>
    <x v="3"/>
    <s v="4.30-35"/>
  </r>
  <r>
    <n v="608"/>
    <x v="50"/>
    <s v="CUST608"/>
    <x v="0"/>
    <n v="55"/>
    <x v="0"/>
    <x v="1"/>
    <x v="0"/>
    <n v="1500"/>
    <x v="0"/>
    <x v="1"/>
    <s v="8.50-55"/>
  </r>
  <r>
    <n v="611"/>
    <x v="73"/>
    <s v="CUST611"/>
    <x v="1"/>
    <n v="51"/>
    <x v="1"/>
    <x v="1"/>
    <x v="0"/>
    <n v="1500"/>
    <x v="0"/>
    <x v="1"/>
    <s v="8.50-55"/>
  </r>
  <r>
    <n v="636"/>
    <x v="74"/>
    <s v="CUST636"/>
    <x v="0"/>
    <n v="21"/>
    <x v="1"/>
    <x v="1"/>
    <x v="0"/>
    <n v="1500"/>
    <x v="0"/>
    <x v="2"/>
    <s v="2.20-25"/>
  </r>
  <r>
    <n v="647"/>
    <x v="75"/>
    <s v="CUST647"/>
    <x v="1"/>
    <n v="59"/>
    <x v="2"/>
    <x v="1"/>
    <x v="0"/>
    <n v="1500"/>
    <x v="0"/>
    <x v="4"/>
    <s v="9.55-60"/>
  </r>
  <r>
    <n v="673"/>
    <x v="16"/>
    <s v="CUST673"/>
    <x v="0"/>
    <n v="43"/>
    <x v="2"/>
    <x v="1"/>
    <x v="0"/>
    <n v="1500"/>
    <x v="0"/>
    <x v="0"/>
    <s v="6.40-45"/>
  </r>
  <r>
    <n v="676"/>
    <x v="76"/>
    <s v="CUST676"/>
    <x v="1"/>
    <n v="63"/>
    <x v="0"/>
    <x v="1"/>
    <x v="0"/>
    <n v="1500"/>
    <x v="0"/>
    <x v="4"/>
    <s v="10.60-65"/>
  </r>
  <r>
    <n v="677"/>
    <x v="8"/>
    <s v="CUST677"/>
    <x v="0"/>
    <n v="19"/>
    <x v="1"/>
    <x v="1"/>
    <x v="0"/>
    <n v="1500"/>
    <x v="0"/>
    <x v="2"/>
    <s v="1.18-20"/>
  </r>
  <r>
    <n v="693"/>
    <x v="77"/>
    <s v="CUST693"/>
    <x v="1"/>
    <n v="41"/>
    <x v="1"/>
    <x v="1"/>
    <x v="0"/>
    <n v="1500"/>
    <x v="0"/>
    <x v="0"/>
    <s v="6.40-45"/>
  </r>
  <r>
    <n v="710"/>
    <x v="78"/>
    <s v="CUST710"/>
    <x v="0"/>
    <n v="26"/>
    <x v="0"/>
    <x v="1"/>
    <x v="0"/>
    <n v="1500"/>
    <x v="0"/>
    <x v="3"/>
    <s v="3.25-30"/>
  </r>
  <r>
    <n v="711"/>
    <x v="79"/>
    <s v="CUST711"/>
    <x v="1"/>
    <n v="26"/>
    <x v="0"/>
    <x v="1"/>
    <x v="0"/>
    <n v="1500"/>
    <x v="0"/>
    <x v="3"/>
    <s v="3.25-30"/>
  </r>
  <r>
    <n v="720"/>
    <x v="80"/>
    <s v="CUST720"/>
    <x v="0"/>
    <n v="56"/>
    <x v="1"/>
    <x v="1"/>
    <x v="0"/>
    <n v="1500"/>
    <x v="0"/>
    <x v="4"/>
    <s v="9.55-60"/>
  </r>
  <r>
    <n v="805"/>
    <x v="81"/>
    <s v="CUST805"/>
    <x v="0"/>
    <n v="30"/>
    <x v="1"/>
    <x v="1"/>
    <x v="0"/>
    <n v="1500"/>
    <x v="0"/>
    <x v="3"/>
    <s v="3.25-30"/>
  </r>
  <r>
    <n v="843"/>
    <x v="82"/>
    <s v="CUST843"/>
    <x v="1"/>
    <n v="21"/>
    <x v="1"/>
    <x v="1"/>
    <x v="0"/>
    <n v="1500"/>
    <x v="0"/>
    <x v="2"/>
    <s v="2.20-25"/>
  </r>
  <r>
    <n v="859"/>
    <x v="83"/>
    <s v="CUST859"/>
    <x v="0"/>
    <n v="56"/>
    <x v="0"/>
    <x v="1"/>
    <x v="0"/>
    <n v="1500"/>
    <x v="0"/>
    <x v="4"/>
    <s v="9.55-60"/>
  </r>
  <r>
    <n v="869"/>
    <x v="25"/>
    <s v="CUST869"/>
    <x v="1"/>
    <n v="37"/>
    <x v="1"/>
    <x v="1"/>
    <x v="0"/>
    <n v="1500"/>
    <x v="0"/>
    <x v="0"/>
    <s v="5.35-40"/>
  </r>
  <r>
    <n v="942"/>
    <x v="84"/>
    <s v="CUST942"/>
    <x v="1"/>
    <n v="51"/>
    <x v="2"/>
    <x v="1"/>
    <x v="0"/>
    <n v="1500"/>
    <x v="0"/>
    <x v="1"/>
    <s v="8.50-55"/>
  </r>
  <r>
    <n v="956"/>
    <x v="85"/>
    <s v="CUST956"/>
    <x v="1"/>
    <n v="30"/>
    <x v="2"/>
    <x v="1"/>
    <x v="0"/>
    <n v="1500"/>
    <x v="0"/>
    <x v="3"/>
    <s v="3.25-30"/>
  </r>
  <r>
    <n v="31"/>
    <x v="2"/>
    <s v="CUST031"/>
    <x v="1"/>
    <n v="44"/>
    <x v="0"/>
    <x v="0"/>
    <x v="1"/>
    <n v="1200"/>
    <x v="0"/>
    <x v="0"/>
    <s v="6.40-45"/>
  </r>
  <r>
    <n v="46"/>
    <x v="86"/>
    <s v="CUST046"/>
    <x v="0"/>
    <n v="20"/>
    <x v="0"/>
    <x v="0"/>
    <x v="1"/>
    <n v="1200"/>
    <x v="0"/>
    <x v="2"/>
    <s v="1.18-20"/>
  </r>
  <r>
    <n v="58"/>
    <x v="87"/>
    <s v="CUST058"/>
    <x v="1"/>
    <n v="18"/>
    <x v="2"/>
    <x v="0"/>
    <x v="1"/>
    <n v="1200"/>
    <x v="0"/>
    <x v="2"/>
    <s v="1.18-20"/>
  </r>
  <r>
    <n v="67"/>
    <x v="88"/>
    <s v="CUST067"/>
    <x v="0"/>
    <n v="48"/>
    <x v="1"/>
    <x v="0"/>
    <x v="1"/>
    <n v="1200"/>
    <x v="0"/>
    <x v="1"/>
    <s v="7.45-50"/>
  </r>
  <r>
    <n v="99"/>
    <x v="89"/>
    <s v="CUST099"/>
    <x v="0"/>
    <n v="50"/>
    <x v="0"/>
    <x v="0"/>
    <x v="1"/>
    <n v="1200"/>
    <x v="0"/>
    <x v="1"/>
    <s v="7.45-50"/>
  </r>
  <r>
    <n v="107"/>
    <x v="90"/>
    <s v="CUST107"/>
    <x v="0"/>
    <n v="21"/>
    <x v="2"/>
    <x v="0"/>
    <x v="1"/>
    <n v="1200"/>
    <x v="0"/>
    <x v="2"/>
    <s v="2.20-25"/>
  </r>
  <r>
    <n v="142"/>
    <x v="91"/>
    <s v="CUST142"/>
    <x v="1"/>
    <n v="35"/>
    <x v="0"/>
    <x v="0"/>
    <x v="1"/>
    <n v="1200"/>
    <x v="0"/>
    <x v="3"/>
    <s v="4.30-35"/>
  </r>
  <r>
    <n v="165"/>
    <x v="92"/>
    <s v="CUST165"/>
    <x v="0"/>
    <n v="60"/>
    <x v="2"/>
    <x v="0"/>
    <x v="1"/>
    <n v="1200"/>
    <x v="0"/>
    <x v="4"/>
    <s v="9.55-60"/>
  </r>
  <r>
    <n v="181"/>
    <x v="93"/>
    <s v="CUST181"/>
    <x v="1"/>
    <n v="19"/>
    <x v="0"/>
    <x v="0"/>
    <x v="1"/>
    <n v="1200"/>
    <x v="0"/>
    <x v="2"/>
    <s v="1.18-20"/>
  </r>
  <r>
    <n v="202"/>
    <x v="94"/>
    <s v="CUST202"/>
    <x v="0"/>
    <n v="34"/>
    <x v="2"/>
    <x v="0"/>
    <x v="1"/>
    <n v="1200"/>
    <x v="0"/>
    <x v="3"/>
    <s v="4.30-35"/>
  </r>
  <r>
    <n v="292"/>
    <x v="19"/>
    <s v="CUST292"/>
    <x v="1"/>
    <n v="20"/>
    <x v="1"/>
    <x v="0"/>
    <x v="1"/>
    <n v="1200"/>
    <x v="0"/>
    <x v="2"/>
    <s v="1.18-20"/>
  </r>
  <r>
    <n v="296"/>
    <x v="95"/>
    <s v="CUST296"/>
    <x v="0"/>
    <n v="22"/>
    <x v="2"/>
    <x v="0"/>
    <x v="1"/>
    <n v="1200"/>
    <x v="0"/>
    <x v="2"/>
    <s v="2.20-25"/>
  </r>
  <r>
    <n v="298"/>
    <x v="28"/>
    <s v="CUST298"/>
    <x v="1"/>
    <n v="27"/>
    <x v="1"/>
    <x v="0"/>
    <x v="1"/>
    <n v="1200"/>
    <x v="0"/>
    <x v="3"/>
    <s v="3.25-30"/>
  </r>
  <r>
    <n v="308"/>
    <x v="45"/>
    <s v="CUST308"/>
    <x v="0"/>
    <n v="34"/>
    <x v="1"/>
    <x v="0"/>
    <x v="1"/>
    <n v="1200"/>
    <x v="0"/>
    <x v="3"/>
    <s v="4.30-35"/>
  </r>
  <r>
    <n v="320"/>
    <x v="16"/>
    <s v="CUST320"/>
    <x v="0"/>
    <n v="28"/>
    <x v="0"/>
    <x v="0"/>
    <x v="1"/>
    <n v="1200"/>
    <x v="0"/>
    <x v="3"/>
    <s v="3.25-30"/>
  </r>
  <r>
    <n v="332"/>
    <x v="96"/>
    <s v="CUST332"/>
    <x v="1"/>
    <n v="58"/>
    <x v="0"/>
    <x v="0"/>
    <x v="1"/>
    <n v="1200"/>
    <x v="0"/>
    <x v="4"/>
    <s v="9.55-60"/>
  </r>
  <r>
    <n v="333"/>
    <x v="97"/>
    <s v="CUST333"/>
    <x v="0"/>
    <n v="54"/>
    <x v="0"/>
    <x v="0"/>
    <x v="1"/>
    <n v="1200"/>
    <x v="0"/>
    <x v="1"/>
    <s v="8.50-55"/>
  </r>
  <r>
    <n v="340"/>
    <x v="98"/>
    <s v="CUST340"/>
    <x v="0"/>
    <n v="36"/>
    <x v="2"/>
    <x v="0"/>
    <x v="1"/>
    <n v="1200"/>
    <x v="0"/>
    <x v="0"/>
    <s v="5.35-40"/>
  </r>
  <r>
    <n v="361"/>
    <x v="99"/>
    <s v="CUST361"/>
    <x v="0"/>
    <n v="34"/>
    <x v="0"/>
    <x v="0"/>
    <x v="1"/>
    <n v="1200"/>
    <x v="0"/>
    <x v="3"/>
    <s v="4.30-35"/>
  </r>
  <r>
    <n v="368"/>
    <x v="100"/>
    <s v="CUST368"/>
    <x v="0"/>
    <n v="56"/>
    <x v="2"/>
    <x v="0"/>
    <x v="1"/>
    <n v="1200"/>
    <x v="0"/>
    <x v="4"/>
    <s v="9.55-60"/>
  </r>
  <r>
    <n v="405"/>
    <x v="46"/>
    <s v="CUST405"/>
    <x v="0"/>
    <n v="25"/>
    <x v="2"/>
    <x v="0"/>
    <x v="1"/>
    <n v="1200"/>
    <x v="0"/>
    <x v="2"/>
    <s v="2.20-25"/>
  </r>
  <r>
    <n v="424"/>
    <x v="101"/>
    <s v="CUST424"/>
    <x v="1"/>
    <n v="57"/>
    <x v="1"/>
    <x v="0"/>
    <x v="1"/>
    <n v="1200"/>
    <x v="0"/>
    <x v="4"/>
    <s v="9.55-60"/>
  </r>
  <r>
    <n v="431"/>
    <x v="102"/>
    <s v="CUST431"/>
    <x v="1"/>
    <n v="63"/>
    <x v="0"/>
    <x v="0"/>
    <x v="1"/>
    <n v="1200"/>
    <x v="0"/>
    <x v="4"/>
    <s v="10.60-65"/>
  </r>
  <r>
    <n v="437"/>
    <x v="103"/>
    <s v="CUST437"/>
    <x v="0"/>
    <n v="35"/>
    <x v="0"/>
    <x v="0"/>
    <x v="1"/>
    <n v="1200"/>
    <x v="0"/>
    <x v="3"/>
    <s v="4.30-35"/>
  </r>
  <r>
    <n v="441"/>
    <x v="104"/>
    <s v="CUST441"/>
    <x v="1"/>
    <n v="57"/>
    <x v="1"/>
    <x v="0"/>
    <x v="1"/>
    <n v="1200"/>
    <x v="0"/>
    <x v="4"/>
    <s v="9.55-60"/>
  </r>
  <r>
    <n v="459"/>
    <x v="61"/>
    <s v="CUST459"/>
    <x v="1"/>
    <n v="28"/>
    <x v="2"/>
    <x v="0"/>
    <x v="1"/>
    <n v="1200"/>
    <x v="0"/>
    <x v="3"/>
    <s v="3.25-30"/>
  </r>
  <r>
    <n v="462"/>
    <x v="41"/>
    <s v="CUST462"/>
    <x v="1"/>
    <n v="63"/>
    <x v="0"/>
    <x v="0"/>
    <x v="1"/>
    <n v="1200"/>
    <x v="0"/>
    <x v="4"/>
    <s v="10.60-65"/>
  </r>
  <r>
    <n v="479"/>
    <x v="105"/>
    <s v="CUST479"/>
    <x v="1"/>
    <n v="52"/>
    <x v="0"/>
    <x v="0"/>
    <x v="1"/>
    <n v="1200"/>
    <x v="0"/>
    <x v="1"/>
    <s v="8.50-55"/>
  </r>
  <r>
    <n v="481"/>
    <x v="106"/>
    <s v="CUST481"/>
    <x v="0"/>
    <n v="43"/>
    <x v="0"/>
    <x v="0"/>
    <x v="1"/>
    <n v="1200"/>
    <x v="0"/>
    <x v="0"/>
    <s v="6.40-45"/>
  </r>
  <r>
    <n v="482"/>
    <x v="107"/>
    <s v="CUST482"/>
    <x v="0"/>
    <n v="28"/>
    <x v="2"/>
    <x v="0"/>
    <x v="1"/>
    <n v="1200"/>
    <x v="0"/>
    <x v="3"/>
    <s v="3.25-30"/>
  </r>
  <r>
    <n v="484"/>
    <x v="108"/>
    <s v="CUST484"/>
    <x v="0"/>
    <n v="19"/>
    <x v="2"/>
    <x v="0"/>
    <x v="1"/>
    <n v="1200"/>
    <x v="0"/>
    <x v="2"/>
    <s v="1.18-20"/>
  </r>
  <r>
    <n v="524"/>
    <x v="109"/>
    <s v="CUST524"/>
    <x v="1"/>
    <n v="46"/>
    <x v="1"/>
    <x v="0"/>
    <x v="1"/>
    <n v="1200"/>
    <x v="0"/>
    <x v="1"/>
    <s v="7.45-50"/>
  </r>
  <r>
    <n v="553"/>
    <x v="110"/>
    <s v="CUST553"/>
    <x v="1"/>
    <n v="24"/>
    <x v="2"/>
    <x v="0"/>
    <x v="1"/>
    <n v="1200"/>
    <x v="0"/>
    <x v="2"/>
    <s v="2.20-25"/>
  </r>
  <r>
    <n v="559"/>
    <x v="70"/>
    <s v="CUST559"/>
    <x v="0"/>
    <n v="40"/>
    <x v="2"/>
    <x v="0"/>
    <x v="1"/>
    <n v="1200"/>
    <x v="0"/>
    <x v="0"/>
    <s v="5.35-40"/>
  </r>
  <r>
    <n v="587"/>
    <x v="111"/>
    <s v="CUST587"/>
    <x v="0"/>
    <n v="40"/>
    <x v="1"/>
    <x v="0"/>
    <x v="1"/>
    <n v="1200"/>
    <x v="0"/>
    <x v="0"/>
    <s v="5.35-40"/>
  </r>
  <r>
    <n v="597"/>
    <x v="112"/>
    <s v="CUST597"/>
    <x v="1"/>
    <n v="22"/>
    <x v="1"/>
    <x v="0"/>
    <x v="1"/>
    <n v="1200"/>
    <x v="0"/>
    <x v="2"/>
    <s v="2.20-25"/>
  </r>
  <r>
    <n v="614"/>
    <x v="41"/>
    <s v="CUST614"/>
    <x v="0"/>
    <n v="39"/>
    <x v="1"/>
    <x v="0"/>
    <x v="1"/>
    <n v="1200"/>
    <x v="0"/>
    <x v="0"/>
    <s v="5.35-40"/>
  </r>
  <r>
    <n v="648"/>
    <x v="113"/>
    <s v="CUST648"/>
    <x v="1"/>
    <n v="53"/>
    <x v="1"/>
    <x v="0"/>
    <x v="1"/>
    <n v="1200"/>
    <x v="0"/>
    <x v="1"/>
    <s v="8.50-55"/>
  </r>
  <r>
    <n v="663"/>
    <x v="114"/>
    <s v="CUST663"/>
    <x v="1"/>
    <n v="23"/>
    <x v="2"/>
    <x v="0"/>
    <x v="1"/>
    <n v="1200"/>
    <x v="0"/>
    <x v="2"/>
    <s v="2.20-25"/>
  </r>
  <r>
    <n v="669"/>
    <x v="59"/>
    <s v="CUST669"/>
    <x v="1"/>
    <n v="24"/>
    <x v="1"/>
    <x v="0"/>
    <x v="1"/>
    <n v="1200"/>
    <x v="0"/>
    <x v="2"/>
    <s v="2.20-25"/>
  </r>
  <r>
    <n v="682"/>
    <x v="115"/>
    <s v="CUST682"/>
    <x v="1"/>
    <n v="46"/>
    <x v="1"/>
    <x v="0"/>
    <x v="1"/>
    <n v="1200"/>
    <x v="0"/>
    <x v="1"/>
    <s v="7.45-50"/>
  </r>
  <r>
    <n v="716"/>
    <x v="116"/>
    <s v="CUST716"/>
    <x v="0"/>
    <n v="60"/>
    <x v="2"/>
    <x v="0"/>
    <x v="1"/>
    <n v="1200"/>
    <x v="0"/>
    <x v="4"/>
    <s v="9.55-60"/>
  </r>
  <r>
    <n v="726"/>
    <x v="117"/>
    <s v="CUST726"/>
    <x v="1"/>
    <n v="47"/>
    <x v="2"/>
    <x v="0"/>
    <x v="1"/>
    <n v="1200"/>
    <x v="0"/>
    <x v="1"/>
    <s v="7.45-50"/>
  </r>
  <r>
    <n v="729"/>
    <x v="2"/>
    <s v="CUST729"/>
    <x v="1"/>
    <n v="29"/>
    <x v="2"/>
    <x v="0"/>
    <x v="1"/>
    <n v="1200"/>
    <x v="0"/>
    <x v="3"/>
    <s v="3.25-30"/>
  </r>
  <r>
    <n v="756"/>
    <x v="118"/>
    <s v="CUST756"/>
    <x v="0"/>
    <n v="62"/>
    <x v="0"/>
    <x v="0"/>
    <x v="1"/>
    <n v="1200"/>
    <x v="0"/>
    <x v="4"/>
    <s v="10.60-65"/>
  </r>
  <r>
    <n v="757"/>
    <x v="119"/>
    <s v="CUST757"/>
    <x v="0"/>
    <n v="43"/>
    <x v="0"/>
    <x v="0"/>
    <x v="1"/>
    <n v="1200"/>
    <x v="0"/>
    <x v="0"/>
    <s v="6.40-45"/>
  </r>
  <r>
    <n v="800"/>
    <x v="73"/>
    <s v="CUST800"/>
    <x v="1"/>
    <n v="32"/>
    <x v="2"/>
    <x v="0"/>
    <x v="1"/>
    <n v="1200"/>
    <x v="0"/>
    <x v="3"/>
    <s v="4.30-35"/>
  </r>
  <r>
    <n v="828"/>
    <x v="35"/>
    <s v="CUST828"/>
    <x v="0"/>
    <n v="33"/>
    <x v="0"/>
    <x v="0"/>
    <x v="1"/>
    <n v="1200"/>
    <x v="0"/>
    <x v="3"/>
    <s v="4.30-35"/>
  </r>
  <r>
    <n v="839"/>
    <x v="12"/>
    <s v="CUST839"/>
    <x v="0"/>
    <n v="20"/>
    <x v="0"/>
    <x v="0"/>
    <x v="1"/>
    <n v="1200"/>
    <x v="0"/>
    <x v="2"/>
    <s v="1.18-20"/>
  </r>
  <r>
    <n v="847"/>
    <x v="120"/>
    <s v="CUST847"/>
    <x v="0"/>
    <n v="18"/>
    <x v="0"/>
    <x v="0"/>
    <x v="1"/>
    <n v="1200"/>
    <x v="0"/>
    <x v="2"/>
    <s v="1.18-20"/>
  </r>
  <r>
    <n v="862"/>
    <x v="121"/>
    <s v="CUST862"/>
    <x v="1"/>
    <n v="28"/>
    <x v="0"/>
    <x v="0"/>
    <x v="1"/>
    <n v="1200"/>
    <x v="0"/>
    <x v="3"/>
    <s v="3.25-30"/>
  </r>
  <r>
    <n v="908"/>
    <x v="81"/>
    <s v="CUST908"/>
    <x v="1"/>
    <n v="46"/>
    <x v="1"/>
    <x v="0"/>
    <x v="1"/>
    <n v="1200"/>
    <x v="0"/>
    <x v="1"/>
    <s v="7.45-50"/>
  </r>
  <r>
    <n v="928"/>
    <x v="122"/>
    <s v="CUST928"/>
    <x v="0"/>
    <n v="35"/>
    <x v="2"/>
    <x v="0"/>
    <x v="1"/>
    <n v="1200"/>
    <x v="0"/>
    <x v="3"/>
    <s v="4.30-35"/>
  </r>
  <r>
    <n v="943"/>
    <x v="79"/>
    <s v="CUST943"/>
    <x v="0"/>
    <n v="57"/>
    <x v="2"/>
    <x v="0"/>
    <x v="1"/>
    <n v="1200"/>
    <x v="0"/>
    <x v="4"/>
    <s v="9.55-60"/>
  </r>
  <r>
    <n v="2"/>
    <x v="123"/>
    <s v="CUST002"/>
    <x v="0"/>
    <n v="26"/>
    <x v="2"/>
    <x v="2"/>
    <x v="0"/>
    <n v="1000"/>
    <x v="0"/>
    <x v="3"/>
    <s v="3.25-30"/>
  </r>
  <r>
    <n v="26"/>
    <x v="103"/>
    <s v="CUST026"/>
    <x v="0"/>
    <n v="28"/>
    <x v="0"/>
    <x v="2"/>
    <x v="0"/>
    <n v="1000"/>
    <x v="0"/>
    <x v="3"/>
    <s v="3.25-30"/>
  </r>
  <r>
    <n v="49"/>
    <x v="20"/>
    <s v="CUST049"/>
    <x v="0"/>
    <n v="54"/>
    <x v="0"/>
    <x v="2"/>
    <x v="0"/>
    <n v="1000"/>
    <x v="0"/>
    <x v="1"/>
    <s v="8.50-55"/>
  </r>
  <r>
    <n v="94"/>
    <x v="124"/>
    <s v="CUST094"/>
    <x v="0"/>
    <n v="47"/>
    <x v="1"/>
    <x v="2"/>
    <x v="0"/>
    <n v="1000"/>
    <x v="0"/>
    <x v="1"/>
    <s v="7.45-50"/>
  </r>
  <r>
    <n v="97"/>
    <x v="125"/>
    <s v="CUST097"/>
    <x v="0"/>
    <n v="51"/>
    <x v="1"/>
    <x v="2"/>
    <x v="0"/>
    <n v="1000"/>
    <x v="0"/>
    <x v="1"/>
    <s v="8.50-55"/>
  </r>
  <r>
    <n v="104"/>
    <x v="126"/>
    <s v="CUST104"/>
    <x v="0"/>
    <n v="34"/>
    <x v="1"/>
    <x v="2"/>
    <x v="0"/>
    <n v="1000"/>
    <x v="0"/>
    <x v="3"/>
    <s v="4.30-35"/>
  </r>
  <r>
    <n v="117"/>
    <x v="127"/>
    <s v="CUST117"/>
    <x v="1"/>
    <n v="19"/>
    <x v="0"/>
    <x v="2"/>
    <x v="0"/>
    <n v="1000"/>
    <x v="0"/>
    <x v="2"/>
    <s v="1.18-20"/>
  </r>
  <r>
    <n v="137"/>
    <x v="128"/>
    <s v="CUST137"/>
    <x v="1"/>
    <n v="46"/>
    <x v="1"/>
    <x v="2"/>
    <x v="0"/>
    <n v="1000"/>
    <x v="0"/>
    <x v="1"/>
    <s v="7.45-50"/>
  </r>
  <r>
    <n v="153"/>
    <x v="129"/>
    <s v="CUST153"/>
    <x v="1"/>
    <n v="63"/>
    <x v="0"/>
    <x v="2"/>
    <x v="0"/>
    <n v="1000"/>
    <x v="0"/>
    <x v="4"/>
    <s v="10.60-65"/>
  </r>
  <r>
    <n v="161"/>
    <x v="130"/>
    <s v="CUST161"/>
    <x v="1"/>
    <n v="64"/>
    <x v="1"/>
    <x v="2"/>
    <x v="0"/>
    <n v="1000"/>
    <x v="0"/>
    <x v="4"/>
    <s v="10.60-65"/>
  </r>
  <r>
    <n v="203"/>
    <x v="7"/>
    <s v="CUST203"/>
    <x v="1"/>
    <n v="56"/>
    <x v="2"/>
    <x v="2"/>
    <x v="0"/>
    <n v="1000"/>
    <x v="0"/>
    <x v="4"/>
    <s v="9.55-60"/>
  </r>
  <r>
    <n v="235"/>
    <x v="131"/>
    <s v="CUST235"/>
    <x v="0"/>
    <n v="23"/>
    <x v="0"/>
    <x v="2"/>
    <x v="0"/>
    <n v="1000"/>
    <x v="0"/>
    <x v="2"/>
    <s v="2.20-25"/>
  </r>
  <r>
    <n v="237"/>
    <x v="132"/>
    <s v="CUST237"/>
    <x v="0"/>
    <n v="50"/>
    <x v="1"/>
    <x v="2"/>
    <x v="0"/>
    <n v="1000"/>
    <x v="0"/>
    <x v="1"/>
    <s v="7.45-50"/>
  </r>
  <r>
    <n v="256"/>
    <x v="133"/>
    <s v="CUST256"/>
    <x v="1"/>
    <n v="23"/>
    <x v="2"/>
    <x v="2"/>
    <x v="0"/>
    <n v="1000"/>
    <x v="0"/>
    <x v="2"/>
    <s v="2.20-25"/>
  </r>
  <r>
    <n v="274"/>
    <x v="134"/>
    <s v="CUST274"/>
    <x v="0"/>
    <n v="23"/>
    <x v="2"/>
    <x v="2"/>
    <x v="0"/>
    <n v="1000"/>
    <x v="0"/>
    <x v="2"/>
    <s v="2.20-25"/>
  </r>
  <r>
    <n v="275"/>
    <x v="120"/>
    <s v="CUST275"/>
    <x v="1"/>
    <n v="43"/>
    <x v="2"/>
    <x v="2"/>
    <x v="0"/>
    <n v="1000"/>
    <x v="0"/>
    <x v="0"/>
    <s v="6.40-45"/>
  </r>
  <r>
    <n v="297"/>
    <x v="135"/>
    <s v="CUST297"/>
    <x v="0"/>
    <n v="40"/>
    <x v="0"/>
    <x v="2"/>
    <x v="0"/>
    <n v="1000"/>
    <x v="0"/>
    <x v="0"/>
    <s v="5.35-40"/>
  </r>
  <r>
    <n v="299"/>
    <x v="136"/>
    <s v="CUST299"/>
    <x v="1"/>
    <n v="61"/>
    <x v="0"/>
    <x v="2"/>
    <x v="0"/>
    <n v="1000"/>
    <x v="0"/>
    <x v="4"/>
    <s v="10.60-65"/>
  </r>
  <r>
    <n v="346"/>
    <x v="137"/>
    <s v="CUST346"/>
    <x v="1"/>
    <n v="59"/>
    <x v="2"/>
    <x v="2"/>
    <x v="0"/>
    <n v="1000"/>
    <x v="0"/>
    <x v="4"/>
    <s v="9.55-60"/>
  </r>
  <r>
    <n v="352"/>
    <x v="126"/>
    <s v="CUST352"/>
    <x v="1"/>
    <n v="57"/>
    <x v="0"/>
    <x v="2"/>
    <x v="0"/>
    <n v="1000"/>
    <x v="0"/>
    <x v="4"/>
    <s v="9.55-60"/>
  </r>
  <r>
    <n v="382"/>
    <x v="138"/>
    <s v="CUST382"/>
    <x v="0"/>
    <n v="53"/>
    <x v="2"/>
    <x v="2"/>
    <x v="0"/>
    <n v="1000"/>
    <x v="0"/>
    <x v="1"/>
    <s v="8.50-55"/>
  </r>
  <r>
    <n v="393"/>
    <x v="139"/>
    <s v="CUST393"/>
    <x v="0"/>
    <n v="22"/>
    <x v="1"/>
    <x v="2"/>
    <x v="0"/>
    <n v="1000"/>
    <x v="0"/>
    <x v="2"/>
    <s v="2.20-25"/>
  </r>
  <r>
    <n v="395"/>
    <x v="72"/>
    <s v="CUST395"/>
    <x v="1"/>
    <n v="50"/>
    <x v="0"/>
    <x v="2"/>
    <x v="0"/>
    <n v="1000"/>
    <x v="0"/>
    <x v="1"/>
    <s v="7.45-50"/>
  </r>
  <r>
    <n v="404"/>
    <x v="140"/>
    <s v="CUST404"/>
    <x v="1"/>
    <n v="46"/>
    <x v="0"/>
    <x v="2"/>
    <x v="0"/>
    <n v="1000"/>
    <x v="0"/>
    <x v="1"/>
    <s v="7.45-50"/>
  </r>
  <r>
    <n v="418"/>
    <x v="45"/>
    <s v="CUST418"/>
    <x v="0"/>
    <n v="60"/>
    <x v="0"/>
    <x v="2"/>
    <x v="0"/>
    <n v="1000"/>
    <x v="0"/>
    <x v="4"/>
    <s v="9.55-60"/>
  </r>
  <r>
    <n v="432"/>
    <x v="141"/>
    <s v="CUST432"/>
    <x v="0"/>
    <n v="60"/>
    <x v="0"/>
    <x v="2"/>
    <x v="0"/>
    <n v="1000"/>
    <x v="0"/>
    <x v="4"/>
    <s v="9.55-60"/>
  </r>
  <r>
    <n v="453"/>
    <x v="142"/>
    <s v="CUST453"/>
    <x v="0"/>
    <n v="26"/>
    <x v="2"/>
    <x v="2"/>
    <x v="0"/>
    <n v="1000"/>
    <x v="0"/>
    <x v="3"/>
    <s v="3.25-30"/>
  </r>
  <r>
    <n v="461"/>
    <x v="143"/>
    <s v="CUST461"/>
    <x v="0"/>
    <n v="18"/>
    <x v="1"/>
    <x v="2"/>
    <x v="0"/>
    <n v="1000"/>
    <x v="0"/>
    <x v="2"/>
    <s v="1.18-20"/>
  </r>
  <r>
    <n v="470"/>
    <x v="11"/>
    <s v="CUST470"/>
    <x v="0"/>
    <n v="57"/>
    <x v="2"/>
    <x v="2"/>
    <x v="0"/>
    <n v="1000"/>
    <x v="0"/>
    <x v="4"/>
    <s v="9.55-60"/>
  </r>
  <r>
    <n v="534"/>
    <x v="62"/>
    <s v="CUST534"/>
    <x v="1"/>
    <n v="45"/>
    <x v="2"/>
    <x v="2"/>
    <x v="0"/>
    <n v="1000"/>
    <x v="0"/>
    <x v="0"/>
    <s v="6.40-45"/>
  </r>
  <r>
    <n v="589"/>
    <x v="144"/>
    <s v="CUST589"/>
    <x v="0"/>
    <n v="36"/>
    <x v="1"/>
    <x v="2"/>
    <x v="0"/>
    <n v="1000"/>
    <x v="0"/>
    <x v="0"/>
    <s v="5.35-40"/>
  </r>
  <r>
    <n v="600"/>
    <x v="145"/>
    <s v="CUST600"/>
    <x v="0"/>
    <n v="59"/>
    <x v="1"/>
    <x v="2"/>
    <x v="0"/>
    <n v="1000"/>
    <x v="0"/>
    <x v="4"/>
    <s v="9.55-60"/>
  </r>
  <r>
    <n v="605"/>
    <x v="24"/>
    <s v="CUST605"/>
    <x v="1"/>
    <n v="37"/>
    <x v="0"/>
    <x v="2"/>
    <x v="0"/>
    <n v="1000"/>
    <x v="0"/>
    <x v="0"/>
    <s v="5.35-40"/>
  </r>
  <r>
    <n v="621"/>
    <x v="146"/>
    <s v="CUST621"/>
    <x v="0"/>
    <n v="40"/>
    <x v="1"/>
    <x v="2"/>
    <x v="0"/>
    <n v="1000"/>
    <x v="0"/>
    <x v="0"/>
    <s v="5.35-40"/>
  </r>
  <r>
    <n v="660"/>
    <x v="147"/>
    <s v="CUST660"/>
    <x v="0"/>
    <n v="38"/>
    <x v="1"/>
    <x v="2"/>
    <x v="0"/>
    <n v="1000"/>
    <x v="0"/>
    <x v="0"/>
    <s v="5.35-40"/>
  </r>
  <r>
    <n v="662"/>
    <x v="148"/>
    <s v="CUST662"/>
    <x v="1"/>
    <n v="48"/>
    <x v="1"/>
    <x v="2"/>
    <x v="0"/>
    <n v="1000"/>
    <x v="0"/>
    <x v="1"/>
    <s v="7.45-50"/>
  </r>
  <r>
    <n v="683"/>
    <x v="149"/>
    <s v="CUST683"/>
    <x v="1"/>
    <n v="38"/>
    <x v="1"/>
    <x v="2"/>
    <x v="0"/>
    <n v="1000"/>
    <x v="0"/>
    <x v="0"/>
    <s v="5.35-40"/>
  </r>
  <r>
    <n v="684"/>
    <x v="150"/>
    <s v="CUST684"/>
    <x v="0"/>
    <n v="28"/>
    <x v="2"/>
    <x v="2"/>
    <x v="0"/>
    <n v="1000"/>
    <x v="0"/>
    <x v="3"/>
    <s v="3.25-30"/>
  </r>
  <r>
    <n v="709"/>
    <x v="151"/>
    <s v="CUST709"/>
    <x v="0"/>
    <n v="19"/>
    <x v="0"/>
    <x v="2"/>
    <x v="0"/>
    <n v="1000"/>
    <x v="0"/>
    <x v="2"/>
    <s v="1.18-20"/>
  </r>
  <r>
    <n v="732"/>
    <x v="137"/>
    <s v="CUST732"/>
    <x v="1"/>
    <n v="61"/>
    <x v="0"/>
    <x v="2"/>
    <x v="0"/>
    <n v="1000"/>
    <x v="0"/>
    <x v="4"/>
    <s v="10.60-65"/>
  </r>
  <r>
    <n v="779"/>
    <x v="152"/>
    <s v="CUST779"/>
    <x v="0"/>
    <n v="56"/>
    <x v="0"/>
    <x v="2"/>
    <x v="0"/>
    <n v="1000"/>
    <x v="0"/>
    <x v="4"/>
    <s v="9.55-60"/>
  </r>
  <r>
    <n v="816"/>
    <x v="153"/>
    <s v="CUST816"/>
    <x v="1"/>
    <n v="47"/>
    <x v="1"/>
    <x v="2"/>
    <x v="0"/>
    <n v="1000"/>
    <x v="0"/>
    <x v="1"/>
    <s v="7.45-50"/>
  </r>
  <r>
    <n v="850"/>
    <x v="154"/>
    <s v="CUST850"/>
    <x v="0"/>
    <n v="26"/>
    <x v="1"/>
    <x v="2"/>
    <x v="0"/>
    <n v="1000"/>
    <x v="0"/>
    <x v="3"/>
    <s v="3.25-30"/>
  </r>
  <r>
    <n v="853"/>
    <x v="155"/>
    <s v="CUST853"/>
    <x v="1"/>
    <n v="21"/>
    <x v="1"/>
    <x v="2"/>
    <x v="0"/>
    <n v="1000"/>
    <x v="0"/>
    <x v="2"/>
    <s v="2.20-25"/>
  </r>
  <r>
    <n v="880"/>
    <x v="156"/>
    <s v="CUST880"/>
    <x v="1"/>
    <n v="22"/>
    <x v="1"/>
    <x v="2"/>
    <x v="0"/>
    <n v="1000"/>
    <x v="0"/>
    <x v="2"/>
    <s v="2.20-25"/>
  </r>
  <r>
    <n v="966"/>
    <x v="157"/>
    <s v="CUST966"/>
    <x v="1"/>
    <n v="60"/>
    <x v="0"/>
    <x v="2"/>
    <x v="0"/>
    <n v="1000"/>
    <x v="0"/>
    <x v="4"/>
    <s v="9.55-60"/>
  </r>
  <r>
    <n v="986"/>
    <x v="158"/>
    <s v="CUST986"/>
    <x v="0"/>
    <n v="49"/>
    <x v="2"/>
    <x v="2"/>
    <x v="0"/>
    <n v="1000"/>
    <x v="0"/>
    <x v="1"/>
    <s v="7.45-50"/>
  </r>
  <r>
    <n v="990"/>
    <x v="140"/>
    <s v="CUST990"/>
    <x v="0"/>
    <n v="58"/>
    <x v="1"/>
    <x v="2"/>
    <x v="0"/>
    <n v="1000"/>
    <x v="1"/>
    <x v="4"/>
    <s v="9.55-60"/>
  </r>
  <r>
    <n v="994"/>
    <x v="159"/>
    <s v="CUST994"/>
    <x v="0"/>
    <n v="51"/>
    <x v="1"/>
    <x v="2"/>
    <x v="0"/>
    <n v="1000"/>
    <x v="1"/>
    <x v="1"/>
    <s v="8.50-55"/>
  </r>
  <r>
    <n v="20"/>
    <x v="160"/>
    <s v="CUST020"/>
    <x v="1"/>
    <n v="22"/>
    <x v="2"/>
    <x v="1"/>
    <x v="1"/>
    <n v="900"/>
    <x v="1"/>
    <x v="2"/>
    <s v="2.20-25"/>
  </r>
  <r>
    <n v="30"/>
    <x v="161"/>
    <s v="CUST030"/>
    <x v="0"/>
    <n v="39"/>
    <x v="1"/>
    <x v="1"/>
    <x v="1"/>
    <n v="900"/>
    <x v="1"/>
    <x v="0"/>
    <s v="5.35-40"/>
  </r>
  <r>
    <n v="35"/>
    <x v="45"/>
    <s v="CUST035"/>
    <x v="0"/>
    <n v="58"/>
    <x v="1"/>
    <x v="1"/>
    <x v="1"/>
    <n v="900"/>
    <x v="1"/>
    <x v="4"/>
    <s v="9.55-60"/>
  </r>
  <r>
    <n v="36"/>
    <x v="12"/>
    <s v="CUST036"/>
    <x v="1"/>
    <n v="52"/>
    <x v="1"/>
    <x v="1"/>
    <x v="1"/>
    <n v="900"/>
    <x v="1"/>
    <x v="1"/>
    <s v="8.50-55"/>
  </r>
  <r>
    <n v="42"/>
    <x v="19"/>
    <s v="CUST042"/>
    <x v="1"/>
    <n v="22"/>
    <x v="2"/>
    <x v="1"/>
    <x v="1"/>
    <n v="900"/>
    <x v="1"/>
    <x v="2"/>
    <s v="2.20-25"/>
  </r>
  <r>
    <n v="48"/>
    <x v="7"/>
    <s v="CUST048"/>
    <x v="1"/>
    <n v="54"/>
    <x v="0"/>
    <x v="1"/>
    <x v="1"/>
    <n v="900"/>
    <x v="1"/>
    <x v="1"/>
    <s v="8.50-55"/>
  </r>
  <r>
    <n v="56"/>
    <x v="121"/>
    <s v="CUST056"/>
    <x v="0"/>
    <n v="26"/>
    <x v="2"/>
    <x v="1"/>
    <x v="1"/>
    <n v="900"/>
    <x v="1"/>
    <x v="3"/>
    <s v="3.25-30"/>
  </r>
  <r>
    <n v="110"/>
    <x v="126"/>
    <s v="CUST110"/>
    <x v="1"/>
    <n v="27"/>
    <x v="2"/>
    <x v="1"/>
    <x v="1"/>
    <n v="900"/>
    <x v="1"/>
    <x v="3"/>
    <s v="3.25-30"/>
  </r>
  <r>
    <n v="133"/>
    <x v="162"/>
    <s v="CUST133"/>
    <x v="1"/>
    <n v="20"/>
    <x v="0"/>
    <x v="1"/>
    <x v="1"/>
    <n v="900"/>
    <x v="1"/>
    <x v="2"/>
    <s v="1.18-20"/>
  </r>
  <r>
    <n v="154"/>
    <x v="163"/>
    <s v="CUST154"/>
    <x v="1"/>
    <n v="51"/>
    <x v="0"/>
    <x v="1"/>
    <x v="1"/>
    <n v="900"/>
    <x v="1"/>
    <x v="1"/>
    <s v="8.50-55"/>
  </r>
  <r>
    <n v="171"/>
    <x v="164"/>
    <s v="CUST171"/>
    <x v="0"/>
    <n v="52"/>
    <x v="2"/>
    <x v="1"/>
    <x v="1"/>
    <n v="900"/>
    <x v="1"/>
    <x v="1"/>
    <s v="8.50-55"/>
  </r>
  <r>
    <n v="180"/>
    <x v="70"/>
    <s v="CUST180"/>
    <x v="1"/>
    <n v="41"/>
    <x v="2"/>
    <x v="1"/>
    <x v="1"/>
    <n v="900"/>
    <x v="1"/>
    <x v="0"/>
    <s v="6.40-45"/>
  </r>
  <r>
    <n v="183"/>
    <x v="165"/>
    <s v="CUST183"/>
    <x v="0"/>
    <n v="43"/>
    <x v="1"/>
    <x v="1"/>
    <x v="1"/>
    <n v="900"/>
    <x v="1"/>
    <x v="0"/>
    <s v="6.40-45"/>
  </r>
  <r>
    <n v="196"/>
    <x v="40"/>
    <s v="CUST196"/>
    <x v="0"/>
    <n v="32"/>
    <x v="2"/>
    <x v="1"/>
    <x v="1"/>
    <n v="900"/>
    <x v="1"/>
    <x v="3"/>
    <s v="4.30-35"/>
  </r>
  <r>
    <n v="198"/>
    <x v="26"/>
    <s v="CUST198"/>
    <x v="0"/>
    <n v="54"/>
    <x v="1"/>
    <x v="1"/>
    <x v="1"/>
    <n v="900"/>
    <x v="1"/>
    <x v="1"/>
    <s v="8.50-55"/>
  </r>
  <r>
    <n v="243"/>
    <x v="2"/>
    <s v="CUST243"/>
    <x v="0"/>
    <n v="47"/>
    <x v="0"/>
    <x v="1"/>
    <x v="1"/>
    <n v="900"/>
    <x v="1"/>
    <x v="1"/>
    <s v="7.45-50"/>
  </r>
  <r>
    <n v="248"/>
    <x v="166"/>
    <s v="CUST248"/>
    <x v="1"/>
    <n v="26"/>
    <x v="2"/>
    <x v="1"/>
    <x v="1"/>
    <n v="900"/>
    <x v="1"/>
    <x v="3"/>
    <s v="3.25-30"/>
  </r>
  <r>
    <n v="264"/>
    <x v="167"/>
    <s v="CUST264"/>
    <x v="1"/>
    <n v="47"/>
    <x v="2"/>
    <x v="1"/>
    <x v="1"/>
    <n v="900"/>
    <x v="1"/>
    <x v="1"/>
    <s v="7.45-50"/>
  </r>
  <r>
    <n v="265"/>
    <x v="168"/>
    <s v="CUST265"/>
    <x v="1"/>
    <n v="55"/>
    <x v="2"/>
    <x v="1"/>
    <x v="1"/>
    <n v="900"/>
    <x v="1"/>
    <x v="1"/>
    <s v="8.50-55"/>
  </r>
  <r>
    <n v="295"/>
    <x v="154"/>
    <s v="CUST295"/>
    <x v="0"/>
    <n v="27"/>
    <x v="1"/>
    <x v="1"/>
    <x v="1"/>
    <n v="900"/>
    <x v="1"/>
    <x v="3"/>
    <s v="3.25-30"/>
  </r>
  <r>
    <n v="323"/>
    <x v="80"/>
    <s v="CUST323"/>
    <x v="0"/>
    <n v="29"/>
    <x v="1"/>
    <x v="1"/>
    <x v="1"/>
    <n v="900"/>
    <x v="1"/>
    <x v="3"/>
    <s v="3.25-30"/>
  </r>
  <r>
    <n v="334"/>
    <x v="169"/>
    <s v="CUST334"/>
    <x v="1"/>
    <n v="31"/>
    <x v="0"/>
    <x v="1"/>
    <x v="1"/>
    <n v="900"/>
    <x v="1"/>
    <x v="3"/>
    <s v="4.30-35"/>
  </r>
  <r>
    <n v="407"/>
    <x v="170"/>
    <s v="CUST407"/>
    <x v="0"/>
    <n v="46"/>
    <x v="0"/>
    <x v="1"/>
    <x v="1"/>
    <n v="900"/>
    <x v="1"/>
    <x v="1"/>
    <s v="7.45-50"/>
  </r>
  <r>
    <n v="409"/>
    <x v="159"/>
    <s v="CUST409"/>
    <x v="0"/>
    <n v="21"/>
    <x v="0"/>
    <x v="1"/>
    <x v="1"/>
    <n v="900"/>
    <x v="1"/>
    <x v="2"/>
    <s v="2.20-25"/>
  </r>
  <r>
    <n v="417"/>
    <x v="171"/>
    <s v="CUST417"/>
    <x v="1"/>
    <n v="43"/>
    <x v="0"/>
    <x v="1"/>
    <x v="1"/>
    <n v="900"/>
    <x v="1"/>
    <x v="0"/>
    <s v="6.40-45"/>
  </r>
  <r>
    <n v="430"/>
    <x v="172"/>
    <s v="CUST430"/>
    <x v="0"/>
    <n v="43"/>
    <x v="0"/>
    <x v="1"/>
    <x v="1"/>
    <n v="900"/>
    <x v="1"/>
    <x v="0"/>
    <s v="6.40-45"/>
  </r>
  <r>
    <n v="435"/>
    <x v="173"/>
    <s v="CUST435"/>
    <x v="0"/>
    <n v="30"/>
    <x v="1"/>
    <x v="1"/>
    <x v="1"/>
    <n v="900"/>
    <x v="1"/>
    <x v="3"/>
    <s v="3.25-30"/>
  </r>
  <r>
    <n v="457"/>
    <x v="154"/>
    <s v="CUST457"/>
    <x v="0"/>
    <n v="58"/>
    <x v="1"/>
    <x v="1"/>
    <x v="1"/>
    <n v="900"/>
    <x v="1"/>
    <x v="4"/>
    <s v="9.55-60"/>
  </r>
  <r>
    <n v="472"/>
    <x v="174"/>
    <s v="CUST472"/>
    <x v="0"/>
    <n v="38"/>
    <x v="1"/>
    <x v="1"/>
    <x v="1"/>
    <n v="900"/>
    <x v="1"/>
    <x v="0"/>
    <s v="5.35-40"/>
  </r>
  <r>
    <n v="488"/>
    <x v="175"/>
    <s v="CUST488"/>
    <x v="0"/>
    <n v="51"/>
    <x v="0"/>
    <x v="1"/>
    <x v="1"/>
    <n v="900"/>
    <x v="1"/>
    <x v="1"/>
    <s v="8.50-55"/>
  </r>
  <r>
    <n v="491"/>
    <x v="2"/>
    <s v="CUST491"/>
    <x v="0"/>
    <n v="60"/>
    <x v="0"/>
    <x v="1"/>
    <x v="1"/>
    <n v="900"/>
    <x v="1"/>
    <x v="4"/>
    <s v="9.55-60"/>
  </r>
  <r>
    <n v="509"/>
    <x v="86"/>
    <s v="CUST509"/>
    <x v="0"/>
    <n v="37"/>
    <x v="0"/>
    <x v="1"/>
    <x v="1"/>
    <n v="900"/>
    <x v="1"/>
    <x v="0"/>
    <s v="5.35-40"/>
  </r>
  <r>
    <n v="515"/>
    <x v="176"/>
    <s v="CUST515"/>
    <x v="0"/>
    <n v="49"/>
    <x v="2"/>
    <x v="1"/>
    <x v="1"/>
    <n v="900"/>
    <x v="1"/>
    <x v="1"/>
    <s v="7.45-50"/>
  </r>
  <r>
    <n v="540"/>
    <x v="142"/>
    <s v="CUST540"/>
    <x v="0"/>
    <n v="46"/>
    <x v="0"/>
    <x v="1"/>
    <x v="1"/>
    <n v="900"/>
    <x v="1"/>
    <x v="1"/>
    <s v="7.45-50"/>
  </r>
  <r>
    <n v="550"/>
    <x v="177"/>
    <s v="CUST550"/>
    <x v="1"/>
    <n v="40"/>
    <x v="2"/>
    <x v="1"/>
    <x v="1"/>
    <n v="900"/>
    <x v="1"/>
    <x v="0"/>
    <s v="5.35-40"/>
  </r>
  <r>
    <n v="551"/>
    <x v="5"/>
    <s v="CUST551"/>
    <x v="1"/>
    <n v="45"/>
    <x v="0"/>
    <x v="1"/>
    <x v="1"/>
    <n v="900"/>
    <x v="1"/>
    <x v="0"/>
    <s v="6.40-45"/>
  </r>
  <r>
    <n v="567"/>
    <x v="178"/>
    <s v="CUST567"/>
    <x v="0"/>
    <n v="25"/>
    <x v="2"/>
    <x v="1"/>
    <x v="1"/>
    <n v="900"/>
    <x v="1"/>
    <x v="2"/>
    <s v="2.20-25"/>
  </r>
  <r>
    <n v="582"/>
    <x v="179"/>
    <s v="CUST582"/>
    <x v="1"/>
    <n v="35"/>
    <x v="2"/>
    <x v="1"/>
    <x v="1"/>
    <n v="900"/>
    <x v="1"/>
    <x v="3"/>
    <s v="4.30-35"/>
  </r>
  <r>
    <n v="590"/>
    <x v="180"/>
    <s v="CUST590"/>
    <x v="1"/>
    <n v="36"/>
    <x v="2"/>
    <x v="1"/>
    <x v="1"/>
    <n v="900"/>
    <x v="1"/>
    <x v="0"/>
    <s v="5.35-40"/>
  </r>
  <r>
    <n v="624"/>
    <x v="181"/>
    <s v="CUST624"/>
    <x v="0"/>
    <n v="34"/>
    <x v="1"/>
    <x v="1"/>
    <x v="1"/>
    <n v="900"/>
    <x v="1"/>
    <x v="3"/>
    <s v="4.30-35"/>
  </r>
  <r>
    <n v="635"/>
    <x v="182"/>
    <s v="CUST635"/>
    <x v="0"/>
    <n v="63"/>
    <x v="0"/>
    <x v="1"/>
    <x v="1"/>
    <n v="900"/>
    <x v="1"/>
    <x v="4"/>
    <s v="10.60-65"/>
  </r>
  <r>
    <n v="678"/>
    <x v="183"/>
    <s v="CUST678"/>
    <x v="0"/>
    <n v="60"/>
    <x v="0"/>
    <x v="1"/>
    <x v="1"/>
    <n v="900"/>
    <x v="1"/>
    <x v="4"/>
    <s v="9.55-60"/>
  </r>
  <r>
    <n v="680"/>
    <x v="145"/>
    <s v="CUST680"/>
    <x v="0"/>
    <n v="53"/>
    <x v="2"/>
    <x v="1"/>
    <x v="1"/>
    <n v="900"/>
    <x v="1"/>
    <x v="1"/>
    <s v="8.50-55"/>
  </r>
  <r>
    <n v="690"/>
    <x v="160"/>
    <s v="CUST690"/>
    <x v="0"/>
    <n v="52"/>
    <x v="2"/>
    <x v="1"/>
    <x v="1"/>
    <n v="900"/>
    <x v="1"/>
    <x v="1"/>
    <s v="8.50-55"/>
  </r>
  <r>
    <n v="708"/>
    <x v="184"/>
    <s v="CUST708"/>
    <x v="0"/>
    <n v="43"/>
    <x v="1"/>
    <x v="1"/>
    <x v="1"/>
    <n v="900"/>
    <x v="1"/>
    <x v="0"/>
    <s v="6.40-45"/>
  </r>
  <r>
    <n v="722"/>
    <x v="5"/>
    <s v="CUST722"/>
    <x v="1"/>
    <n v="20"/>
    <x v="1"/>
    <x v="1"/>
    <x v="1"/>
    <n v="900"/>
    <x v="1"/>
    <x v="2"/>
    <s v="1.18-20"/>
  </r>
  <r>
    <n v="727"/>
    <x v="185"/>
    <s v="CUST727"/>
    <x v="1"/>
    <n v="55"/>
    <x v="1"/>
    <x v="1"/>
    <x v="1"/>
    <n v="900"/>
    <x v="1"/>
    <x v="1"/>
    <s v="8.50-55"/>
  </r>
  <r>
    <n v="766"/>
    <x v="68"/>
    <s v="CUST766"/>
    <x v="1"/>
    <n v="38"/>
    <x v="0"/>
    <x v="1"/>
    <x v="1"/>
    <n v="900"/>
    <x v="1"/>
    <x v="0"/>
    <s v="5.35-40"/>
  </r>
  <r>
    <n v="782"/>
    <x v="186"/>
    <s v="CUST782"/>
    <x v="1"/>
    <n v="59"/>
    <x v="2"/>
    <x v="1"/>
    <x v="1"/>
    <n v="900"/>
    <x v="1"/>
    <x v="4"/>
    <s v="9.55-60"/>
  </r>
  <r>
    <n v="788"/>
    <x v="187"/>
    <s v="CUST788"/>
    <x v="0"/>
    <n v="52"/>
    <x v="1"/>
    <x v="1"/>
    <x v="1"/>
    <n v="900"/>
    <x v="1"/>
    <x v="1"/>
    <s v="8.50-55"/>
  </r>
  <r>
    <n v="806"/>
    <x v="114"/>
    <s v="CUST806"/>
    <x v="0"/>
    <n v="35"/>
    <x v="1"/>
    <x v="1"/>
    <x v="1"/>
    <n v="900"/>
    <x v="1"/>
    <x v="3"/>
    <s v="4.30-35"/>
  </r>
  <r>
    <n v="827"/>
    <x v="31"/>
    <s v="CUST827"/>
    <x v="1"/>
    <n v="61"/>
    <x v="1"/>
    <x v="1"/>
    <x v="1"/>
    <n v="900"/>
    <x v="1"/>
    <x v="4"/>
    <s v="10.60-65"/>
  </r>
  <r>
    <n v="886"/>
    <x v="134"/>
    <s v="CUST886"/>
    <x v="1"/>
    <n v="37"/>
    <x v="0"/>
    <x v="1"/>
    <x v="1"/>
    <n v="900"/>
    <x v="1"/>
    <x v="0"/>
    <s v="5.35-40"/>
  </r>
  <r>
    <n v="891"/>
    <x v="122"/>
    <s v="CUST891"/>
    <x v="1"/>
    <n v="41"/>
    <x v="0"/>
    <x v="1"/>
    <x v="1"/>
    <n v="900"/>
    <x v="1"/>
    <x v="0"/>
    <s v="6.40-45"/>
  </r>
  <r>
    <n v="911"/>
    <x v="75"/>
    <s v="CUST911"/>
    <x v="1"/>
    <n v="42"/>
    <x v="0"/>
    <x v="1"/>
    <x v="1"/>
    <n v="900"/>
    <x v="1"/>
    <x v="0"/>
    <s v="6.40-45"/>
  </r>
  <r>
    <n v="923"/>
    <x v="138"/>
    <s v="CUST923"/>
    <x v="1"/>
    <n v="32"/>
    <x v="1"/>
    <x v="1"/>
    <x v="1"/>
    <n v="900"/>
    <x v="1"/>
    <x v="3"/>
    <s v="4.30-35"/>
  </r>
  <r>
    <n v="950"/>
    <x v="188"/>
    <s v="CUST950"/>
    <x v="1"/>
    <n v="36"/>
    <x v="2"/>
    <x v="1"/>
    <x v="1"/>
    <n v="900"/>
    <x v="1"/>
    <x v="0"/>
    <s v="5.35-40"/>
  </r>
  <r>
    <n v="954"/>
    <x v="189"/>
    <s v="CUST954"/>
    <x v="0"/>
    <n v="50"/>
    <x v="0"/>
    <x v="1"/>
    <x v="1"/>
    <n v="900"/>
    <x v="1"/>
    <x v="1"/>
    <s v="7.45-50"/>
  </r>
  <r>
    <n v="964"/>
    <x v="131"/>
    <s v="CUST964"/>
    <x v="1"/>
    <n v="24"/>
    <x v="2"/>
    <x v="1"/>
    <x v="1"/>
    <n v="900"/>
    <x v="1"/>
    <x v="2"/>
    <s v="2.20-25"/>
  </r>
  <r>
    <n v="968"/>
    <x v="54"/>
    <s v="CUST968"/>
    <x v="0"/>
    <n v="48"/>
    <x v="2"/>
    <x v="1"/>
    <x v="1"/>
    <n v="900"/>
    <x v="1"/>
    <x v="1"/>
    <s v="7.45-50"/>
  </r>
  <r>
    <n v="969"/>
    <x v="49"/>
    <s v="CUST969"/>
    <x v="0"/>
    <n v="40"/>
    <x v="2"/>
    <x v="1"/>
    <x v="1"/>
    <n v="900"/>
    <x v="1"/>
    <x v="0"/>
    <s v="5.35-40"/>
  </r>
  <r>
    <n v="987"/>
    <x v="147"/>
    <s v="CUST987"/>
    <x v="0"/>
    <n v="30"/>
    <x v="2"/>
    <x v="1"/>
    <x v="1"/>
    <n v="900"/>
    <x v="1"/>
    <x v="3"/>
    <s v="3.25-30"/>
  </r>
  <r>
    <n v="9"/>
    <x v="190"/>
    <s v="CUST009"/>
    <x v="1"/>
    <n v="63"/>
    <x v="0"/>
    <x v="2"/>
    <x v="1"/>
    <n v="600"/>
    <x v="1"/>
    <x v="4"/>
    <s v="10.60-65"/>
  </r>
  <r>
    <n v="96"/>
    <x v="191"/>
    <s v="CUST096"/>
    <x v="0"/>
    <n v="44"/>
    <x v="2"/>
    <x v="2"/>
    <x v="1"/>
    <n v="600"/>
    <x v="1"/>
    <x v="0"/>
    <s v="6.40-45"/>
  </r>
  <r>
    <n v="101"/>
    <x v="192"/>
    <s v="CUST101"/>
    <x v="1"/>
    <n v="32"/>
    <x v="2"/>
    <x v="2"/>
    <x v="1"/>
    <n v="600"/>
    <x v="1"/>
    <x v="3"/>
    <s v="4.30-35"/>
  </r>
  <r>
    <n v="129"/>
    <x v="77"/>
    <s v="CUST129"/>
    <x v="0"/>
    <n v="21"/>
    <x v="1"/>
    <x v="2"/>
    <x v="1"/>
    <n v="600"/>
    <x v="1"/>
    <x v="2"/>
    <s v="2.20-25"/>
  </r>
  <r>
    <n v="131"/>
    <x v="193"/>
    <s v="CUST131"/>
    <x v="0"/>
    <n v="21"/>
    <x v="1"/>
    <x v="2"/>
    <x v="1"/>
    <n v="600"/>
    <x v="1"/>
    <x v="2"/>
    <s v="2.20-25"/>
  </r>
  <r>
    <n v="136"/>
    <x v="114"/>
    <s v="CUST136"/>
    <x v="1"/>
    <n v="44"/>
    <x v="0"/>
    <x v="2"/>
    <x v="1"/>
    <n v="600"/>
    <x v="1"/>
    <x v="0"/>
    <s v="6.40-45"/>
  </r>
  <r>
    <n v="158"/>
    <x v="123"/>
    <s v="CUST158"/>
    <x v="0"/>
    <n v="44"/>
    <x v="0"/>
    <x v="2"/>
    <x v="1"/>
    <n v="600"/>
    <x v="1"/>
    <x v="0"/>
    <s v="6.40-45"/>
  </r>
  <r>
    <n v="221"/>
    <x v="194"/>
    <s v="CUST221"/>
    <x v="1"/>
    <n v="39"/>
    <x v="1"/>
    <x v="2"/>
    <x v="1"/>
    <n v="600"/>
    <x v="1"/>
    <x v="0"/>
    <s v="5.35-40"/>
  </r>
  <r>
    <n v="233"/>
    <x v="81"/>
    <s v="CUST233"/>
    <x v="0"/>
    <n v="51"/>
    <x v="1"/>
    <x v="2"/>
    <x v="1"/>
    <n v="600"/>
    <x v="1"/>
    <x v="1"/>
    <s v="8.50-55"/>
  </r>
  <r>
    <n v="290"/>
    <x v="37"/>
    <s v="CUST290"/>
    <x v="0"/>
    <n v="30"/>
    <x v="1"/>
    <x v="2"/>
    <x v="1"/>
    <n v="600"/>
    <x v="1"/>
    <x v="3"/>
    <s v="3.25-30"/>
  </r>
  <r>
    <n v="291"/>
    <x v="195"/>
    <s v="CUST291"/>
    <x v="1"/>
    <n v="60"/>
    <x v="2"/>
    <x v="2"/>
    <x v="1"/>
    <n v="600"/>
    <x v="1"/>
    <x v="4"/>
    <s v="9.55-60"/>
  </r>
  <r>
    <n v="302"/>
    <x v="5"/>
    <s v="CUST302"/>
    <x v="1"/>
    <n v="57"/>
    <x v="1"/>
    <x v="2"/>
    <x v="1"/>
    <n v="600"/>
    <x v="1"/>
    <x v="4"/>
    <s v="9.55-60"/>
  </r>
  <r>
    <n v="348"/>
    <x v="196"/>
    <s v="CUST348"/>
    <x v="0"/>
    <n v="35"/>
    <x v="0"/>
    <x v="2"/>
    <x v="1"/>
    <n v="600"/>
    <x v="1"/>
    <x v="3"/>
    <s v="4.30-35"/>
  </r>
  <r>
    <n v="373"/>
    <x v="109"/>
    <s v="CUST373"/>
    <x v="0"/>
    <n v="25"/>
    <x v="1"/>
    <x v="2"/>
    <x v="1"/>
    <n v="600"/>
    <x v="1"/>
    <x v="2"/>
    <s v="2.20-25"/>
  </r>
  <r>
    <n v="380"/>
    <x v="197"/>
    <s v="CUST380"/>
    <x v="1"/>
    <n v="56"/>
    <x v="0"/>
    <x v="2"/>
    <x v="1"/>
    <n v="600"/>
    <x v="1"/>
    <x v="4"/>
    <s v="9.55-60"/>
  </r>
  <r>
    <n v="386"/>
    <x v="198"/>
    <s v="CUST386"/>
    <x v="0"/>
    <n v="54"/>
    <x v="0"/>
    <x v="2"/>
    <x v="1"/>
    <n v="600"/>
    <x v="1"/>
    <x v="1"/>
    <s v="8.50-55"/>
  </r>
  <r>
    <n v="392"/>
    <x v="142"/>
    <s v="CUST392"/>
    <x v="1"/>
    <n v="27"/>
    <x v="2"/>
    <x v="2"/>
    <x v="1"/>
    <n v="600"/>
    <x v="1"/>
    <x v="3"/>
    <s v="3.25-30"/>
  </r>
  <r>
    <n v="398"/>
    <x v="7"/>
    <s v="CUST398"/>
    <x v="0"/>
    <n v="48"/>
    <x v="2"/>
    <x v="2"/>
    <x v="1"/>
    <n v="600"/>
    <x v="1"/>
    <x v="1"/>
    <s v="7.45-50"/>
  </r>
  <r>
    <n v="402"/>
    <x v="61"/>
    <s v="CUST402"/>
    <x v="0"/>
    <n v="41"/>
    <x v="2"/>
    <x v="2"/>
    <x v="1"/>
    <n v="600"/>
    <x v="1"/>
    <x v="0"/>
    <s v="6.40-45"/>
  </r>
  <r>
    <n v="403"/>
    <x v="199"/>
    <s v="CUST403"/>
    <x v="1"/>
    <n v="32"/>
    <x v="2"/>
    <x v="2"/>
    <x v="1"/>
    <n v="600"/>
    <x v="1"/>
    <x v="3"/>
    <s v="4.30-35"/>
  </r>
  <r>
    <n v="440"/>
    <x v="200"/>
    <s v="CUST440"/>
    <x v="1"/>
    <n v="64"/>
    <x v="2"/>
    <x v="2"/>
    <x v="1"/>
    <n v="600"/>
    <x v="1"/>
    <x v="4"/>
    <s v="10.60-65"/>
  </r>
  <r>
    <n v="443"/>
    <x v="201"/>
    <s v="CUST443"/>
    <x v="1"/>
    <n v="29"/>
    <x v="2"/>
    <x v="2"/>
    <x v="1"/>
    <n v="600"/>
    <x v="1"/>
    <x v="3"/>
    <s v="3.25-30"/>
  </r>
  <r>
    <n v="464"/>
    <x v="108"/>
    <s v="CUST464"/>
    <x v="1"/>
    <n v="38"/>
    <x v="0"/>
    <x v="2"/>
    <x v="1"/>
    <n v="600"/>
    <x v="1"/>
    <x v="0"/>
    <s v="5.35-40"/>
  </r>
  <r>
    <n v="496"/>
    <x v="202"/>
    <s v="CUST496"/>
    <x v="1"/>
    <n v="23"/>
    <x v="2"/>
    <x v="2"/>
    <x v="1"/>
    <n v="600"/>
    <x v="1"/>
    <x v="2"/>
    <s v="2.20-25"/>
  </r>
  <r>
    <n v="508"/>
    <x v="203"/>
    <s v="CUST508"/>
    <x v="1"/>
    <n v="58"/>
    <x v="1"/>
    <x v="2"/>
    <x v="1"/>
    <n v="600"/>
    <x v="1"/>
    <x v="4"/>
    <s v="9.55-60"/>
  </r>
  <r>
    <n v="543"/>
    <x v="204"/>
    <s v="CUST543"/>
    <x v="1"/>
    <n v="49"/>
    <x v="1"/>
    <x v="2"/>
    <x v="1"/>
    <n v="600"/>
    <x v="1"/>
    <x v="1"/>
    <s v="7.45-50"/>
  </r>
  <r>
    <n v="594"/>
    <x v="205"/>
    <s v="CUST594"/>
    <x v="0"/>
    <n v="19"/>
    <x v="0"/>
    <x v="2"/>
    <x v="1"/>
    <n v="600"/>
    <x v="1"/>
    <x v="2"/>
    <s v="1.18-20"/>
  </r>
  <r>
    <n v="610"/>
    <x v="206"/>
    <s v="CUST610"/>
    <x v="0"/>
    <n v="26"/>
    <x v="1"/>
    <x v="2"/>
    <x v="1"/>
    <n v="600"/>
    <x v="1"/>
    <x v="3"/>
    <s v="3.25-30"/>
  </r>
  <r>
    <n v="637"/>
    <x v="205"/>
    <s v="CUST637"/>
    <x v="1"/>
    <n v="43"/>
    <x v="2"/>
    <x v="2"/>
    <x v="1"/>
    <n v="600"/>
    <x v="1"/>
    <x v="0"/>
    <s v="6.40-45"/>
  </r>
  <r>
    <n v="649"/>
    <x v="207"/>
    <s v="CUST649"/>
    <x v="0"/>
    <n v="58"/>
    <x v="2"/>
    <x v="2"/>
    <x v="1"/>
    <n v="600"/>
    <x v="1"/>
    <x v="4"/>
    <s v="9.55-60"/>
  </r>
  <r>
    <n v="702"/>
    <x v="208"/>
    <s v="CUST702"/>
    <x v="0"/>
    <n v="60"/>
    <x v="2"/>
    <x v="2"/>
    <x v="1"/>
    <n v="600"/>
    <x v="1"/>
    <x v="4"/>
    <s v="9.55-60"/>
  </r>
  <r>
    <n v="838"/>
    <x v="209"/>
    <s v="CUST838"/>
    <x v="1"/>
    <n v="47"/>
    <x v="0"/>
    <x v="2"/>
    <x v="1"/>
    <n v="600"/>
    <x v="1"/>
    <x v="1"/>
    <s v="7.45-50"/>
  </r>
  <r>
    <n v="842"/>
    <x v="174"/>
    <s v="CUST842"/>
    <x v="0"/>
    <n v="47"/>
    <x v="2"/>
    <x v="2"/>
    <x v="1"/>
    <n v="600"/>
    <x v="1"/>
    <x v="1"/>
    <s v="7.45-50"/>
  </r>
  <r>
    <n v="899"/>
    <x v="140"/>
    <s v="CUST899"/>
    <x v="1"/>
    <n v="26"/>
    <x v="2"/>
    <x v="2"/>
    <x v="1"/>
    <n v="600"/>
    <x v="1"/>
    <x v="3"/>
    <s v="3.25-30"/>
  </r>
  <r>
    <n v="976"/>
    <x v="104"/>
    <s v="CUST976"/>
    <x v="0"/>
    <n v="48"/>
    <x v="1"/>
    <x v="2"/>
    <x v="1"/>
    <n v="600"/>
    <x v="1"/>
    <x v="1"/>
    <s v="7.45-50"/>
  </r>
  <r>
    <n v="4"/>
    <x v="75"/>
    <s v="CUST004"/>
    <x v="1"/>
    <n v="37"/>
    <x v="2"/>
    <x v="3"/>
    <x v="0"/>
    <n v="500"/>
    <x v="1"/>
    <x v="0"/>
    <s v="5.35-40"/>
  </r>
  <r>
    <n v="21"/>
    <x v="184"/>
    <s v="CUST021"/>
    <x v="0"/>
    <n v="50"/>
    <x v="1"/>
    <x v="3"/>
    <x v="0"/>
    <n v="500"/>
    <x v="1"/>
    <x v="1"/>
    <s v="7.45-50"/>
  </r>
  <r>
    <n v="28"/>
    <x v="77"/>
    <s v="CUST028"/>
    <x v="0"/>
    <n v="43"/>
    <x v="1"/>
    <x v="3"/>
    <x v="0"/>
    <n v="500"/>
    <x v="1"/>
    <x v="0"/>
    <s v="6.40-45"/>
  </r>
  <r>
    <n v="88"/>
    <x v="210"/>
    <s v="CUST088"/>
    <x v="1"/>
    <n v="56"/>
    <x v="2"/>
    <x v="3"/>
    <x v="0"/>
    <n v="500"/>
    <x v="1"/>
    <x v="4"/>
    <s v="9.55-60"/>
  </r>
  <r>
    <n v="91"/>
    <x v="143"/>
    <s v="CUST091"/>
    <x v="0"/>
    <n v="55"/>
    <x v="0"/>
    <x v="3"/>
    <x v="0"/>
    <n v="500"/>
    <x v="1"/>
    <x v="1"/>
    <s v="8.50-55"/>
  </r>
  <r>
    <n v="105"/>
    <x v="136"/>
    <s v="CUST105"/>
    <x v="0"/>
    <n v="22"/>
    <x v="0"/>
    <x v="3"/>
    <x v="0"/>
    <n v="500"/>
    <x v="1"/>
    <x v="2"/>
    <s v="2.20-25"/>
  </r>
  <r>
    <n v="128"/>
    <x v="211"/>
    <s v="CUST128"/>
    <x v="1"/>
    <n v="25"/>
    <x v="1"/>
    <x v="3"/>
    <x v="0"/>
    <n v="500"/>
    <x v="1"/>
    <x v="2"/>
    <s v="2.20-25"/>
  </r>
  <r>
    <n v="130"/>
    <x v="212"/>
    <s v="CUST130"/>
    <x v="0"/>
    <n v="57"/>
    <x v="2"/>
    <x v="3"/>
    <x v="0"/>
    <n v="500"/>
    <x v="1"/>
    <x v="4"/>
    <s v="9.55-60"/>
  </r>
  <r>
    <n v="220"/>
    <x v="213"/>
    <s v="CUST220"/>
    <x v="1"/>
    <n v="64"/>
    <x v="1"/>
    <x v="3"/>
    <x v="0"/>
    <n v="500"/>
    <x v="1"/>
    <x v="4"/>
    <s v="10.60-65"/>
  </r>
  <r>
    <n v="238"/>
    <x v="158"/>
    <s v="CUST238"/>
    <x v="0"/>
    <n v="39"/>
    <x v="1"/>
    <x v="3"/>
    <x v="0"/>
    <n v="500"/>
    <x v="1"/>
    <x v="0"/>
    <s v="5.35-40"/>
  </r>
  <r>
    <n v="254"/>
    <x v="154"/>
    <s v="CUST254"/>
    <x v="1"/>
    <n v="41"/>
    <x v="0"/>
    <x v="3"/>
    <x v="0"/>
    <n v="500"/>
    <x v="1"/>
    <x v="0"/>
    <s v="6.40-45"/>
  </r>
  <r>
    <n v="279"/>
    <x v="45"/>
    <s v="CUST279"/>
    <x v="1"/>
    <n v="50"/>
    <x v="2"/>
    <x v="3"/>
    <x v="0"/>
    <n v="500"/>
    <x v="1"/>
    <x v="1"/>
    <s v="7.45-50"/>
  </r>
  <r>
    <n v="283"/>
    <x v="44"/>
    <s v="CUST283"/>
    <x v="0"/>
    <n v="18"/>
    <x v="0"/>
    <x v="3"/>
    <x v="0"/>
    <n v="500"/>
    <x v="1"/>
    <x v="2"/>
    <s v="1.18-20"/>
  </r>
  <r>
    <n v="319"/>
    <x v="214"/>
    <s v="CUST319"/>
    <x v="1"/>
    <n v="31"/>
    <x v="2"/>
    <x v="3"/>
    <x v="0"/>
    <n v="500"/>
    <x v="1"/>
    <x v="3"/>
    <s v="4.30-35"/>
  </r>
  <r>
    <n v="322"/>
    <x v="215"/>
    <s v="CUST322"/>
    <x v="1"/>
    <n v="51"/>
    <x v="0"/>
    <x v="3"/>
    <x v="0"/>
    <n v="500"/>
    <x v="1"/>
    <x v="1"/>
    <s v="8.50-55"/>
  </r>
  <r>
    <n v="337"/>
    <x v="216"/>
    <s v="CUST337"/>
    <x v="1"/>
    <n v="38"/>
    <x v="2"/>
    <x v="3"/>
    <x v="0"/>
    <n v="500"/>
    <x v="1"/>
    <x v="0"/>
    <s v="5.35-40"/>
  </r>
  <r>
    <n v="353"/>
    <x v="217"/>
    <s v="CUST353"/>
    <x v="1"/>
    <n v="31"/>
    <x v="0"/>
    <x v="3"/>
    <x v="0"/>
    <n v="500"/>
    <x v="1"/>
    <x v="3"/>
    <s v="4.30-35"/>
  </r>
  <r>
    <n v="355"/>
    <x v="35"/>
    <s v="CUST355"/>
    <x v="0"/>
    <n v="55"/>
    <x v="0"/>
    <x v="3"/>
    <x v="0"/>
    <n v="500"/>
    <x v="1"/>
    <x v="1"/>
    <s v="8.50-55"/>
  </r>
  <r>
    <n v="364"/>
    <x v="100"/>
    <s v="CUST364"/>
    <x v="0"/>
    <n v="19"/>
    <x v="1"/>
    <x v="3"/>
    <x v="0"/>
    <n v="500"/>
    <x v="1"/>
    <x v="2"/>
    <s v="1.18-20"/>
  </r>
  <r>
    <n v="384"/>
    <x v="218"/>
    <s v="CUST384"/>
    <x v="1"/>
    <n v="55"/>
    <x v="2"/>
    <x v="3"/>
    <x v="0"/>
    <n v="500"/>
    <x v="1"/>
    <x v="1"/>
    <s v="8.50-55"/>
  </r>
  <r>
    <n v="394"/>
    <x v="219"/>
    <s v="CUST394"/>
    <x v="0"/>
    <n v="27"/>
    <x v="2"/>
    <x v="3"/>
    <x v="0"/>
    <n v="500"/>
    <x v="1"/>
    <x v="3"/>
    <s v="3.25-30"/>
  </r>
  <r>
    <n v="408"/>
    <x v="220"/>
    <s v="CUST408"/>
    <x v="0"/>
    <n v="64"/>
    <x v="1"/>
    <x v="3"/>
    <x v="0"/>
    <n v="500"/>
    <x v="1"/>
    <x v="4"/>
    <s v="10.60-65"/>
  </r>
  <r>
    <n v="531"/>
    <x v="177"/>
    <s v="CUST531"/>
    <x v="1"/>
    <n v="31"/>
    <x v="0"/>
    <x v="3"/>
    <x v="0"/>
    <n v="500"/>
    <x v="1"/>
    <x v="3"/>
    <s v="4.30-35"/>
  </r>
  <r>
    <n v="537"/>
    <x v="219"/>
    <s v="CUST537"/>
    <x v="0"/>
    <n v="21"/>
    <x v="1"/>
    <x v="3"/>
    <x v="0"/>
    <n v="500"/>
    <x v="1"/>
    <x v="2"/>
    <s v="2.20-25"/>
  </r>
  <r>
    <n v="539"/>
    <x v="111"/>
    <s v="CUST539"/>
    <x v="1"/>
    <n v="25"/>
    <x v="1"/>
    <x v="3"/>
    <x v="0"/>
    <n v="500"/>
    <x v="1"/>
    <x v="2"/>
    <s v="2.20-25"/>
  </r>
  <r>
    <n v="541"/>
    <x v="221"/>
    <s v="CUST541"/>
    <x v="1"/>
    <n v="56"/>
    <x v="1"/>
    <x v="3"/>
    <x v="0"/>
    <n v="500"/>
    <x v="1"/>
    <x v="4"/>
    <s v="9.55-60"/>
  </r>
  <r>
    <n v="570"/>
    <x v="222"/>
    <s v="CUST570"/>
    <x v="1"/>
    <n v="49"/>
    <x v="2"/>
    <x v="3"/>
    <x v="0"/>
    <n v="500"/>
    <x v="1"/>
    <x v="1"/>
    <s v="7.45-50"/>
  </r>
  <r>
    <n v="612"/>
    <x v="43"/>
    <s v="CUST612"/>
    <x v="0"/>
    <n v="61"/>
    <x v="0"/>
    <x v="3"/>
    <x v="0"/>
    <n v="500"/>
    <x v="1"/>
    <x v="4"/>
    <s v="10.60-65"/>
  </r>
  <r>
    <n v="638"/>
    <x v="85"/>
    <s v="CUST638"/>
    <x v="1"/>
    <n v="46"/>
    <x v="0"/>
    <x v="3"/>
    <x v="0"/>
    <n v="500"/>
    <x v="1"/>
    <x v="1"/>
    <s v="7.45-50"/>
  </r>
  <r>
    <n v="655"/>
    <x v="223"/>
    <s v="CUST655"/>
    <x v="0"/>
    <n v="55"/>
    <x v="2"/>
    <x v="3"/>
    <x v="0"/>
    <n v="500"/>
    <x v="1"/>
    <x v="1"/>
    <s v="8.50-55"/>
  </r>
  <r>
    <n v="667"/>
    <x v="224"/>
    <s v="CUST667"/>
    <x v="0"/>
    <n v="29"/>
    <x v="0"/>
    <x v="3"/>
    <x v="0"/>
    <n v="500"/>
    <x v="1"/>
    <x v="3"/>
    <s v="3.25-30"/>
  </r>
  <r>
    <n v="697"/>
    <x v="225"/>
    <s v="CUST697"/>
    <x v="1"/>
    <n v="53"/>
    <x v="2"/>
    <x v="3"/>
    <x v="0"/>
    <n v="500"/>
    <x v="1"/>
    <x v="1"/>
    <s v="8.50-55"/>
  </r>
  <r>
    <n v="707"/>
    <x v="4"/>
    <s v="CUST707"/>
    <x v="0"/>
    <n v="26"/>
    <x v="2"/>
    <x v="3"/>
    <x v="0"/>
    <n v="500"/>
    <x v="1"/>
    <x v="3"/>
    <s v="3.25-30"/>
  </r>
  <r>
    <n v="714"/>
    <x v="226"/>
    <s v="CUST714"/>
    <x v="0"/>
    <n v="18"/>
    <x v="2"/>
    <x v="3"/>
    <x v="0"/>
    <n v="500"/>
    <x v="1"/>
    <x v="2"/>
    <s v="1.18-20"/>
  </r>
  <r>
    <n v="717"/>
    <x v="227"/>
    <s v="CUST717"/>
    <x v="1"/>
    <n v="57"/>
    <x v="2"/>
    <x v="3"/>
    <x v="0"/>
    <n v="500"/>
    <x v="1"/>
    <x v="4"/>
    <s v="9.55-60"/>
  </r>
  <r>
    <n v="721"/>
    <x v="217"/>
    <s v="CUST721"/>
    <x v="0"/>
    <n v="52"/>
    <x v="2"/>
    <x v="3"/>
    <x v="0"/>
    <n v="500"/>
    <x v="1"/>
    <x v="1"/>
    <s v="8.50-55"/>
  </r>
  <r>
    <n v="760"/>
    <x v="228"/>
    <s v="CUST760"/>
    <x v="1"/>
    <n v="27"/>
    <x v="1"/>
    <x v="3"/>
    <x v="0"/>
    <n v="500"/>
    <x v="1"/>
    <x v="3"/>
    <s v="3.25-30"/>
  </r>
  <r>
    <n v="761"/>
    <x v="188"/>
    <s v="CUST761"/>
    <x v="0"/>
    <n v="33"/>
    <x v="2"/>
    <x v="3"/>
    <x v="0"/>
    <n v="500"/>
    <x v="1"/>
    <x v="3"/>
    <s v="4.30-35"/>
  </r>
  <r>
    <n v="781"/>
    <x v="183"/>
    <s v="CUST781"/>
    <x v="1"/>
    <n v="35"/>
    <x v="1"/>
    <x v="3"/>
    <x v="0"/>
    <n v="500"/>
    <x v="1"/>
    <x v="3"/>
    <s v="4.30-35"/>
  </r>
  <r>
    <n v="784"/>
    <x v="229"/>
    <s v="CUST784"/>
    <x v="0"/>
    <n v="34"/>
    <x v="0"/>
    <x v="3"/>
    <x v="0"/>
    <n v="500"/>
    <x v="1"/>
    <x v="3"/>
    <s v="4.30-35"/>
  </r>
  <r>
    <n v="814"/>
    <x v="230"/>
    <s v="CUST814"/>
    <x v="0"/>
    <n v="59"/>
    <x v="2"/>
    <x v="3"/>
    <x v="0"/>
    <n v="500"/>
    <x v="1"/>
    <x v="4"/>
    <s v="9.55-60"/>
  </r>
  <r>
    <n v="818"/>
    <x v="231"/>
    <s v="CUST818"/>
    <x v="1"/>
    <n v="30"/>
    <x v="0"/>
    <x v="3"/>
    <x v="0"/>
    <n v="500"/>
    <x v="1"/>
    <x v="3"/>
    <s v="3.25-30"/>
  </r>
  <r>
    <n v="845"/>
    <x v="232"/>
    <s v="CUST845"/>
    <x v="1"/>
    <n v="54"/>
    <x v="2"/>
    <x v="3"/>
    <x v="0"/>
    <n v="500"/>
    <x v="1"/>
    <x v="1"/>
    <s v="8.50-55"/>
  </r>
  <r>
    <n v="864"/>
    <x v="208"/>
    <s v="CUST864"/>
    <x v="0"/>
    <n v="51"/>
    <x v="0"/>
    <x v="3"/>
    <x v="0"/>
    <n v="500"/>
    <x v="1"/>
    <x v="1"/>
    <s v="8.50-55"/>
  </r>
  <r>
    <n v="867"/>
    <x v="106"/>
    <s v="CUST867"/>
    <x v="1"/>
    <n v="21"/>
    <x v="0"/>
    <x v="3"/>
    <x v="0"/>
    <n v="500"/>
    <x v="1"/>
    <x v="2"/>
    <s v="2.20-25"/>
  </r>
  <r>
    <n v="883"/>
    <x v="233"/>
    <s v="CUST883"/>
    <x v="1"/>
    <n v="40"/>
    <x v="0"/>
    <x v="3"/>
    <x v="0"/>
    <n v="500"/>
    <x v="1"/>
    <x v="0"/>
    <s v="5.35-40"/>
  </r>
  <r>
    <n v="904"/>
    <x v="234"/>
    <s v="CUST904"/>
    <x v="1"/>
    <n v="28"/>
    <x v="2"/>
    <x v="3"/>
    <x v="0"/>
    <n v="500"/>
    <x v="1"/>
    <x v="3"/>
    <s v="3.25-30"/>
  </r>
  <r>
    <n v="914"/>
    <x v="139"/>
    <s v="CUST914"/>
    <x v="0"/>
    <n v="59"/>
    <x v="0"/>
    <x v="3"/>
    <x v="0"/>
    <n v="500"/>
    <x v="1"/>
    <x v="4"/>
    <s v="9.55-60"/>
  </r>
  <r>
    <n v="934"/>
    <x v="136"/>
    <s v="CUST934"/>
    <x v="1"/>
    <n v="30"/>
    <x v="1"/>
    <x v="3"/>
    <x v="0"/>
    <n v="500"/>
    <x v="1"/>
    <x v="3"/>
    <s v="3.25-30"/>
  </r>
  <r>
    <n v="937"/>
    <x v="235"/>
    <s v="CUST937"/>
    <x v="0"/>
    <n v="62"/>
    <x v="1"/>
    <x v="3"/>
    <x v="0"/>
    <n v="500"/>
    <x v="1"/>
    <x v="4"/>
    <s v="10.60-65"/>
  </r>
  <r>
    <n v="984"/>
    <x v="22"/>
    <s v="CUST984"/>
    <x v="1"/>
    <n v="56"/>
    <x v="2"/>
    <x v="3"/>
    <x v="0"/>
    <n v="500"/>
    <x v="1"/>
    <x v="4"/>
    <s v="9.55-60"/>
  </r>
  <r>
    <n v="24"/>
    <x v="58"/>
    <s v="CUST024"/>
    <x v="0"/>
    <n v="49"/>
    <x v="2"/>
    <x v="3"/>
    <x v="1"/>
    <n v="300"/>
    <x v="1"/>
    <x v="1"/>
    <s v="7.45-50"/>
  </r>
  <r>
    <n v="43"/>
    <x v="5"/>
    <s v="CUST043"/>
    <x v="0"/>
    <n v="48"/>
    <x v="2"/>
    <x v="3"/>
    <x v="1"/>
    <n v="300"/>
    <x v="1"/>
    <x v="1"/>
    <s v="7.45-50"/>
  </r>
  <r>
    <n v="52"/>
    <x v="236"/>
    <s v="CUST052"/>
    <x v="0"/>
    <n v="36"/>
    <x v="1"/>
    <x v="3"/>
    <x v="1"/>
    <n v="300"/>
    <x v="1"/>
    <x v="0"/>
    <s v="5.35-40"/>
  </r>
  <r>
    <n v="68"/>
    <x v="47"/>
    <s v="CUST068"/>
    <x v="1"/>
    <n v="25"/>
    <x v="0"/>
    <x v="3"/>
    <x v="1"/>
    <n v="300"/>
    <x v="1"/>
    <x v="2"/>
    <s v="2.20-25"/>
  </r>
  <r>
    <n v="70"/>
    <x v="237"/>
    <s v="CUST070"/>
    <x v="0"/>
    <n v="43"/>
    <x v="2"/>
    <x v="3"/>
    <x v="1"/>
    <n v="300"/>
    <x v="1"/>
    <x v="0"/>
    <s v="6.40-45"/>
  </r>
  <r>
    <n v="79"/>
    <x v="238"/>
    <s v="CUST079"/>
    <x v="1"/>
    <n v="34"/>
    <x v="1"/>
    <x v="3"/>
    <x v="1"/>
    <n v="300"/>
    <x v="1"/>
    <x v="3"/>
    <s v="4.30-35"/>
  </r>
  <r>
    <n v="147"/>
    <x v="239"/>
    <s v="CUST147"/>
    <x v="1"/>
    <n v="23"/>
    <x v="0"/>
    <x v="3"/>
    <x v="1"/>
    <n v="300"/>
    <x v="1"/>
    <x v="2"/>
    <s v="2.20-25"/>
  </r>
  <r>
    <n v="168"/>
    <x v="73"/>
    <s v="CUST168"/>
    <x v="1"/>
    <n v="53"/>
    <x v="2"/>
    <x v="3"/>
    <x v="1"/>
    <n v="300"/>
    <x v="1"/>
    <x v="1"/>
    <s v="8.50-55"/>
  </r>
  <r>
    <n v="174"/>
    <x v="144"/>
    <s v="CUST174"/>
    <x v="0"/>
    <n v="39"/>
    <x v="1"/>
    <x v="3"/>
    <x v="1"/>
    <n v="300"/>
    <x v="1"/>
    <x v="0"/>
    <s v="5.35-40"/>
  </r>
  <r>
    <n v="179"/>
    <x v="32"/>
    <s v="CUST179"/>
    <x v="1"/>
    <n v="31"/>
    <x v="0"/>
    <x v="3"/>
    <x v="1"/>
    <n v="300"/>
    <x v="1"/>
    <x v="3"/>
    <s v="4.30-35"/>
  </r>
  <r>
    <n v="240"/>
    <x v="240"/>
    <s v="CUST240"/>
    <x v="0"/>
    <n v="23"/>
    <x v="1"/>
    <x v="3"/>
    <x v="1"/>
    <n v="300"/>
    <x v="1"/>
    <x v="2"/>
    <s v="2.20-25"/>
  </r>
  <r>
    <n v="252"/>
    <x v="152"/>
    <s v="CUST252"/>
    <x v="1"/>
    <n v="54"/>
    <x v="0"/>
    <x v="3"/>
    <x v="1"/>
    <n v="300"/>
    <x v="1"/>
    <x v="1"/>
    <s v="8.50-55"/>
  </r>
  <r>
    <n v="270"/>
    <x v="204"/>
    <s v="CUST270"/>
    <x v="1"/>
    <n v="43"/>
    <x v="0"/>
    <x v="3"/>
    <x v="1"/>
    <n v="300"/>
    <x v="1"/>
    <x v="0"/>
    <s v="6.40-45"/>
  </r>
  <r>
    <n v="358"/>
    <x v="7"/>
    <s v="CUST358"/>
    <x v="0"/>
    <n v="32"/>
    <x v="1"/>
    <x v="3"/>
    <x v="1"/>
    <n v="300"/>
    <x v="1"/>
    <x v="3"/>
    <s v="4.30-35"/>
  </r>
  <r>
    <n v="365"/>
    <x v="126"/>
    <s v="CUST365"/>
    <x v="1"/>
    <n v="31"/>
    <x v="2"/>
    <x v="3"/>
    <x v="1"/>
    <n v="300"/>
    <x v="1"/>
    <x v="3"/>
    <s v="4.30-35"/>
  </r>
  <r>
    <n v="378"/>
    <x v="241"/>
    <s v="CUST378"/>
    <x v="1"/>
    <n v="50"/>
    <x v="1"/>
    <x v="3"/>
    <x v="1"/>
    <n v="300"/>
    <x v="1"/>
    <x v="1"/>
    <s v="7.45-50"/>
  </r>
  <r>
    <n v="401"/>
    <x v="139"/>
    <s v="CUST401"/>
    <x v="0"/>
    <n v="62"/>
    <x v="2"/>
    <x v="3"/>
    <x v="1"/>
    <n v="300"/>
    <x v="1"/>
    <x v="4"/>
    <s v="10.60-65"/>
  </r>
  <r>
    <n v="445"/>
    <x v="242"/>
    <s v="CUST445"/>
    <x v="0"/>
    <n v="53"/>
    <x v="0"/>
    <x v="3"/>
    <x v="1"/>
    <n v="300"/>
    <x v="1"/>
    <x v="1"/>
    <s v="8.50-55"/>
  </r>
  <r>
    <n v="514"/>
    <x v="243"/>
    <s v="CUST514"/>
    <x v="0"/>
    <n v="18"/>
    <x v="0"/>
    <x v="3"/>
    <x v="1"/>
    <n v="300"/>
    <x v="1"/>
    <x v="2"/>
    <s v="1.18-20"/>
  </r>
  <r>
    <n v="523"/>
    <x v="244"/>
    <s v="CUST523"/>
    <x v="0"/>
    <n v="62"/>
    <x v="0"/>
    <x v="3"/>
    <x v="1"/>
    <n v="300"/>
    <x v="1"/>
    <x v="4"/>
    <s v="10.60-65"/>
  </r>
  <r>
    <n v="555"/>
    <x v="98"/>
    <s v="CUST555"/>
    <x v="1"/>
    <n v="25"/>
    <x v="1"/>
    <x v="3"/>
    <x v="1"/>
    <n v="300"/>
    <x v="1"/>
    <x v="2"/>
    <s v="2.20-25"/>
  </r>
  <r>
    <n v="568"/>
    <x v="118"/>
    <s v="CUST568"/>
    <x v="0"/>
    <n v="51"/>
    <x v="0"/>
    <x v="3"/>
    <x v="1"/>
    <n v="300"/>
    <x v="1"/>
    <x v="1"/>
    <s v="8.50-55"/>
  </r>
  <r>
    <n v="596"/>
    <x v="64"/>
    <s v="CUST596"/>
    <x v="0"/>
    <n v="64"/>
    <x v="0"/>
    <x v="3"/>
    <x v="1"/>
    <n v="300"/>
    <x v="1"/>
    <x v="4"/>
    <s v="10.60-65"/>
  </r>
  <r>
    <n v="602"/>
    <x v="183"/>
    <s v="CUST602"/>
    <x v="0"/>
    <n v="20"/>
    <x v="0"/>
    <x v="3"/>
    <x v="1"/>
    <n v="300"/>
    <x v="1"/>
    <x v="2"/>
    <s v="1.18-20"/>
  </r>
  <r>
    <n v="625"/>
    <x v="142"/>
    <s v="CUST625"/>
    <x v="1"/>
    <n v="31"/>
    <x v="2"/>
    <x v="3"/>
    <x v="1"/>
    <n v="300"/>
    <x v="1"/>
    <x v="3"/>
    <s v="4.30-35"/>
  </r>
  <r>
    <n v="641"/>
    <x v="101"/>
    <s v="CUST641"/>
    <x v="0"/>
    <n v="40"/>
    <x v="0"/>
    <x v="3"/>
    <x v="1"/>
    <n v="300"/>
    <x v="1"/>
    <x v="0"/>
    <s v="5.35-40"/>
  </r>
  <r>
    <n v="674"/>
    <x v="245"/>
    <s v="CUST674"/>
    <x v="0"/>
    <n v="38"/>
    <x v="2"/>
    <x v="3"/>
    <x v="1"/>
    <n v="300"/>
    <x v="1"/>
    <x v="0"/>
    <s v="5.35-40"/>
  </r>
  <r>
    <n v="687"/>
    <x v="246"/>
    <s v="CUST687"/>
    <x v="0"/>
    <n v="53"/>
    <x v="0"/>
    <x v="3"/>
    <x v="1"/>
    <n v="300"/>
    <x v="1"/>
    <x v="1"/>
    <s v="8.50-55"/>
  </r>
  <r>
    <n v="698"/>
    <x v="76"/>
    <s v="CUST698"/>
    <x v="0"/>
    <n v="64"/>
    <x v="0"/>
    <x v="3"/>
    <x v="1"/>
    <n v="300"/>
    <x v="1"/>
    <x v="4"/>
    <s v="10.60-65"/>
  </r>
  <r>
    <n v="725"/>
    <x v="156"/>
    <s v="CUST725"/>
    <x v="1"/>
    <n v="61"/>
    <x v="0"/>
    <x v="3"/>
    <x v="1"/>
    <n v="300"/>
    <x v="1"/>
    <x v="4"/>
    <s v="10.60-65"/>
  </r>
  <r>
    <n v="741"/>
    <x v="247"/>
    <s v="CUST741"/>
    <x v="1"/>
    <n v="48"/>
    <x v="2"/>
    <x v="3"/>
    <x v="1"/>
    <n v="300"/>
    <x v="1"/>
    <x v="1"/>
    <s v="7.45-50"/>
  </r>
  <r>
    <n v="783"/>
    <x v="89"/>
    <s v="CUST783"/>
    <x v="0"/>
    <n v="56"/>
    <x v="2"/>
    <x v="3"/>
    <x v="1"/>
    <n v="300"/>
    <x v="1"/>
    <x v="4"/>
    <s v="9.55-60"/>
  </r>
  <r>
    <n v="794"/>
    <x v="248"/>
    <s v="CUST794"/>
    <x v="0"/>
    <n v="60"/>
    <x v="1"/>
    <x v="3"/>
    <x v="1"/>
    <n v="300"/>
    <x v="1"/>
    <x v="4"/>
    <s v="9.55-60"/>
  </r>
  <r>
    <n v="795"/>
    <x v="249"/>
    <s v="CUST795"/>
    <x v="1"/>
    <n v="57"/>
    <x v="0"/>
    <x v="3"/>
    <x v="1"/>
    <n v="300"/>
    <x v="1"/>
    <x v="4"/>
    <s v="9.55-60"/>
  </r>
  <r>
    <n v="821"/>
    <x v="250"/>
    <s v="CUST821"/>
    <x v="1"/>
    <n v="49"/>
    <x v="0"/>
    <x v="3"/>
    <x v="1"/>
    <n v="300"/>
    <x v="1"/>
    <x v="1"/>
    <s v="7.45-50"/>
  </r>
  <r>
    <n v="826"/>
    <x v="98"/>
    <s v="CUST826"/>
    <x v="0"/>
    <n v="46"/>
    <x v="2"/>
    <x v="3"/>
    <x v="1"/>
    <n v="300"/>
    <x v="1"/>
    <x v="1"/>
    <s v="7.45-50"/>
  </r>
  <r>
    <n v="852"/>
    <x v="251"/>
    <s v="CUST852"/>
    <x v="0"/>
    <n v="41"/>
    <x v="2"/>
    <x v="3"/>
    <x v="1"/>
    <n v="300"/>
    <x v="1"/>
    <x v="0"/>
    <s v="6.40-45"/>
  </r>
  <r>
    <n v="865"/>
    <x v="252"/>
    <s v="CUST865"/>
    <x v="0"/>
    <n v="42"/>
    <x v="2"/>
    <x v="3"/>
    <x v="1"/>
    <n v="300"/>
    <x v="1"/>
    <x v="0"/>
    <s v="6.40-45"/>
  </r>
  <r>
    <n v="868"/>
    <x v="72"/>
    <s v="CUST868"/>
    <x v="0"/>
    <n v="25"/>
    <x v="0"/>
    <x v="3"/>
    <x v="1"/>
    <n v="300"/>
    <x v="1"/>
    <x v="2"/>
    <s v="2.20-25"/>
  </r>
  <r>
    <n v="881"/>
    <x v="124"/>
    <s v="CUST881"/>
    <x v="1"/>
    <n v="22"/>
    <x v="0"/>
    <x v="3"/>
    <x v="1"/>
    <n v="300"/>
    <x v="1"/>
    <x v="2"/>
    <s v="2.20-25"/>
  </r>
  <r>
    <n v="905"/>
    <x v="13"/>
    <s v="CUST905"/>
    <x v="1"/>
    <n v="58"/>
    <x v="1"/>
    <x v="3"/>
    <x v="1"/>
    <n v="300"/>
    <x v="1"/>
    <x v="4"/>
    <s v="9.55-60"/>
  </r>
  <r>
    <n v="909"/>
    <x v="4"/>
    <s v="CUST909"/>
    <x v="1"/>
    <n v="26"/>
    <x v="0"/>
    <x v="3"/>
    <x v="1"/>
    <n v="300"/>
    <x v="1"/>
    <x v="3"/>
    <s v="3.25-30"/>
  </r>
  <r>
    <n v="925"/>
    <x v="253"/>
    <s v="CUST925"/>
    <x v="1"/>
    <n v="25"/>
    <x v="0"/>
    <x v="3"/>
    <x v="1"/>
    <n v="300"/>
    <x v="1"/>
    <x v="2"/>
    <s v="2.20-25"/>
  </r>
  <r>
    <n v="939"/>
    <x v="159"/>
    <s v="CUST939"/>
    <x v="0"/>
    <n v="46"/>
    <x v="0"/>
    <x v="3"/>
    <x v="1"/>
    <n v="300"/>
    <x v="1"/>
    <x v="1"/>
    <s v="7.45-50"/>
  </r>
  <r>
    <n v="947"/>
    <x v="254"/>
    <s v="CUST947"/>
    <x v="1"/>
    <n v="50"/>
    <x v="1"/>
    <x v="3"/>
    <x v="1"/>
    <n v="300"/>
    <x v="1"/>
    <x v="1"/>
    <s v="7.45-50"/>
  </r>
  <r>
    <n v="983"/>
    <x v="169"/>
    <s v="CUST983"/>
    <x v="0"/>
    <n v="29"/>
    <x v="2"/>
    <x v="3"/>
    <x v="1"/>
    <n v="300"/>
    <x v="1"/>
    <x v="3"/>
    <s v="3.25-30"/>
  </r>
  <r>
    <n v="10"/>
    <x v="103"/>
    <s v="CUST010"/>
    <x v="0"/>
    <n v="52"/>
    <x v="2"/>
    <x v="0"/>
    <x v="2"/>
    <n v="200"/>
    <x v="1"/>
    <x v="1"/>
    <s v="8.50-55"/>
  </r>
  <r>
    <n v="38"/>
    <x v="61"/>
    <s v="CUST038"/>
    <x v="1"/>
    <n v="38"/>
    <x v="1"/>
    <x v="0"/>
    <x v="2"/>
    <n v="200"/>
    <x v="1"/>
    <x v="0"/>
    <s v="5.35-40"/>
  </r>
  <r>
    <n v="61"/>
    <x v="134"/>
    <s v="CUST061"/>
    <x v="1"/>
    <n v="21"/>
    <x v="1"/>
    <x v="0"/>
    <x v="2"/>
    <n v="200"/>
    <x v="1"/>
    <x v="2"/>
    <s v="2.20-25"/>
  </r>
  <r>
    <n v="75"/>
    <x v="21"/>
    <s v="CUST075"/>
    <x v="1"/>
    <n v="61"/>
    <x v="1"/>
    <x v="0"/>
    <x v="2"/>
    <n v="200"/>
    <x v="1"/>
    <x v="4"/>
    <s v="10.60-65"/>
  </r>
  <r>
    <n v="82"/>
    <x v="174"/>
    <s v="CUST082"/>
    <x v="0"/>
    <n v="32"/>
    <x v="1"/>
    <x v="0"/>
    <x v="2"/>
    <n v="200"/>
    <x v="1"/>
    <x v="3"/>
    <s v="4.30-35"/>
  </r>
  <r>
    <n v="121"/>
    <x v="102"/>
    <s v="CUST121"/>
    <x v="0"/>
    <n v="28"/>
    <x v="0"/>
    <x v="0"/>
    <x v="2"/>
    <n v="200"/>
    <x v="1"/>
    <x v="3"/>
    <s v="3.25-30"/>
  </r>
  <r>
    <n v="132"/>
    <x v="255"/>
    <s v="CUST132"/>
    <x v="1"/>
    <n v="42"/>
    <x v="0"/>
    <x v="0"/>
    <x v="2"/>
    <n v="200"/>
    <x v="1"/>
    <x v="0"/>
    <s v="6.40-45"/>
  </r>
  <r>
    <n v="138"/>
    <x v="74"/>
    <s v="CUST138"/>
    <x v="1"/>
    <n v="49"/>
    <x v="2"/>
    <x v="0"/>
    <x v="2"/>
    <n v="200"/>
    <x v="1"/>
    <x v="1"/>
    <s v="7.45-50"/>
  </r>
  <r>
    <n v="146"/>
    <x v="256"/>
    <s v="CUST146"/>
    <x v="1"/>
    <n v="38"/>
    <x v="2"/>
    <x v="0"/>
    <x v="2"/>
    <n v="200"/>
    <x v="1"/>
    <x v="0"/>
    <s v="5.35-40"/>
  </r>
  <r>
    <n v="159"/>
    <x v="121"/>
    <s v="CUST159"/>
    <x v="1"/>
    <n v="26"/>
    <x v="2"/>
    <x v="0"/>
    <x v="2"/>
    <n v="200"/>
    <x v="1"/>
    <x v="3"/>
    <s v="3.25-30"/>
  </r>
  <r>
    <n v="184"/>
    <x v="257"/>
    <s v="CUST184"/>
    <x v="1"/>
    <n v="31"/>
    <x v="0"/>
    <x v="0"/>
    <x v="2"/>
    <n v="200"/>
    <x v="1"/>
    <x v="3"/>
    <s v="4.30-35"/>
  </r>
  <r>
    <n v="186"/>
    <x v="211"/>
    <s v="CUST186"/>
    <x v="1"/>
    <n v="20"/>
    <x v="2"/>
    <x v="0"/>
    <x v="2"/>
    <n v="200"/>
    <x v="1"/>
    <x v="2"/>
    <s v="1.18-20"/>
  </r>
  <r>
    <n v="194"/>
    <x v="95"/>
    <s v="CUST194"/>
    <x v="1"/>
    <n v="55"/>
    <x v="2"/>
    <x v="0"/>
    <x v="2"/>
    <n v="200"/>
    <x v="1"/>
    <x v="1"/>
    <s v="8.50-55"/>
  </r>
  <r>
    <n v="197"/>
    <x v="258"/>
    <s v="CUST197"/>
    <x v="0"/>
    <n v="42"/>
    <x v="2"/>
    <x v="0"/>
    <x v="2"/>
    <n v="200"/>
    <x v="1"/>
    <x v="0"/>
    <s v="6.40-45"/>
  </r>
  <r>
    <n v="208"/>
    <x v="37"/>
    <s v="CUST208"/>
    <x v="0"/>
    <n v="34"/>
    <x v="0"/>
    <x v="0"/>
    <x v="2"/>
    <n v="200"/>
    <x v="1"/>
    <x v="3"/>
    <s v="4.30-35"/>
  </r>
  <r>
    <n v="209"/>
    <x v="173"/>
    <s v="CUST209"/>
    <x v="0"/>
    <n v="30"/>
    <x v="0"/>
    <x v="0"/>
    <x v="2"/>
    <n v="200"/>
    <x v="1"/>
    <x v="3"/>
    <s v="3.25-30"/>
  </r>
  <r>
    <n v="210"/>
    <x v="259"/>
    <s v="CUST210"/>
    <x v="1"/>
    <n v="37"/>
    <x v="0"/>
    <x v="0"/>
    <x v="2"/>
    <n v="200"/>
    <x v="1"/>
    <x v="0"/>
    <s v="5.35-40"/>
  </r>
  <r>
    <n v="217"/>
    <x v="218"/>
    <s v="CUST217"/>
    <x v="0"/>
    <n v="35"/>
    <x v="0"/>
    <x v="0"/>
    <x v="2"/>
    <n v="200"/>
    <x v="1"/>
    <x v="3"/>
    <s v="4.30-35"/>
  </r>
  <r>
    <n v="251"/>
    <x v="14"/>
    <s v="CUST251"/>
    <x v="0"/>
    <n v="57"/>
    <x v="1"/>
    <x v="0"/>
    <x v="2"/>
    <n v="200"/>
    <x v="1"/>
    <x v="4"/>
    <s v="9.55-60"/>
  </r>
  <r>
    <n v="259"/>
    <x v="201"/>
    <s v="CUST259"/>
    <x v="0"/>
    <n v="45"/>
    <x v="2"/>
    <x v="0"/>
    <x v="2"/>
    <n v="200"/>
    <x v="1"/>
    <x v="0"/>
    <s v="6.40-45"/>
  </r>
  <r>
    <n v="282"/>
    <x v="260"/>
    <s v="CUST282"/>
    <x v="0"/>
    <n v="64"/>
    <x v="0"/>
    <x v="0"/>
    <x v="2"/>
    <n v="200"/>
    <x v="1"/>
    <x v="4"/>
    <s v="10.60-65"/>
  </r>
  <r>
    <n v="284"/>
    <x v="261"/>
    <s v="CUST284"/>
    <x v="1"/>
    <n v="43"/>
    <x v="2"/>
    <x v="0"/>
    <x v="2"/>
    <n v="200"/>
    <x v="1"/>
    <x v="0"/>
    <s v="6.40-45"/>
  </r>
  <r>
    <n v="300"/>
    <x v="131"/>
    <s v="CUST300"/>
    <x v="0"/>
    <n v="19"/>
    <x v="0"/>
    <x v="0"/>
    <x v="2"/>
    <n v="200"/>
    <x v="1"/>
    <x v="2"/>
    <s v="1.18-20"/>
  </r>
  <r>
    <n v="330"/>
    <x v="193"/>
    <s v="CUST330"/>
    <x v="0"/>
    <n v="25"/>
    <x v="1"/>
    <x v="0"/>
    <x v="2"/>
    <n v="200"/>
    <x v="1"/>
    <x v="2"/>
    <s v="2.20-25"/>
  </r>
  <r>
    <n v="341"/>
    <x v="194"/>
    <s v="CUST341"/>
    <x v="1"/>
    <n v="31"/>
    <x v="2"/>
    <x v="0"/>
    <x v="2"/>
    <n v="200"/>
    <x v="1"/>
    <x v="3"/>
    <s v="4.30-35"/>
  </r>
  <r>
    <n v="354"/>
    <x v="220"/>
    <s v="CUST354"/>
    <x v="0"/>
    <n v="49"/>
    <x v="1"/>
    <x v="0"/>
    <x v="2"/>
    <n v="200"/>
    <x v="1"/>
    <x v="1"/>
    <s v="7.45-50"/>
  </r>
  <r>
    <n v="377"/>
    <x v="166"/>
    <s v="CUST377"/>
    <x v="0"/>
    <n v="46"/>
    <x v="2"/>
    <x v="0"/>
    <x v="2"/>
    <n v="200"/>
    <x v="1"/>
    <x v="1"/>
    <s v="7.45-50"/>
  </r>
  <r>
    <n v="400"/>
    <x v="73"/>
    <s v="CUST400"/>
    <x v="1"/>
    <n v="53"/>
    <x v="2"/>
    <x v="0"/>
    <x v="2"/>
    <n v="200"/>
    <x v="1"/>
    <x v="1"/>
    <s v="8.50-55"/>
  </r>
  <r>
    <n v="411"/>
    <x v="7"/>
    <s v="CUST411"/>
    <x v="1"/>
    <n v="62"/>
    <x v="0"/>
    <x v="0"/>
    <x v="2"/>
    <n v="200"/>
    <x v="1"/>
    <x v="4"/>
    <s v="10.60-65"/>
  </r>
  <r>
    <n v="428"/>
    <x v="104"/>
    <s v="CUST428"/>
    <x v="0"/>
    <n v="40"/>
    <x v="0"/>
    <x v="0"/>
    <x v="2"/>
    <n v="200"/>
    <x v="1"/>
    <x v="0"/>
    <s v="5.35-40"/>
  </r>
  <r>
    <n v="433"/>
    <x v="123"/>
    <s v="CUST433"/>
    <x v="1"/>
    <n v="29"/>
    <x v="1"/>
    <x v="0"/>
    <x v="2"/>
    <n v="200"/>
    <x v="1"/>
    <x v="3"/>
    <s v="3.25-30"/>
  </r>
  <r>
    <n v="449"/>
    <x v="262"/>
    <s v="CUST449"/>
    <x v="1"/>
    <n v="25"/>
    <x v="0"/>
    <x v="0"/>
    <x v="2"/>
    <n v="200"/>
    <x v="1"/>
    <x v="2"/>
    <s v="2.20-25"/>
  </r>
  <r>
    <n v="494"/>
    <x v="193"/>
    <s v="CUST494"/>
    <x v="0"/>
    <n v="42"/>
    <x v="1"/>
    <x v="0"/>
    <x v="2"/>
    <n v="200"/>
    <x v="1"/>
    <x v="0"/>
    <s v="6.40-45"/>
  </r>
  <r>
    <n v="510"/>
    <x v="62"/>
    <s v="CUST510"/>
    <x v="0"/>
    <n v="39"/>
    <x v="1"/>
    <x v="0"/>
    <x v="2"/>
    <n v="200"/>
    <x v="1"/>
    <x v="0"/>
    <s v="5.35-40"/>
  </r>
  <r>
    <n v="546"/>
    <x v="139"/>
    <s v="CUST546"/>
    <x v="0"/>
    <n v="36"/>
    <x v="0"/>
    <x v="0"/>
    <x v="2"/>
    <n v="200"/>
    <x v="1"/>
    <x v="0"/>
    <s v="5.35-40"/>
  </r>
  <r>
    <n v="569"/>
    <x v="222"/>
    <s v="CUST569"/>
    <x v="1"/>
    <n v="52"/>
    <x v="0"/>
    <x v="0"/>
    <x v="2"/>
    <n v="200"/>
    <x v="1"/>
    <x v="1"/>
    <s v="8.50-55"/>
  </r>
  <r>
    <n v="584"/>
    <x v="19"/>
    <s v="CUST584"/>
    <x v="0"/>
    <n v="27"/>
    <x v="1"/>
    <x v="0"/>
    <x v="2"/>
    <n v="200"/>
    <x v="1"/>
    <x v="3"/>
    <s v="3.25-30"/>
  </r>
  <r>
    <n v="604"/>
    <x v="42"/>
    <s v="CUST604"/>
    <x v="0"/>
    <n v="29"/>
    <x v="0"/>
    <x v="0"/>
    <x v="2"/>
    <n v="200"/>
    <x v="1"/>
    <x v="3"/>
    <s v="3.25-30"/>
  </r>
  <r>
    <n v="628"/>
    <x v="169"/>
    <s v="CUST628"/>
    <x v="0"/>
    <n v="19"/>
    <x v="1"/>
    <x v="0"/>
    <x v="2"/>
    <n v="200"/>
    <x v="1"/>
    <x v="2"/>
    <s v="1.18-20"/>
  </r>
  <r>
    <n v="639"/>
    <x v="209"/>
    <s v="CUST639"/>
    <x v="0"/>
    <n v="62"/>
    <x v="1"/>
    <x v="0"/>
    <x v="2"/>
    <n v="200"/>
    <x v="1"/>
    <x v="4"/>
    <s v="10.60-65"/>
  </r>
  <r>
    <n v="686"/>
    <x v="76"/>
    <s v="CUST686"/>
    <x v="0"/>
    <n v="28"/>
    <x v="0"/>
    <x v="0"/>
    <x v="2"/>
    <n v="200"/>
    <x v="1"/>
    <x v="3"/>
    <s v="3.25-30"/>
  </r>
  <r>
    <n v="696"/>
    <x v="95"/>
    <s v="CUST696"/>
    <x v="0"/>
    <n v="50"/>
    <x v="2"/>
    <x v="0"/>
    <x v="2"/>
    <n v="200"/>
    <x v="1"/>
    <x v="1"/>
    <s v="7.45-50"/>
  </r>
  <r>
    <n v="723"/>
    <x v="117"/>
    <s v="CUST723"/>
    <x v="0"/>
    <n v="54"/>
    <x v="1"/>
    <x v="0"/>
    <x v="2"/>
    <n v="200"/>
    <x v="1"/>
    <x v="1"/>
    <s v="8.50-55"/>
  </r>
  <r>
    <n v="740"/>
    <x v="97"/>
    <s v="CUST740"/>
    <x v="0"/>
    <n v="25"/>
    <x v="1"/>
    <x v="0"/>
    <x v="2"/>
    <n v="200"/>
    <x v="1"/>
    <x v="2"/>
    <s v="2.20-25"/>
  </r>
  <r>
    <n v="765"/>
    <x v="57"/>
    <s v="CUST765"/>
    <x v="1"/>
    <n v="43"/>
    <x v="2"/>
    <x v="0"/>
    <x v="2"/>
    <n v="200"/>
    <x v="1"/>
    <x v="0"/>
    <s v="6.40-45"/>
  </r>
  <r>
    <n v="785"/>
    <x v="213"/>
    <s v="CUST785"/>
    <x v="0"/>
    <n v="31"/>
    <x v="1"/>
    <x v="0"/>
    <x v="2"/>
    <n v="200"/>
    <x v="1"/>
    <x v="3"/>
    <s v="4.30-35"/>
  </r>
  <r>
    <n v="801"/>
    <x v="263"/>
    <s v="CUST801"/>
    <x v="1"/>
    <n v="21"/>
    <x v="2"/>
    <x v="0"/>
    <x v="2"/>
    <n v="200"/>
    <x v="1"/>
    <x v="2"/>
    <s v="2.20-25"/>
  </r>
  <r>
    <n v="807"/>
    <x v="203"/>
    <s v="CUST807"/>
    <x v="0"/>
    <n v="50"/>
    <x v="0"/>
    <x v="0"/>
    <x v="2"/>
    <n v="200"/>
    <x v="1"/>
    <x v="1"/>
    <s v="7.45-50"/>
  </r>
  <r>
    <n v="817"/>
    <x v="78"/>
    <s v="CUST817"/>
    <x v="1"/>
    <n v="30"/>
    <x v="1"/>
    <x v="0"/>
    <x v="2"/>
    <n v="200"/>
    <x v="1"/>
    <x v="3"/>
    <s v="3.25-30"/>
  </r>
  <r>
    <n v="820"/>
    <x v="197"/>
    <s v="CUST820"/>
    <x v="1"/>
    <n v="49"/>
    <x v="0"/>
    <x v="0"/>
    <x v="2"/>
    <n v="200"/>
    <x v="1"/>
    <x v="1"/>
    <s v="7.45-50"/>
  </r>
  <r>
    <n v="833"/>
    <x v="264"/>
    <s v="CUST833"/>
    <x v="1"/>
    <n v="42"/>
    <x v="1"/>
    <x v="0"/>
    <x v="2"/>
    <n v="200"/>
    <x v="1"/>
    <x v="0"/>
    <s v="6.40-45"/>
  </r>
  <r>
    <n v="835"/>
    <x v="265"/>
    <s v="CUST835"/>
    <x v="1"/>
    <n v="37"/>
    <x v="2"/>
    <x v="0"/>
    <x v="2"/>
    <n v="200"/>
    <x v="1"/>
    <x v="0"/>
    <s v="5.35-40"/>
  </r>
  <r>
    <n v="860"/>
    <x v="266"/>
    <s v="CUST860"/>
    <x v="1"/>
    <n v="63"/>
    <x v="2"/>
    <x v="0"/>
    <x v="2"/>
    <n v="200"/>
    <x v="1"/>
    <x v="4"/>
    <s v="10.60-65"/>
  </r>
  <r>
    <n v="903"/>
    <x v="107"/>
    <s v="CUST903"/>
    <x v="0"/>
    <n v="51"/>
    <x v="1"/>
    <x v="0"/>
    <x v="2"/>
    <n v="200"/>
    <x v="1"/>
    <x v="1"/>
    <s v="8.50-55"/>
  </r>
  <r>
    <n v="917"/>
    <x v="258"/>
    <s v="CUST917"/>
    <x v="0"/>
    <n v="57"/>
    <x v="0"/>
    <x v="0"/>
    <x v="2"/>
    <n v="200"/>
    <x v="1"/>
    <x v="4"/>
    <s v="9.55-60"/>
  </r>
  <r>
    <n v="930"/>
    <x v="36"/>
    <s v="CUST930"/>
    <x v="1"/>
    <n v="54"/>
    <x v="2"/>
    <x v="0"/>
    <x v="2"/>
    <n v="200"/>
    <x v="1"/>
    <x v="1"/>
    <s v="8.50-55"/>
  </r>
  <r>
    <n v="936"/>
    <x v="64"/>
    <s v="CUST936"/>
    <x v="1"/>
    <n v="57"/>
    <x v="1"/>
    <x v="0"/>
    <x v="2"/>
    <n v="200"/>
    <x v="1"/>
    <x v="4"/>
    <s v="9.55-60"/>
  </r>
  <r>
    <n v="938"/>
    <x v="267"/>
    <s v="CUST938"/>
    <x v="1"/>
    <n v="49"/>
    <x v="2"/>
    <x v="0"/>
    <x v="2"/>
    <n v="200"/>
    <x v="1"/>
    <x v="1"/>
    <s v="7.45-50"/>
  </r>
  <r>
    <n v="961"/>
    <x v="106"/>
    <s v="CUST961"/>
    <x v="1"/>
    <n v="53"/>
    <x v="1"/>
    <x v="0"/>
    <x v="2"/>
    <n v="200"/>
    <x v="1"/>
    <x v="1"/>
    <s v="8.50-55"/>
  </r>
  <r>
    <n v="965"/>
    <x v="31"/>
    <s v="CUST965"/>
    <x v="1"/>
    <n v="22"/>
    <x v="2"/>
    <x v="0"/>
    <x v="2"/>
    <n v="200"/>
    <x v="1"/>
    <x v="2"/>
    <s v="2.20-25"/>
  </r>
  <r>
    <n v="971"/>
    <x v="1"/>
    <s v="CUST971"/>
    <x v="0"/>
    <n v="27"/>
    <x v="0"/>
    <x v="0"/>
    <x v="2"/>
    <n v="200"/>
    <x v="1"/>
    <x v="3"/>
    <s v="3.25-30"/>
  </r>
  <r>
    <n v="975"/>
    <x v="268"/>
    <s v="CUST975"/>
    <x v="0"/>
    <n v="56"/>
    <x v="2"/>
    <x v="0"/>
    <x v="2"/>
    <n v="200"/>
    <x v="1"/>
    <x v="4"/>
    <s v="9.55-60"/>
  </r>
  <r>
    <n v="1"/>
    <x v="164"/>
    <s v="CUST001"/>
    <x v="1"/>
    <n v="34"/>
    <x v="1"/>
    <x v="1"/>
    <x v="2"/>
    <n v="150"/>
    <x v="1"/>
    <x v="3"/>
    <s v="4.30-35"/>
  </r>
  <r>
    <n v="34"/>
    <x v="269"/>
    <s v="CUST034"/>
    <x v="0"/>
    <n v="51"/>
    <x v="2"/>
    <x v="1"/>
    <x v="2"/>
    <n v="150"/>
    <x v="1"/>
    <x v="1"/>
    <s v="8.50-55"/>
  </r>
  <r>
    <n v="60"/>
    <x v="235"/>
    <s v="CUST060"/>
    <x v="1"/>
    <n v="30"/>
    <x v="1"/>
    <x v="1"/>
    <x v="2"/>
    <n v="150"/>
    <x v="1"/>
    <x v="3"/>
    <s v="3.25-30"/>
  </r>
  <r>
    <n v="85"/>
    <x v="240"/>
    <s v="CUST085"/>
    <x v="1"/>
    <n v="31"/>
    <x v="2"/>
    <x v="1"/>
    <x v="2"/>
    <n v="150"/>
    <x v="1"/>
    <x v="3"/>
    <s v="4.30-35"/>
  </r>
  <r>
    <n v="119"/>
    <x v="270"/>
    <s v="CUST119"/>
    <x v="0"/>
    <n v="60"/>
    <x v="2"/>
    <x v="1"/>
    <x v="2"/>
    <n v="150"/>
    <x v="1"/>
    <x v="4"/>
    <s v="9.55-60"/>
  </r>
  <r>
    <n v="163"/>
    <x v="66"/>
    <s v="CUST163"/>
    <x v="0"/>
    <n v="64"/>
    <x v="2"/>
    <x v="1"/>
    <x v="2"/>
    <n v="150"/>
    <x v="1"/>
    <x v="4"/>
    <s v="10.60-65"/>
  </r>
  <r>
    <n v="167"/>
    <x v="248"/>
    <s v="CUST167"/>
    <x v="0"/>
    <n v="43"/>
    <x v="2"/>
    <x v="1"/>
    <x v="2"/>
    <n v="150"/>
    <x v="1"/>
    <x v="0"/>
    <s v="6.40-45"/>
  </r>
  <r>
    <n v="200"/>
    <x v="205"/>
    <s v="CUST200"/>
    <x v="1"/>
    <n v="27"/>
    <x v="1"/>
    <x v="1"/>
    <x v="2"/>
    <n v="150"/>
    <x v="1"/>
    <x v="3"/>
    <s v="3.25-30"/>
  </r>
  <r>
    <n v="231"/>
    <x v="149"/>
    <s v="CUST231"/>
    <x v="0"/>
    <n v="23"/>
    <x v="2"/>
    <x v="1"/>
    <x v="2"/>
    <n v="150"/>
    <x v="1"/>
    <x v="2"/>
    <s v="2.20-25"/>
  </r>
  <r>
    <n v="324"/>
    <x v="8"/>
    <s v="CUST324"/>
    <x v="0"/>
    <n v="52"/>
    <x v="0"/>
    <x v="1"/>
    <x v="2"/>
    <n v="150"/>
    <x v="1"/>
    <x v="1"/>
    <s v="8.50-55"/>
  </r>
  <r>
    <n v="327"/>
    <x v="32"/>
    <s v="CUST327"/>
    <x v="1"/>
    <n v="57"/>
    <x v="0"/>
    <x v="1"/>
    <x v="2"/>
    <n v="150"/>
    <x v="1"/>
    <x v="4"/>
    <s v="9.55-60"/>
  </r>
  <r>
    <n v="336"/>
    <x v="271"/>
    <s v="CUST336"/>
    <x v="0"/>
    <n v="52"/>
    <x v="1"/>
    <x v="1"/>
    <x v="2"/>
    <n v="150"/>
    <x v="1"/>
    <x v="1"/>
    <s v="8.50-55"/>
  </r>
  <r>
    <n v="426"/>
    <x v="272"/>
    <s v="CUST426"/>
    <x v="1"/>
    <n v="23"/>
    <x v="0"/>
    <x v="1"/>
    <x v="2"/>
    <n v="150"/>
    <x v="1"/>
    <x v="2"/>
    <s v="2.20-25"/>
  </r>
  <r>
    <n v="465"/>
    <x v="13"/>
    <s v="CUST465"/>
    <x v="0"/>
    <n v="43"/>
    <x v="0"/>
    <x v="1"/>
    <x v="2"/>
    <n v="150"/>
    <x v="1"/>
    <x v="0"/>
    <s v="6.40-45"/>
  </r>
  <r>
    <n v="467"/>
    <x v="273"/>
    <s v="CUST467"/>
    <x v="0"/>
    <n v="53"/>
    <x v="0"/>
    <x v="1"/>
    <x v="2"/>
    <n v="150"/>
    <x v="1"/>
    <x v="1"/>
    <s v="8.50-55"/>
  </r>
  <r>
    <n v="471"/>
    <x v="74"/>
    <s v="CUST471"/>
    <x v="1"/>
    <n v="32"/>
    <x v="2"/>
    <x v="1"/>
    <x v="2"/>
    <n v="150"/>
    <x v="1"/>
    <x v="3"/>
    <s v="4.30-35"/>
  </r>
  <r>
    <n v="490"/>
    <x v="97"/>
    <s v="CUST490"/>
    <x v="1"/>
    <n v="34"/>
    <x v="2"/>
    <x v="1"/>
    <x v="2"/>
    <n v="150"/>
    <x v="1"/>
    <x v="3"/>
    <s v="4.30-35"/>
  </r>
  <r>
    <n v="502"/>
    <x v="13"/>
    <s v="CUST502"/>
    <x v="1"/>
    <n v="43"/>
    <x v="0"/>
    <x v="1"/>
    <x v="2"/>
    <n v="150"/>
    <x v="1"/>
    <x v="0"/>
    <s v="6.40-45"/>
  </r>
  <r>
    <n v="504"/>
    <x v="7"/>
    <s v="CUST504"/>
    <x v="0"/>
    <n v="38"/>
    <x v="1"/>
    <x v="1"/>
    <x v="2"/>
    <n v="150"/>
    <x v="1"/>
    <x v="0"/>
    <s v="5.35-40"/>
  </r>
  <r>
    <n v="529"/>
    <x v="201"/>
    <s v="CUST529"/>
    <x v="0"/>
    <n v="35"/>
    <x v="2"/>
    <x v="1"/>
    <x v="2"/>
    <n v="150"/>
    <x v="1"/>
    <x v="3"/>
    <s v="4.30-35"/>
  </r>
  <r>
    <n v="538"/>
    <x v="248"/>
    <s v="CUST538"/>
    <x v="1"/>
    <n v="18"/>
    <x v="2"/>
    <x v="1"/>
    <x v="2"/>
    <n v="150"/>
    <x v="1"/>
    <x v="2"/>
    <s v="1.18-20"/>
  </r>
  <r>
    <n v="554"/>
    <x v="274"/>
    <s v="CUST554"/>
    <x v="0"/>
    <n v="46"/>
    <x v="1"/>
    <x v="1"/>
    <x v="2"/>
    <n v="150"/>
    <x v="1"/>
    <x v="1"/>
    <s v="7.45-50"/>
  </r>
  <r>
    <n v="576"/>
    <x v="55"/>
    <s v="CUST576"/>
    <x v="0"/>
    <n v="33"/>
    <x v="1"/>
    <x v="1"/>
    <x v="2"/>
    <n v="150"/>
    <x v="1"/>
    <x v="3"/>
    <s v="4.30-35"/>
  </r>
  <r>
    <n v="623"/>
    <x v="275"/>
    <s v="CUST623"/>
    <x v="1"/>
    <n v="34"/>
    <x v="2"/>
    <x v="1"/>
    <x v="2"/>
    <n v="150"/>
    <x v="1"/>
    <x v="3"/>
    <s v="4.30-35"/>
  </r>
  <r>
    <n v="651"/>
    <x v="27"/>
    <s v="CUST651"/>
    <x v="1"/>
    <n v="51"/>
    <x v="2"/>
    <x v="1"/>
    <x v="2"/>
    <n v="150"/>
    <x v="1"/>
    <x v="1"/>
    <s v="8.50-55"/>
  </r>
  <r>
    <n v="666"/>
    <x v="91"/>
    <s v="CUST666"/>
    <x v="1"/>
    <n v="51"/>
    <x v="0"/>
    <x v="1"/>
    <x v="2"/>
    <n v="150"/>
    <x v="1"/>
    <x v="1"/>
    <s v="8.50-55"/>
  </r>
  <r>
    <n v="668"/>
    <x v="154"/>
    <s v="CUST668"/>
    <x v="0"/>
    <n v="62"/>
    <x v="0"/>
    <x v="1"/>
    <x v="2"/>
    <n v="150"/>
    <x v="1"/>
    <x v="4"/>
    <s v="10.60-65"/>
  </r>
  <r>
    <n v="671"/>
    <x v="118"/>
    <s v="CUST671"/>
    <x v="1"/>
    <n v="62"/>
    <x v="0"/>
    <x v="1"/>
    <x v="2"/>
    <n v="150"/>
    <x v="1"/>
    <x v="4"/>
    <s v="10.60-65"/>
  </r>
  <r>
    <n v="695"/>
    <x v="153"/>
    <s v="CUST695"/>
    <x v="0"/>
    <n v="22"/>
    <x v="0"/>
    <x v="1"/>
    <x v="2"/>
    <n v="150"/>
    <x v="1"/>
    <x v="2"/>
    <s v="2.20-25"/>
  </r>
  <r>
    <n v="724"/>
    <x v="49"/>
    <s v="CUST724"/>
    <x v="1"/>
    <n v="61"/>
    <x v="2"/>
    <x v="1"/>
    <x v="2"/>
    <n v="150"/>
    <x v="1"/>
    <x v="4"/>
    <s v="10.60-65"/>
  </r>
  <r>
    <n v="728"/>
    <x v="5"/>
    <s v="CUST728"/>
    <x v="1"/>
    <n v="51"/>
    <x v="0"/>
    <x v="1"/>
    <x v="2"/>
    <n v="150"/>
    <x v="1"/>
    <x v="1"/>
    <s v="8.50-55"/>
  </r>
  <r>
    <n v="748"/>
    <x v="114"/>
    <s v="CUST748"/>
    <x v="1"/>
    <n v="25"/>
    <x v="2"/>
    <x v="1"/>
    <x v="2"/>
    <n v="150"/>
    <x v="1"/>
    <x v="2"/>
    <s v="2.20-25"/>
  </r>
  <r>
    <n v="777"/>
    <x v="173"/>
    <s v="CUST777"/>
    <x v="1"/>
    <n v="48"/>
    <x v="0"/>
    <x v="1"/>
    <x v="2"/>
    <n v="150"/>
    <x v="1"/>
    <x v="1"/>
    <s v="7.45-50"/>
  </r>
  <r>
    <n v="813"/>
    <x v="109"/>
    <s v="CUST813"/>
    <x v="1"/>
    <n v="52"/>
    <x v="0"/>
    <x v="1"/>
    <x v="2"/>
    <n v="150"/>
    <x v="1"/>
    <x v="1"/>
    <s v="8.50-55"/>
  </r>
  <r>
    <n v="822"/>
    <x v="2"/>
    <s v="CUST822"/>
    <x v="0"/>
    <n v="52"/>
    <x v="1"/>
    <x v="1"/>
    <x v="2"/>
    <n v="150"/>
    <x v="1"/>
    <x v="1"/>
    <s v="8.50-55"/>
  </r>
  <r>
    <n v="830"/>
    <x v="185"/>
    <s v="CUST830"/>
    <x v="0"/>
    <n v="64"/>
    <x v="2"/>
    <x v="1"/>
    <x v="2"/>
    <n v="150"/>
    <x v="1"/>
    <x v="4"/>
    <s v="10.60-65"/>
  </r>
  <r>
    <n v="844"/>
    <x v="251"/>
    <s v="CUST844"/>
    <x v="1"/>
    <n v="35"/>
    <x v="2"/>
    <x v="1"/>
    <x v="2"/>
    <n v="150"/>
    <x v="1"/>
    <x v="3"/>
    <s v="4.30-35"/>
  </r>
  <r>
    <n v="910"/>
    <x v="258"/>
    <s v="CUST910"/>
    <x v="0"/>
    <n v="20"/>
    <x v="1"/>
    <x v="1"/>
    <x v="2"/>
    <n v="150"/>
    <x v="1"/>
    <x v="2"/>
    <s v="1.18-20"/>
  </r>
  <r>
    <n v="912"/>
    <x v="30"/>
    <s v="CUST912"/>
    <x v="1"/>
    <n v="51"/>
    <x v="1"/>
    <x v="1"/>
    <x v="2"/>
    <n v="150"/>
    <x v="1"/>
    <x v="1"/>
    <s v="8.50-55"/>
  </r>
  <r>
    <n v="978"/>
    <x v="130"/>
    <s v="CUST978"/>
    <x v="0"/>
    <n v="53"/>
    <x v="2"/>
    <x v="1"/>
    <x v="2"/>
    <n v="150"/>
    <x v="1"/>
    <x v="1"/>
    <s v="8.50-55"/>
  </r>
  <r>
    <n v="993"/>
    <x v="240"/>
    <s v="CUST993"/>
    <x v="0"/>
    <n v="48"/>
    <x v="0"/>
    <x v="1"/>
    <x v="2"/>
    <n v="150"/>
    <x v="1"/>
    <x v="1"/>
    <s v="7.45-50"/>
  </r>
  <r>
    <n v="999"/>
    <x v="1"/>
    <s v="CUST999"/>
    <x v="0"/>
    <n v="36"/>
    <x v="0"/>
    <x v="1"/>
    <x v="2"/>
    <n v="150"/>
    <x v="1"/>
    <x v="0"/>
    <s v="5.35-40"/>
  </r>
  <r>
    <n v="14"/>
    <x v="158"/>
    <s v="CUST014"/>
    <x v="1"/>
    <n v="64"/>
    <x v="2"/>
    <x v="0"/>
    <x v="3"/>
    <n v="120"/>
    <x v="1"/>
    <x v="4"/>
    <s v="10.60-65"/>
  </r>
  <r>
    <n v="23"/>
    <x v="144"/>
    <s v="CUST023"/>
    <x v="0"/>
    <n v="35"/>
    <x v="2"/>
    <x v="0"/>
    <x v="3"/>
    <n v="120"/>
    <x v="1"/>
    <x v="3"/>
    <s v="4.30-35"/>
  </r>
  <r>
    <n v="39"/>
    <x v="276"/>
    <s v="CUST039"/>
    <x v="1"/>
    <n v="23"/>
    <x v="2"/>
    <x v="0"/>
    <x v="3"/>
    <n v="120"/>
    <x v="1"/>
    <x v="2"/>
    <s v="2.20-25"/>
  </r>
  <r>
    <n v="55"/>
    <x v="104"/>
    <s v="CUST055"/>
    <x v="1"/>
    <n v="31"/>
    <x v="1"/>
    <x v="0"/>
    <x v="3"/>
    <n v="120"/>
    <x v="1"/>
    <x v="3"/>
    <s v="4.30-35"/>
  </r>
  <r>
    <n v="92"/>
    <x v="260"/>
    <s v="CUST092"/>
    <x v="0"/>
    <n v="51"/>
    <x v="0"/>
    <x v="0"/>
    <x v="3"/>
    <n v="120"/>
    <x v="1"/>
    <x v="1"/>
    <s v="8.50-55"/>
  </r>
  <r>
    <n v="122"/>
    <x v="109"/>
    <s v="CUST122"/>
    <x v="1"/>
    <n v="64"/>
    <x v="0"/>
    <x v="0"/>
    <x v="3"/>
    <n v="120"/>
    <x v="1"/>
    <x v="4"/>
    <s v="10.60-65"/>
  </r>
  <r>
    <n v="150"/>
    <x v="232"/>
    <s v="CUST150"/>
    <x v="0"/>
    <n v="58"/>
    <x v="0"/>
    <x v="0"/>
    <x v="3"/>
    <n v="120"/>
    <x v="1"/>
    <x v="4"/>
    <s v="9.55-60"/>
  </r>
  <r>
    <n v="173"/>
    <x v="277"/>
    <s v="CUST173"/>
    <x v="1"/>
    <n v="64"/>
    <x v="0"/>
    <x v="0"/>
    <x v="3"/>
    <n v="120"/>
    <x v="1"/>
    <x v="4"/>
    <s v="10.60-65"/>
  </r>
  <r>
    <n v="182"/>
    <x v="278"/>
    <s v="CUST182"/>
    <x v="1"/>
    <n v="62"/>
    <x v="1"/>
    <x v="0"/>
    <x v="3"/>
    <n v="120"/>
    <x v="1"/>
    <x v="4"/>
    <s v="10.60-65"/>
  </r>
  <r>
    <n v="222"/>
    <x v="279"/>
    <s v="CUST222"/>
    <x v="1"/>
    <n v="51"/>
    <x v="2"/>
    <x v="0"/>
    <x v="3"/>
    <n v="120"/>
    <x v="1"/>
    <x v="1"/>
    <s v="8.50-55"/>
  </r>
  <r>
    <n v="262"/>
    <x v="273"/>
    <s v="CUST262"/>
    <x v="0"/>
    <n v="32"/>
    <x v="1"/>
    <x v="0"/>
    <x v="3"/>
    <n v="120"/>
    <x v="1"/>
    <x v="3"/>
    <s v="4.30-35"/>
  </r>
  <r>
    <n v="271"/>
    <x v="280"/>
    <s v="CUST271"/>
    <x v="0"/>
    <n v="62"/>
    <x v="1"/>
    <x v="0"/>
    <x v="3"/>
    <n v="120"/>
    <x v="1"/>
    <x v="4"/>
    <s v="10.60-65"/>
  </r>
  <r>
    <n v="288"/>
    <x v="80"/>
    <s v="CUST288"/>
    <x v="1"/>
    <n v="28"/>
    <x v="2"/>
    <x v="0"/>
    <x v="3"/>
    <n v="120"/>
    <x v="1"/>
    <x v="3"/>
    <s v="3.25-30"/>
  </r>
  <r>
    <n v="301"/>
    <x v="94"/>
    <s v="CUST301"/>
    <x v="1"/>
    <n v="30"/>
    <x v="2"/>
    <x v="0"/>
    <x v="3"/>
    <n v="120"/>
    <x v="1"/>
    <x v="3"/>
    <s v="3.25-30"/>
  </r>
  <r>
    <n v="312"/>
    <x v="265"/>
    <s v="CUST312"/>
    <x v="1"/>
    <n v="41"/>
    <x v="2"/>
    <x v="0"/>
    <x v="3"/>
    <n v="120"/>
    <x v="1"/>
    <x v="0"/>
    <s v="6.40-45"/>
  </r>
  <r>
    <n v="314"/>
    <x v="120"/>
    <s v="CUST314"/>
    <x v="1"/>
    <n v="52"/>
    <x v="2"/>
    <x v="0"/>
    <x v="3"/>
    <n v="120"/>
    <x v="1"/>
    <x v="1"/>
    <s v="8.50-55"/>
  </r>
  <r>
    <n v="335"/>
    <x v="132"/>
    <s v="CUST335"/>
    <x v="0"/>
    <n v="47"/>
    <x v="1"/>
    <x v="0"/>
    <x v="3"/>
    <n v="120"/>
    <x v="1"/>
    <x v="1"/>
    <s v="7.45-50"/>
  </r>
  <r>
    <n v="425"/>
    <x v="53"/>
    <s v="CUST425"/>
    <x v="0"/>
    <n v="55"/>
    <x v="0"/>
    <x v="0"/>
    <x v="3"/>
    <n v="120"/>
    <x v="1"/>
    <x v="1"/>
    <s v="8.50-55"/>
  </r>
  <r>
    <n v="436"/>
    <x v="84"/>
    <s v="CUST436"/>
    <x v="0"/>
    <n v="57"/>
    <x v="2"/>
    <x v="0"/>
    <x v="3"/>
    <n v="120"/>
    <x v="1"/>
    <x v="4"/>
    <s v="9.55-60"/>
  </r>
  <r>
    <n v="477"/>
    <x v="281"/>
    <s v="CUST477"/>
    <x v="1"/>
    <n v="43"/>
    <x v="2"/>
    <x v="0"/>
    <x v="3"/>
    <n v="120"/>
    <x v="1"/>
    <x v="0"/>
    <s v="6.40-45"/>
  </r>
  <r>
    <n v="497"/>
    <x v="163"/>
    <s v="CUST497"/>
    <x v="1"/>
    <n v="41"/>
    <x v="2"/>
    <x v="0"/>
    <x v="3"/>
    <n v="120"/>
    <x v="1"/>
    <x v="0"/>
    <s v="6.40-45"/>
  </r>
  <r>
    <n v="519"/>
    <x v="20"/>
    <s v="CUST519"/>
    <x v="0"/>
    <n v="36"/>
    <x v="0"/>
    <x v="0"/>
    <x v="3"/>
    <n v="120"/>
    <x v="1"/>
    <x v="0"/>
    <s v="5.35-40"/>
  </r>
  <r>
    <n v="521"/>
    <x v="153"/>
    <s v="CUST521"/>
    <x v="0"/>
    <n v="47"/>
    <x v="2"/>
    <x v="0"/>
    <x v="3"/>
    <n v="120"/>
    <x v="1"/>
    <x v="1"/>
    <s v="7.45-50"/>
  </r>
  <r>
    <n v="530"/>
    <x v="97"/>
    <s v="CUST530"/>
    <x v="0"/>
    <n v="18"/>
    <x v="0"/>
    <x v="0"/>
    <x v="3"/>
    <n v="120"/>
    <x v="1"/>
    <x v="2"/>
    <s v="1.18-20"/>
  </r>
  <r>
    <n v="532"/>
    <x v="59"/>
    <s v="CUST532"/>
    <x v="0"/>
    <n v="64"/>
    <x v="2"/>
    <x v="0"/>
    <x v="3"/>
    <n v="120"/>
    <x v="1"/>
    <x v="4"/>
    <s v="10.60-65"/>
  </r>
  <r>
    <n v="536"/>
    <x v="236"/>
    <s v="CUST536"/>
    <x v="0"/>
    <n v="55"/>
    <x v="1"/>
    <x v="0"/>
    <x v="3"/>
    <n v="120"/>
    <x v="1"/>
    <x v="1"/>
    <s v="8.50-55"/>
  </r>
  <r>
    <n v="578"/>
    <x v="138"/>
    <s v="CUST578"/>
    <x v="0"/>
    <n v="54"/>
    <x v="2"/>
    <x v="0"/>
    <x v="3"/>
    <n v="120"/>
    <x v="1"/>
    <x v="1"/>
    <s v="8.50-55"/>
  </r>
  <r>
    <n v="598"/>
    <x v="224"/>
    <s v="CUST598"/>
    <x v="1"/>
    <n v="37"/>
    <x v="1"/>
    <x v="0"/>
    <x v="3"/>
    <n v="120"/>
    <x v="1"/>
    <x v="0"/>
    <s v="5.35-40"/>
  </r>
  <r>
    <n v="633"/>
    <x v="172"/>
    <s v="CUST633"/>
    <x v="1"/>
    <n v="39"/>
    <x v="1"/>
    <x v="0"/>
    <x v="3"/>
    <n v="120"/>
    <x v="1"/>
    <x v="0"/>
    <s v="5.35-40"/>
  </r>
  <r>
    <n v="640"/>
    <x v="194"/>
    <s v="CUST640"/>
    <x v="0"/>
    <n v="51"/>
    <x v="0"/>
    <x v="0"/>
    <x v="3"/>
    <n v="120"/>
    <x v="1"/>
    <x v="1"/>
    <s v="8.50-55"/>
  </r>
  <r>
    <n v="645"/>
    <x v="54"/>
    <s v="CUST645"/>
    <x v="0"/>
    <n v="35"/>
    <x v="0"/>
    <x v="0"/>
    <x v="3"/>
    <n v="120"/>
    <x v="1"/>
    <x v="3"/>
    <s v="4.30-35"/>
  </r>
  <r>
    <n v="699"/>
    <x v="185"/>
    <s v="CUST699"/>
    <x v="0"/>
    <n v="37"/>
    <x v="2"/>
    <x v="0"/>
    <x v="3"/>
    <n v="120"/>
    <x v="1"/>
    <x v="0"/>
    <s v="5.35-40"/>
  </r>
  <r>
    <n v="769"/>
    <x v="57"/>
    <s v="CUST769"/>
    <x v="0"/>
    <n v="31"/>
    <x v="0"/>
    <x v="0"/>
    <x v="3"/>
    <n v="120"/>
    <x v="1"/>
    <x v="3"/>
    <s v="4.30-35"/>
  </r>
  <r>
    <n v="796"/>
    <x v="12"/>
    <s v="CUST796"/>
    <x v="1"/>
    <n v="43"/>
    <x v="1"/>
    <x v="0"/>
    <x v="3"/>
    <n v="120"/>
    <x v="1"/>
    <x v="0"/>
    <s v="6.40-45"/>
  </r>
  <r>
    <n v="824"/>
    <x v="152"/>
    <s v="CUST824"/>
    <x v="1"/>
    <n v="63"/>
    <x v="2"/>
    <x v="0"/>
    <x v="3"/>
    <n v="120"/>
    <x v="1"/>
    <x v="4"/>
    <s v="10.60-65"/>
  </r>
  <r>
    <n v="856"/>
    <x v="282"/>
    <s v="CUST856"/>
    <x v="1"/>
    <n v="54"/>
    <x v="0"/>
    <x v="0"/>
    <x v="3"/>
    <n v="120"/>
    <x v="1"/>
    <x v="1"/>
    <s v="8.50-55"/>
  </r>
  <r>
    <n v="870"/>
    <x v="283"/>
    <s v="CUST870"/>
    <x v="0"/>
    <n v="46"/>
    <x v="0"/>
    <x v="0"/>
    <x v="3"/>
    <n v="120"/>
    <x v="1"/>
    <x v="1"/>
    <s v="7.45-50"/>
  </r>
  <r>
    <n v="876"/>
    <x v="284"/>
    <s v="CUST876"/>
    <x v="1"/>
    <n v="43"/>
    <x v="2"/>
    <x v="0"/>
    <x v="3"/>
    <n v="120"/>
    <x v="1"/>
    <x v="0"/>
    <s v="6.40-45"/>
  </r>
  <r>
    <n v="885"/>
    <x v="213"/>
    <s v="CUST885"/>
    <x v="0"/>
    <n v="52"/>
    <x v="2"/>
    <x v="0"/>
    <x v="3"/>
    <n v="120"/>
    <x v="1"/>
    <x v="1"/>
    <s v="8.50-55"/>
  </r>
  <r>
    <n v="895"/>
    <x v="82"/>
    <s v="CUST895"/>
    <x v="0"/>
    <n v="55"/>
    <x v="2"/>
    <x v="0"/>
    <x v="3"/>
    <n v="120"/>
    <x v="1"/>
    <x v="1"/>
    <s v="8.50-55"/>
  </r>
  <r>
    <n v="931"/>
    <x v="115"/>
    <s v="CUST931"/>
    <x v="1"/>
    <n v="30"/>
    <x v="1"/>
    <x v="0"/>
    <x v="3"/>
    <n v="120"/>
    <x v="1"/>
    <x v="3"/>
    <s v="3.25-30"/>
  </r>
  <r>
    <n v="957"/>
    <x v="222"/>
    <s v="CUST957"/>
    <x v="0"/>
    <n v="60"/>
    <x v="0"/>
    <x v="0"/>
    <x v="3"/>
    <n v="120"/>
    <x v="1"/>
    <x v="4"/>
    <s v="9.55-60"/>
  </r>
  <r>
    <n v="1000"/>
    <x v="144"/>
    <s v="CUST1000"/>
    <x v="1"/>
    <n v="47"/>
    <x v="0"/>
    <x v="0"/>
    <x v="3"/>
    <n v="120"/>
    <x v="1"/>
    <x v="1"/>
    <s v="7.45-50"/>
  </r>
  <r>
    <n v="5"/>
    <x v="197"/>
    <s v="CUST005"/>
    <x v="1"/>
    <n v="30"/>
    <x v="1"/>
    <x v="2"/>
    <x v="2"/>
    <n v="100"/>
    <x v="1"/>
    <x v="3"/>
    <s v="3.25-30"/>
  </r>
  <r>
    <n v="8"/>
    <x v="285"/>
    <s v="CUST008"/>
    <x v="1"/>
    <n v="30"/>
    <x v="0"/>
    <x v="0"/>
    <x v="4"/>
    <n v="100"/>
    <x v="1"/>
    <x v="3"/>
    <s v="3.25-30"/>
  </r>
  <r>
    <n v="11"/>
    <x v="250"/>
    <s v="CUST011"/>
    <x v="1"/>
    <n v="23"/>
    <x v="2"/>
    <x v="2"/>
    <x v="2"/>
    <n v="100"/>
    <x v="1"/>
    <x v="2"/>
    <s v="2.20-25"/>
  </r>
  <r>
    <n v="17"/>
    <x v="286"/>
    <s v="CUST017"/>
    <x v="0"/>
    <n v="27"/>
    <x v="2"/>
    <x v="0"/>
    <x v="4"/>
    <n v="100"/>
    <x v="1"/>
    <x v="3"/>
    <s v="3.25-30"/>
  </r>
  <r>
    <n v="22"/>
    <x v="102"/>
    <s v="CUST022"/>
    <x v="1"/>
    <n v="18"/>
    <x v="2"/>
    <x v="2"/>
    <x v="2"/>
    <n v="100"/>
    <x v="1"/>
    <x v="2"/>
    <s v="1.18-20"/>
  </r>
  <r>
    <n v="33"/>
    <x v="74"/>
    <s v="CUST033"/>
    <x v="0"/>
    <n v="50"/>
    <x v="0"/>
    <x v="2"/>
    <x v="2"/>
    <n v="100"/>
    <x v="1"/>
    <x v="1"/>
    <s v="7.45-50"/>
  </r>
  <r>
    <n v="53"/>
    <x v="287"/>
    <s v="CUST053"/>
    <x v="1"/>
    <n v="34"/>
    <x v="0"/>
    <x v="2"/>
    <x v="2"/>
    <n v="100"/>
    <x v="1"/>
    <x v="3"/>
    <s v="4.30-35"/>
  </r>
  <r>
    <n v="62"/>
    <x v="198"/>
    <s v="CUST062"/>
    <x v="1"/>
    <n v="18"/>
    <x v="1"/>
    <x v="2"/>
    <x v="2"/>
    <n v="100"/>
    <x v="1"/>
    <x v="2"/>
    <s v="1.18-20"/>
  </r>
  <r>
    <n v="64"/>
    <x v="30"/>
    <s v="CUST064"/>
    <x v="1"/>
    <n v="49"/>
    <x v="2"/>
    <x v="0"/>
    <x v="4"/>
    <n v="100"/>
    <x v="1"/>
    <x v="1"/>
    <s v="7.45-50"/>
  </r>
  <r>
    <n v="71"/>
    <x v="5"/>
    <s v="CUST071"/>
    <x v="0"/>
    <n v="51"/>
    <x v="1"/>
    <x v="0"/>
    <x v="4"/>
    <n v="100"/>
    <x v="1"/>
    <x v="1"/>
    <s v="8.50-55"/>
  </r>
  <r>
    <n v="76"/>
    <x v="143"/>
    <s v="CUST076"/>
    <x v="0"/>
    <n v="22"/>
    <x v="0"/>
    <x v="2"/>
    <x v="2"/>
    <n v="100"/>
    <x v="1"/>
    <x v="2"/>
    <s v="2.20-25"/>
  </r>
  <r>
    <n v="77"/>
    <x v="288"/>
    <s v="CUST077"/>
    <x v="0"/>
    <n v="47"/>
    <x v="2"/>
    <x v="2"/>
    <x v="2"/>
    <n v="100"/>
    <x v="1"/>
    <x v="1"/>
    <s v="7.45-50"/>
  </r>
  <r>
    <n v="83"/>
    <x v="129"/>
    <s v="CUST083"/>
    <x v="1"/>
    <n v="54"/>
    <x v="0"/>
    <x v="2"/>
    <x v="2"/>
    <n v="100"/>
    <x v="1"/>
    <x v="1"/>
    <s v="8.50-55"/>
  </r>
  <r>
    <n v="87"/>
    <x v="3"/>
    <s v="CUST087"/>
    <x v="0"/>
    <n v="28"/>
    <x v="1"/>
    <x v="2"/>
    <x v="2"/>
    <n v="100"/>
    <x v="1"/>
    <x v="3"/>
    <s v="3.25-30"/>
  </r>
  <r>
    <n v="98"/>
    <x v="77"/>
    <s v="CUST098"/>
    <x v="0"/>
    <n v="55"/>
    <x v="1"/>
    <x v="2"/>
    <x v="2"/>
    <n v="100"/>
    <x v="1"/>
    <x v="1"/>
    <s v="8.50-55"/>
  </r>
  <r>
    <n v="114"/>
    <x v="289"/>
    <s v="CUST114"/>
    <x v="0"/>
    <n v="22"/>
    <x v="1"/>
    <x v="0"/>
    <x v="4"/>
    <n v="100"/>
    <x v="1"/>
    <x v="2"/>
    <s v="2.20-25"/>
  </r>
  <r>
    <n v="125"/>
    <x v="116"/>
    <s v="CUST125"/>
    <x v="1"/>
    <n v="48"/>
    <x v="2"/>
    <x v="2"/>
    <x v="2"/>
    <n v="100"/>
    <x v="1"/>
    <x v="1"/>
    <s v="7.45-50"/>
  </r>
  <r>
    <n v="156"/>
    <x v="290"/>
    <s v="CUST156"/>
    <x v="0"/>
    <n v="43"/>
    <x v="2"/>
    <x v="0"/>
    <x v="4"/>
    <n v="100"/>
    <x v="1"/>
    <x v="0"/>
    <s v="6.40-45"/>
  </r>
  <r>
    <n v="160"/>
    <x v="203"/>
    <s v="CUST160"/>
    <x v="0"/>
    <n v="43"/>
    <x v="2"/>
    <x v="2"/>
    <x v="2"/>
    <n v="100"/>
    <x v="1"/>
    <x v="0"/>
    <s v="6.40-45"/>
  </r>
  <r>
    <n v="175"/>
    <x v="114"/>
    <s v="CUST175"/>
    <x v="0"/>
    <n v="31"/>
    <x v="0"/>
    <x v="0"/>
    <x v="4"/>
    <n v="100"/>
    <x v="1"/>
    <x v="3"/>
    <s v="4.30-35"/>
  </r>
  <r>
    <n v="176"/>
    <x v="291"/>
    <s v="CUST176"/>
    <x v="0"/>
    <n v="43"/>
    <x v="1"/>
    <x v="2"/>
    <x v="2"/>
    <n v="100"/>
    <x v="1"/>
    <x v="0"/>
    <s v="6.40-45"/>
  </r>
  <r>
    <n v="177"/>
    <x v="272"/>
    <s v="CUST177"/>
    <x v="1"/>
    <n v="45"/>
    <x v="1"/>
    <x v="2"/>
    <x v="2"/>
    <n v="100"/>
    <x v="1"/>
    <x v="0"/>
    <s v="6.40-45"/>
  </r>
  <r>
    <n v="187"/>
    <x v="292"/>
    <s v="CUST187"/>
    <x v="0"/>
    <n v="64"/>
    <x v="2"/>
    <x v="2"/>
    <x v="2"/>
    <n v="100"/>
    <x v="1"/>
    <x v="4"/>
    <s v="10.60-65"/>
  </r>
  <r>
    <n v="192"/>
    <x v="47"/>
    <s v="CUST192"/>
    <x v="1"/>
    <n v="62"/>
    <x v="1"/>
    <x v="2"/>
    <x v="2"/>
    <n v="100"/>
    <x v="1"/>
    <x v="4"/>
    <s v="10.60-65"/>
  </r>
  <r>
    <n v="216"/>
    <x v="291"/>
    <s v="CUST216"/>
    <x v="1"/>
    <n v="62"/>
    <x v="0"/>
    <x v="2"/>
    <x v="2"/>
    <n v="100"/>
    <x v="1"/>
    <x v="4"/>
    <s v="10.60-65"/>
  </r>
  <r>
    <n v="225"/>
    <x v="293"/>
    <s v="CUST225"/>
    <x v="0"/>
    <n v="57"/>
    <x v="1"/>
    <x v="0"/>
    <x v="4"/>
    <n v="100"/>
    <x v="1"/>
    <x v="4"/>
    <s v="9.55-60"/>
  </r>
  <r>
    <n v="227"/>
    <x v="139"/>
    <s v="CUST227"/>
    <x v="1"/>
    <n v="36"/>
    <x v="0"/>
    <x v="2"/>
    <x v="2"/>
    <n v="100"/>
    <x v="1"/>
    <x v="0"/>
    <s v="5.35-40"/>
  </r>
  <r>
    <n v="244"/>
    <x v="35"/>
    <s v="CUST244"/>
    <x v="1"/>
    <n v="28"/>
    <x v="1"/>
    <x v="2"/>
    <x v="2"/>
    <n v="100"/>
    <x v="1"/>
    <x v="3"/>
    <s v="3.25-30"/>
  </r>
  <r>
    <n v="272"/>
    <x v="68"/>
    <s v="CUST272"/>
    <x v="0"/>
    <n v="61"/>
    <x v="0"/>
    <x v="2"/>
    <x v="2"/>
    <n v="100"/>
    <x v="1"/>
    <x v="4"/>
    <s v="10.60-65"/>
  </r>
  <r>
    <n v="276"/>
    <x v="163"/>
    <s v="CUST276"/>
    <x v="0"/>
    <n v="21"/>
    <x v="1"/>
    <x v="0"/>
    <x v="4"/>
    <n v="100"/>
    <x v="1"/>
    <x v="2"/>
    <s v="2.20-25"/>
  </r>
  <r>
    <n v="277"/>
    <x v="83"/>
    <s v="CUST277"/>
    <x v="1"/>
    <n v="36"/>
    <x v="2"/>
    <x v="0"/>
    <x v="4"/>
    <n v="100"/>
    <x v="1"/>
    <x v="0"/>
    <s v="5.35-40"/>
  </r>
  <r>
    <n v="278"/>
    <x v="270"/>
    <s v="CUST278"/>
    <x v="0"/>
    <n v="37"/>
    <x v="2"/>
    <x v="0"/>
    <x v="4"/>
    <n v="100"/>
    <x v="1"/>
    <x v="0"/>
    <s v="5.35-40"/>
  </r>
  <r>
    <n v="287"/>
    <x v="157"/>
    <s v="CUST287"/>
    <x v="1"/>
    <n v="54"/>
    <x v="2"/>
    <x v="0"/>
    <x v="4"/>
    <n v="100"/>
    <x v="1"/>
    <x v="1"/>
    <s v="8.50-55"/>
  </r>
  <r>
    <n v="311"/>
    <x v="1"/>
    <s v="CUST311"/>
    <x v="0"/>
    <n v="32"/>
    <x v="1"/>
    <x v="0"/>
    <x v="4"/>
    <n v="100"/>
    <x v="1"/>
    <x v="3"/>
    <s v="4.30-35"/>
  </r>
  <r>
    <n v="328"/>
    <x v="130"/>
    <s v="CUST328"/>
    <x v="1"/>
    <n v="39"/>
    <x v="1"/>
    <x v="2"/>
    <x v="2"/>
    <n v="100"/>
    <x v="1"/>
    <x v="0"/>
    <s v="5.35-40"/>
  </r>
  <r>
    <n v="329"/>
    <x v="215"/>
    <s v="CUST329"/>
    <x v="0"/>
    <n v="46"/>
    <x v="0"/>
    <x v="0"/>
    <x v="4"/>
    <n v="100"/>
    <x v="1"/>
    <x v="1"/>
    <s v="7.45-50"/>
  </r>
  <r>
    <n v="338"/>
    <x v="204"/>
    <s v="CUST338"/>
    <x v="1"/>
    <n v="54"/>
    <x v="1"/>
    <x v="2"/>
    <x v="2"/>
    <n v="100"/>
    <x v="1"/>
    <x v="1"/>
    <s v="8.50-55"/>
  </r>
  <r>
    <n v="360"/>
    <x v="166"/>
    <s v="CUST360"/>
    <x v="1"/>
    <n v="42"/>
    <x v="2"/>
    <x v="0"/>
    <x v="4"/>
    <n v="100"/>
    <x v="1"/>
    <x v="0"/>
    <s v="6.40-45"/>
  </r>
  <r>
    <n v="366"/>
    <x v="64"/>
    <s v="CUST366"/>
    <x v="1"/>
    <n v="57"/>
    <x v="2"/>
    <x v="2"/>
    <x v="2"/>
    <n v="100"/>
    <x v="1"/>
    <x v="4"/>
    <s v="9.55-60"/>
  </r>
  <r>
    <n v="381"/>
    <x v="288"/>
    <s v="CUST381"/>
    <x v="0"/>
    <n v="44"/>
    <x v="2"/>
    <x v="0"/>
    <x v="4"/>
    <n v="100"/>
    <x v="1"/>
    <x v="0"/>
    <s v="6.40-45"/>
  </r>
  <r>
    <n v="390"/>
    <x v="239"/>
    <s v="CUST390"/>
    <x v="1"/>
    <n v="39"/>
    <x v="0"/>
    <x v="2"/>
    <x v="2"/>
    <n v="100"/>
    <x v="1"/>
    <x v="0"/>
    <s v="5.35-40"/>
  </r>
  <r>
    <n v="406"/>
    <x v="238"/>
    <s v="CUST406"/>
    <x v="0"/>
    <n v="22"/>
    <x v="1"/>
    <x v="0"/>
    <x v="4"/>
    <n v="100"/>
    <x v="1"/>
    <x v="2"/>
    <s v="2.20-25"/>
  </r>
  <r>
    <n v="410"/>
    <x v="171"/>
    <s v="CUST410"/>
    <x v="0"/>
    <n v="29"/>
    <x v="2"/>
    <x v="2"/>
    <x v="2"/>
    <n v="100"/>
    <x v="1"/>
    <x v="3"/>
    <s v="3.25-30"/>
  </r>
  <r>
    <n v="414"/>
    <x v="233"/>
    <s v="CUST414"/>
    <x v="1"/>
    <n v="48"/>
    <x v="1"/>
    <x v="0"/>
    <x v="4"/>
    <n v="100"/>
    <x v="1"/>
    <x v="1"/>
    <s v="7.45-50"/>
  </r>
  <r>
    <n v="442"/>
    <x v="180"/>
    <s v="CUST442"/>
    <x v="0"/>
    <n v="60"/>
    <x v="2"/>
    <x v="0"/>
    <x v="4"/>
    <n v="100"/>
    <x v="1"/>
    <x v="4"/>
    <s v="9.55-60"/>
  </r>
  <r>
    <n v="455"/>
    <x v="48"/>
    <s v="CUST455"/>
    <x v="1"/>
    <n v="31"/>
    <x v="0"/>
    <x v="0"/>
    <x v="4"/>
    <n v="100"/>
    <x v="1"/>
    <x v="3"/>
    <s v="4.30-35"/>
  </r>
  <r>
    <n v="458"/>
    <x v="179"/>
    <s v="CUST458"/>
    <x v="0"/>
    <n v="39"/>
    <x v="0"/>
    <x v="0"/>
    <x v="4"/>
    <n v="100"/>
    <x v="1"/>
    <x v="0"/>
    <s v="5.35-40"/>
  </r>
  <r>
    <n v="466"/>
    <x v="294"/>
    <s v="CUST466"/>
    <x v="1"/>
    <n v="63"/>
    <x v="0"/>
    <x v="0"/>
    <x v="4"/>
    <n v="100"/>
    <x v="1"/>
    <x v="4"/>
    <s v="10.60-65"/>
  </r>
  <r>
    <n v="492"/>
    <x v="23"/>
    <s v="CUST492"/>
    <x v="1"/>
    <n v="61"/>
    <x v="1"/>
    <x v="0"/>
    <x v="4"/>
    <n v="100"/>
    <x v="1"/>
    <x v="4"/>
    <s v="10.60-65"/>
  </r>
  <r>
    <n v="498"/>
    <x v="59"/>
    <s v="CUST498"/>
    <x v="0"/>
    <n v="50"/>
    <x v="2"/>
    <x v="0"/>
    <x v="4"/>
    <n v="100"/>
    <x v="1"/>
    <x v="1"/>
    <s v="7.45-50"/>
  </r>
  <r>
    <n v="500"/>
    <x v="243"/>
    <s v="CUST500"/>
    <x v="0"/>
    <n v="60"/>
    <x v="1"/>
    <x v="0"/>
    <x v="4"/>
    <n v="100"/>
    <x v="1"/>
    <x v="4"/>
    <s v="9.55-60"/>
  </r>
  <r>
    <n v="511"/>
    <x v="153"/>
    <s v="CUST511"/>
    <x v="1"/>
    <n v="45"/>
    <x v="1"/>
    <x v="2"/>
    <x v="2"/>
    <n v="100"/>
    <x v="1"/>
    <x v="0"/>
    <s v="6.40-45"/>
  </r>
  <r>
    <n v="513"/>
    <x v="295"/>
    <s v="CUST513"/>
    <x v="1"/>
    <n v="24"/>
    <x v="0"/>
    <x v="0"/>
    <x v="4"/>
    <n v="100"/>
    <x v="1"/>
    <x v="2"/>
    <s v="2.20-25"/>
  </r>
  <r>
    <n v="516"/>
    <x v="235"/>
    <s v="CUST516"/>
    <x v="1"/>
    <n v="30"/>
    <x v="1"/>
    <x v="0"/>
    <x v="4"/>
    <n v="100"/>
    <x v="1"/>
    <x v="3"/>
    <s v="3.25-30"/>
  </r>
  <r>
    <n v="517"/>
    <x v="120"/>
    <s v="CUST517"/>
    <x v="0"/>
    <n v="47"/>
    <x v="2"/>
    <x v="0"/>
    <x v="4"/>
    <n v="100"/>
    <x v="1"/>
    <x v="1"/>
    <s v="7.45-50"/>
  </r>
  <r>
    <n v="520"/>
    <x v="81"/>
    <s v="CUST520"/>
    <x v="0"/>
    <n v="49"/>
    <x v="0"/>
    <x v="0"/>
    <x v="4"/>
    <n v="100"/>
    <x v="1"/>
    <x v="1"/>
    <s v="7.45-50"/>
  </r>
  <r>
    <n v="526"/>
    <x v="99"/>
    <s v="CUST526"/>
    <x v="1"/>
    <n v="33"/>
    <x v="2"/>
    <x v="2"/>
    <x v="2"/>
    <n v="100"/>
    <x v="1"/>
    <x v="3"/>
    <s v="4.30-35"/>
  </r>
  <r>
    <n v="549"/>
    <x v="296"/>
    <s v="CUST549"/>
    <x v="0"/>
    <n v="50"/>
    <x v="1"/>
    <x v="2"/>
    <x v="2"/>
    <n v="100"/>
    <x v="1"/>
    <x v="1"/>
    <s v="7.45-50"/>
  </r>
  <r>
    <n v="564"/>
    <x v="17"/>
    <s v="CUST564"/>
    <x v="1"/>
    <n v="50"/>
    <x v="0"/>
    <x v="2"/>
    <x v="2"/>
    <n v="100"/>
    <x v="1"/>
    <x v="1"/>
    <s v="7.45-50"/>
  </r>
  <r>
    <n v="575"/>
    <x v="297"/>
    <s v="CUST575"/>
    <x v="1"/>
    <n v="60"/>
    <x v="2"/>
    <x v="2"/>
    <x v="2"/>
    <n v="100"/>
    <x v="1"/>
    <x v="4"/>
    <s v="9.55-60"/>
  </r>
  <r>
    <n v="583"/>
    <x v="298"/>
    <s v="CUST583"/>
    <x v="0"/>
    <n v="24"/>
    <x v="0"/>
    <x v="0"/>
    <x v="4"/>
    <n v="100"/>
    <x v="1"/>
    <x v="2"/>
    <s v="2.20-25"/>
  </r>
  <r>
    <n v="591"/>
    <x v="108"/>
    <s v="CUST591"/>
    <x v="1"/>
    <n v="53"/>
    <x v="0"/>
    <x v="0"/>
    <x v="4"/>
    <n v="100"/>
    <x v="1"/>
    <x v="1"/>
    <s v="8.50-55"/>
  </r>
  <r>
    <n v="599"/>
    <x v="267"/>
    <s v="CUST599"/>
    <x v="0"/>
    <n v="28"/>
    <x v="1"/>
    <x v="2"/>
    <x v="2"/>
    <n v="100"/>
    <x v="1"/>
    <x v="3"/>
    <s v="3.25-30"/>
  </r>
  <r>
    <n v="609"/>
    <x v="191"/>
    <s v="CUST609"/>
    <x v="0"/>
    <n v="47"/>
    <x v="2"/>
    <x v="2"/>
    <x v="2"/>
    <n v="100"/>
    <x v="1"/>
    <x v="1"/>
    <s v="7.45-50"/>
  </r>
  <r>
    <n v="615"/>
    <x v="183"/>
    <s v="CUST615"/>
    <x v="0"/>
    <n v="61"/>
    <x v="2"/>
    <x v="0"/>
    <x v="4"/>
    <n v="100"/>
    <x v="1"/>
    <x v="4"/>
    <s v="10.60-65"/>
  </r>
  <r>
    <n v="616"/>
    <x v="299"/>
    <s v="CUST616"/>
    <x v="1"/>
    <n v="41"/>
    <x v="2"/>
    <x v="2"/>
    <x v="2"/>
    <n v="100"/>
    <x v="1"/>
    <x v="0"/>
    <s v="6.40-45"/>
  </r>
  <r>
    <n v="619"/>
    <x v="125"/>
    <s v="CUST619"/>
    <x v="1"/>
    <n v="47"/>
    <x v="0"/>
    <x v="0"/>
    <x v="4"/>
    <n v="100"/>
    <x v="1"/>
    <x v="1"/>
    <s v="7.45-50"/>
  </r>
  <r>
    <n v="630"/>
    <x v="222"/>
    <s v="CUST630"/>
    <x v="1"/>
    <n v="42"/>
    <x v="2"/>
    <x v="2"/>
    <x v="2"/>
    <n v="100"/>
    <x v="1"/>
    <x v="0"/>
    <s v="6.40-45"/>
  </r>
  <r>
    <n v="632"/>
    <x v="18"/>
    <s v="CUST632"/>
    <x v="0"/>
    <n v="26"/>
    <x v="0"/>
    <x v="0"/>
    <x v="4"/>
    <n v="100"/>
    <x v="1"/>
    <x v="3"/>
    <s v="3.25-30"/>
  </r>
  <r>
    <n v="642"/>
    <x v="82"/>
    <s v="CUST642"/>
    <x v="0"/>
    <n v="54"/>
    <x v="2"/>
    <x v="0"/>
    <x v="4"/>
    <n v="100"/>
    <x v="1"/>
    <x v="1"/>
    <s v="8.50-55"/>
  </r>
  <r>
    <n v="652"/>
    <x v="216"/>
    <s v="CUST652"/>
    <x v="0"/>
    <n v="34"/>
    <x v="1"/>
    <x v="2"/>
    <x v="2"/>
    <n v="100"/>
    <x v="1"/>
    <x v="3"/>
    <s v="4.30-35"/>
  </r>
  <r>
    <n v="661"/>
    <x v="300"/>
    <s v="CUST661"/>
    <x v="0"/>
    <n v="44"/>
    <x v="2"/>
    <x v="0"/>
    <x v="4"/>
    <n v="100"/>
    <x v="1"/>
    <x v="0"/>
    <s v="6.40-45"/>
  </r>
  <r>
    <n v="672"/>
    <x v="224"/>
    <s v="CUST672"/>
    <x v="0"/>
    <n v="34"/>
    <x v="1"/>
    <x v="2"/>
    <x v="2"/>
    <n v="100"/>
    <x v="1"/>
    <x v="3"/>
    <s v="4.30-35"/>
  </r>
  <r>
    <n v="688"/>
    <x v="109"/>
    <s v="CUST688"/>
    <x v="1"/>
    <n v="56"/>
    <x v="2"/>
    <x v="0"/>
    <x v="4"/>
    <n v="100"/>
    <x v="1"/>
    <x v="4"/>
    <s v="9.55-60"/>
  </r>
  <r>
    <n v="689"/>
    <x v="103"/>
    <s v="CUST689"/>
    <x v="1"/>
    <n v="57"/>
    <x v="0"/>
    <x v="2"/>
    <x v="2"/>
    <n v="100"/>
    <x v="1"/>
    <x v="4"/>
    <s v="9.55-60"/>
  </r>
  <r>
    <n v="692"/>
    <x v="265"/>
    <s v="CUST692"/>
    <x v="0"/>
    <n v="64"/>
    <x v="2"/>
    <x v="2"/>
    <x v="2"/>
    <n v="100"/>
    <x v="1"/>
    <x v="4"/>
    <s v="10.60-65"/>
  </r>
  <r>
    <n v="703"/>
    <x v="94"/>
    <s v="CUST703"/>
    <x v="1"/>
    <n v="34"/>
    <x v="0"/>
    <x v="2"/>
    <x v="2"/>
    <n v="100"/>
    <x v="1"/>
    <x v="3"/>
    <s v="4.30-35"/>
  </r>
  <r>
    <n v="706"/>
    <x v="63"/>
    <s v="CUST706"/>
    <x v="1"/>
    <n v="51"/>
    <x v="0"/>
    <x v="0"/>
    <x v="4"/>
    <n v="100"/>
    <x v="1"/>
    <x v="1"/>
    <s v="8.50-55"/>
  </r>
  <r>
    <n v="715"/>
    <x v="51"/>
    <s v="CUST715"/>
    <x v="0"/>
    <n v="42"/>
    <x v="1"/>
    <x v="0"/>
    <x v="4"/>
    <n v="100"/>
    <x v="1"/>
    <x v="0"/>
    <s v="6.40-45"/>
  </r>
  <r>
    <n v="736"/>
    <x v="301"/>
    <s v="CUST736"/>
    <x v="1"/>
    <n v="29"/>
    <x v="2"/>
    <x v="0"/>
    <x v="4"/>
    <n v="100"/>
    <x v="1"/>
    <x v="3"/>
    <s v="3.25-30"/>
  </r>
  <r>
    <n v="738"/>
    <x v="302"/>
    <s v="CUST738"/>
    <x v="1"/>
    <n v="41"/>
    <x v="2"/>
    <x v="2"/>
    <x v="2"/>
    <n v="100"/>
    <x v="1"/>
    <x v="0"/>
    <s v="6.40-45"/>
  </r>
  <r>
    <n v="745"/>
    <x v="259"/>
    <s v="CUST745"/>
    <x v="1"/>
    <n v="54"/>
    <x v="1"/>
    <x v="2"/>
    <x v="2"/>
    <n v="100"/>
    <x v="1"/>
    <x v="1"/>
    <s v="8.50-55"/>
  </r>
  <r>
    <n v="752"/>
    <x v="35"/>
    <s v="CUST752"/>
    <x v="1"/>
    <n v="29"/>
    <x v="2"/>
    <x v="2"/>
    <x v="2"/>
    <n v="100"/>
    <x v="1"/>
    <x v="3"/>
    <s v="3.25-30"/>
  </r>
  <r>
    <n v="754"/>
    <x v="79"/>
    <s v="CUST754"/>
    <x v="0"/>
    <n v="43"/>
    <x v="0"/>
    <x v="0"/>
    <x v="4"/>
    <n v="100"/>
    <x v="1"/>
    <x v="0"/>
    <s v="6.40-45"/>
  </r>
  <r>
    <n v="758"/>
    <x v="303"/>
    <s v="CUST758"/>
    <x v="1"/>
    <n v="64"/>
    <x v="2"/>
    <x v="0"/>
    <x v="4"/>
    <n v="100"/>
    <x v="1"/>
    <x v="4"/>
    <s v="10.60-65"/>
  </r>
  <r>
    <n v="759"/>
    <x v="283"/>
    <s v="CUST759"/>
    <x v="1"/>
    <n v="49"/>
    <x v="0"/>
    <x v="2"/>
    <x v="2"/>
    <n v="100"/>
    <x v="1"/>
    <x v="1"/>
    <s v="7.45-50"/>
  </r>
  <r>
    <n v="775"/>
    <x v="261"/>
    <s v="CUST775"/>
    <x v="0"/>
    <n v="46"/>
    <x v="0"/>
    <x v="0"/>
    <x v="4"/>
    <n v="100"/>
    <x v="1"/>
    <x v="1"/>
    <s v="7.45-50"/>
  </r>
  <r>
    <n v="778"/>
    <x v="128"/>
    <s v="CUST778"/>
    <x v="0"/>
    <n v="47"/>
    <x v="1"/>
    <x v="0"/>
    <x v="4"/>
    <n v="100"/>
    <x v="1"/>
    <x v="1"/>
    <s v="7.45-50"/>
  </r>
  <r>
    <n v="786"/>
    <x v="304"/>
    <s v="CUST786"/>
    <x v="1"/>
    <n v="48"/>
    <x v="2"/>
    <x v="0"/>
    <x v="4"/>
    <n v="100"/>
    <x v="1"/>
    <x v="1"/>
    <s v="7.45-50"/>
  </r>
  <r>
    <n v="799"/>
    <x v="165"/>
    <s v="CUST799"/>
    <x v="1"/>
    <n v="56"/>
    <x v="0"/>
    <x v="2"/>
    <x v="2"/>
    <n v="100"/>
    <x v="1"/>
    <x v="4"/>
    <s v="9.55-60"/>
  </r>
  <r>
    <n v="803"/>
    <x v="3"/>
    <s v="CUST803"/>
    <x v="1"/>
    <n v="39"/>
    <x v="2"/>
    <x v="0"/>
    <x v="4"/>
    <n v="100"/>
    <x v="1"/>
    <x v="0"/>
    <s v="5.35-40"/>
  </r>
  <r>
    <n v="809"/>
    <x v="189"/>
    <s v="CUST809"/>
    <x v="0"/>
    <n v="62"/>
    <x v="1"/>
    <x v="2"/>
    <x v="2"/>
    <n v="100"/>
    <x v="1"/>
    <x v="4"/>
    <s v="10.60-65"/>
  </r>
  <r>
    <n v="810"/>
    <x v="247"/>
    <s v="CUST810"/>
    <x v="1"/>
    <n v="59"/>
    <x v="0"/>
    <x v="0"/>
    <x v="4"/>
    <n v="100"/>
    <x v="1"/>
    <x v="4"/>
    <s v="9.55-60"/>
  </r>
  <r>
    <n v="819"/>
    <x v="278"/>
    <s v="CUST819"/>
    <x v="0"/>
    <n v="35"/>
    <x v="1"/>
    <x v="2"/>
    <x v="2"/>
    <n v="100"/>
    <x v="1"/>
    <x v="3"/>
    <s v="4.30-35"/>
  </r>
  <r>
    <n v="823"/>
    <x v="85"/>
    <s v="CUST823"/>
    <x v="0"/>
    <n v="56"/>
    <x v="0"/>
    <x v="2"/>
    <x v="2"/>
    <n v="100"/>
    <x v="1"/>
    <x v="4"/>
    <s v="9.55-60"/>
  </r>
  <r>
    <n v="831"/>
    <x v="225"/>
    <s v="CUST831"/>
    <x v="1"/>
    <n v="27"/>
    <x v="0"/>
    <x v="0"/>
    <x v="4"/>
    <n v="100"/>
    <x v="1"/>
    <x v="3"/>
    <s v="3.25-30"/>
  </r>
  <r>
    <n v="841"/>
    <x v="69"/>
    <s v="CUST841"/>
    <x v="1"/>
    <n v="31"/>
    <x v="0"/>
    <x v="0"/>
    <x v="4"/>
    <n v="100"/>
    <x v="1"/>
    <x v="3"/>
    <s v="4.30-35"/>
  </r>
  <r>
    <n v="858"/>
    <x v="305"/>
    <s v="CUST858"/>
    <x v="1"/>
    <n v="23"/>
    <x v="0"/>
    <x v="2"/>
    <x v="2"/>
    <n v="100"/>
    <x v="1"/>
    <x v="2"/>
    <s v="2.20-25"/>
  </r>
  <r>
    <n v="873"/>
    <x v="32"/>
    <s v="CUST873"/>
    <x v="0"/>
    <n v="27"/>
    <x v="0"/>
    <x v="0"/>
    <x v="4"/>
    <n v="100"/>
    <x v="1"/>
    <x v="3"/>
    <s v="3.25-30"/>
  </r>
  <r>
    <n v="887"/>
    <x v="126"/>
    <s v="CUST887"/>
    <x v="1"/>
    <n v="59"/>
    <x v="2"/>
    <x v="0"/>
    <x v="4"/>
    <n v="100"/>
    <x v="1"/>
    <x v="4"/>
    <s v="9.55-60"/>
  </r>
  <r>
    <n v="888"/>
    <x v="213"/>
    <s v="CUST888"/>
    <x v="0"/>
    <n v="52"/>
    <x v="0"/>
    <x v="0"/>
    <x v="4"/>
    <n v="100"/>
    <x v="1"/>
    <x v="1"/>
    <s v="8.50-55"/>
  </r>
  <r>
    <n v="897"/>
    <x v="306"/>
    <s v="CUST897"/>
    <x v="0"/>
    <n v="64"/>
    <x v="0"/>
    <x v="2"/>
    <x v="2"/>
    <n v="100"/>
    <x v="1"/>
    <x v="4"/>
    <s v="10.60-65"/>
  </r>
  <r>
    <n v="924"/>
    <x v="22"/>
    <s v="CUST924"/>
    <x v="1"/>
    <n v="55"/>
    <x v="1"/>
    <x v="2"/>
    <x v="2"/>
    <n v="100"/>
    <x v="1"/>
    <x v="1"/>
    <s v="8.50-55"/>
  </r>
  <r>
    <n v="932"/>
    <x v="10"/>
    <s v="CUST932"/>
    <x v="0"/>
    <n v="45"/>
    <x v="1"/>
    <x v="0"/>
    <x v="4"/>
    <n v="100"/>
    <x v="1"/>
    <x v="0"/>
    <s v="6.40-45"/>
  </r>
  <r>
    <n v="951"/>
    <x v="69"/>
    <s v="CUST951"/>
    <x v="1"/>
    <n v="33"/>
    <x v="1"/>
    <x v="2"/>
    <x v="2"/>
    <n v="100"/>
    <x v="1"/>
    <x v="3"/>
    <s v="4.30-35"/>
  </r>
  <r>
    <n v="972"/>
    <x v="137"/>
    <s v="CUST972"/>
    <x v="1"/>
    <n v="49"/>
    <x v="1"/>
    <x v="0"/>
    <x v="4"/>
    <n v="100"/>
    <x v="1"/>
    <x v="1"/>
    <s v="7.45-50"/>
  </r>
  <r>
    <n v="991"/>
    <x v="174"/>
    <s v="CUST991"/>
    <x v="0"/>
    <n v="34"/>
    <x v="2"/>
    <x v="2"/>
    <x v="2"/>
    <n v="100"/>
    <x v="1"/>
    <x v="3"/>
    <s v="4.30-35"/>
  </r>
  <r>
    <n v="998"/>
    <x v="161"/>
    <s v="CUST998"/>
    <x v="0"/>
    <n v="23"/>
    <x v="1"/>
    <x v="0"/>
    <x v="4"/>
    <n v="100"/>
    <x v="1"/>
    <x v="2"/>
    <s v="2.20-25"/>
  </r>
  <r>
    <n v="32"/>
    <x v="149"/>
    <s v="CUST032"/>
    <x v="1"/>
    <n v="30"/>
    <x v="1"/>
    <x v="1"/>
    <x v="3"/>
    <n v="90"/>
    <x v="1"/>
    <x v="3"/>
    <s v="3.25-30"/>
  </r>
  <r>
    <n v="73"/>
    <x v="156"/>
    <s v="CUST073"/>
    <x v="1"/>
    <n v="29"/>
    <x v="0"/>
    <x v="1"/>
    <x v="3"/>
    <n v="90"/>
    <x v="1"/>
    <x v="3"/>
    <s v="3.25-30"/>
  </r>
  <r>
    <n v="84"/>
    <x v="249"/>
    <s v="CUST084"/>
    <x v="0"/>
    <n v="38"/>
    <x v="0"/>
    <x v="1"/>
    <x v="3"/>
    <n v="90"/>
    <x v="1"/>
    <x v="0"/>
    <s v="5.35-40"/>
  </r>
  <r>
    <n v="86"/>
    <x v="277"/>
    <s v="CUST086"/>
    <x v="1"/>
    <n v="19"/>
    <x v="1"/>
    <x v="1"/>
    <x v="3"/>
    <n v="90"/>
    <x v="1"/>
    <x v="2"/>
    <s v="1.18-20"/>
  </r>
  <r>
    <n v="126"/>
    <x v="200"/>
    <s v="CUST126"/>
    <x v="0"/>
    <n v="28"/>
    <x v="2"/>
    <x v="1"/>
    <x v="3"/>
    <n v="90"/>
    <x v="1"/>
    <x v="3"/>
    <s v="3.25-30"/>
  </r>
  <r>
    <n v="190"/>
    <x v="155"/>
    <s v="CUST190"/>
    <x v="0"/>
    <n v="60"/>
    <x v="1"/>
    <x v="1"/>
    <x v="3"/>
    <n v="90"/>
    <x v="1"/>
    <x v="4"/>
    <s v="9.55-60"/>
  </r>
  <r>
    <n v="218"/>
    <x v="307"/>
    <s v="CUST218"/>
    <x v="1"/>
    <n v="64"/>
    <x v="1"/>
    <x v="1"/>
    <x v="3"/>
    <n v="90"/>
    <x v="1"/>
    <x v="4"/>
    <s v="10.60-65"/>
  </r>
  <r>
    <n v="219"/>
    <x v="308"/>
    <s v="CUST219"/>
    <x v="0"/>
    <n v="53"/>
    <x v="0"/>
    <x v="1"/>
    <x v="3"/>
    <n v="90"/>
    <x v="1"/>
    <x v="1"/>
    <s v="8.50-55"/>
  </r>
  <r>
    <n v="229"/>
    <x v="161"/>
    <s v="CUST229"/>
    <x v="1"/>
    <n v="58"/>
    <x v="1"/>
    <x v="1"/>
    <x v="3"/>
    <n v="90"/>
    <x v="1"/>
    <x v="4"/>
    <s v="9.55-60"/>
  </r>
  <r>
    <n v="245"/>
    <x v="95"/>
    <s v="CUST245"/>
    <x v="1"/>
    <n v="47"/>
    <x v="2"/>
    <x v="1"/>
    <x v="3"/>
    <n v="90"/>
    <x v="1"/>
    <x v="1"/>
    <s v="7.45-50"/>
  </r>
  <r>
    <n v="267"/>
    <x v="282"/>
    <s v="CUST267"/>
    <x v="0"/>
    <n v="32"/>
    <x v="1"/>
    <x v="1"/>
    <x v="3"/>
    <n v="90"/>
    <x v="1"/>
    <x v="3"/>
    <s v="4.30-35"/>
  </r>
  <r>
    <n v="293"/>
    <x v="309"/>
    <s v="CUST293"/>
    <x v="1"/>
    <n v="50"/>
    <x v="0"/>
    <x v="1"/>
    <x v="3"/>
    <n v="90"/>
    <x v="1"/>
    <x v="1"/>
    <s v="7.45-50"/>
  </r>
  <r>
    <n v="294"/>
    <x v="228"/>
    <s v="CUST294"/>
    <x v="0"/>
    <n v="23"/>
    <x v="2"/>
    <x v="1"/>
    <x v="3"/>
    <n v="90"/>
    <x v="1"/>
    <x v="2"/>
    <s v="2.20-25"/>
  </r>
  <r>
    <n v="303"/>
    <x v="66"/>
    <s v="CUST303"/>
    <x v="1"/>
    <n v="19"/>
    <x v="0"/>
    <x v="1"/>
    <x v="3"/>
    <n v="90"/>
    <x v="1"/>
    <x v="2"/>
    <s v="1.18-20"/>
  </r>
  <r>
    <n v="317"/>
    <x v="215"/>
    <s v="CUST317"/>
    <x v="1"/>
    <n v="22"/>
    <x v="0"/>
    <x v="1"/>
    <x v="3"/>
    <n v="90"/>
    <x v="1"/>
    <x v="2"/>
    <s v="2.20-25"/>
  </r>
  <r>
    <n v="331"/>
    <x v="137"/>
    <s v="CUST331"/>
    <x v="1"/>
    <n v="28"/>
    <x v="0"/>
    <x v="1"/>
    <x v="3"/>
    <n v="90"/>
    <x v="1"/>
    <x v="3"/>
    <s v="3.25-30"/>
  </r>
  <r>
    <n v="351"/>
    <x v="189"/>
    <s v="CUST351"/>
    <x v="0"/>
    <n v="56"/>
    <x v="2"/>
    <x v="1"/>
    <x v="3"/>
    <n v="90"/>
    <x v="1"/>
    <x v="4"/>
    <s v="9.55-60"/>
  </r>
  <r>
    <n v="383"/>
    <x v="130"/>
    <s v="CUST383"/>
    <x v="0"/>
    <n v="46"/>
    <x v="1"/>
    <x v="1"/>
    <x v="3"/>
    <n v="90"/>
    <x v="1"/>
    <x v="1"/>
    <s v="7.45-50"/>
  </r>
  <r>
    <n v="419"/>
    <x v="82"/>
    <s v="CUST419"/>
    <x v="0"/>
    <n v="44"/>
    <x v="2"/>
    <x v="1"/>
    <x v="3"/>
    <n v="90"/>
    <x v="1"/>
    <x v="0"/>
    <s v="6.40-45"/>
  </r>
  <r>
    <n v="422"/>
    <x v="294"/>
    <s v="CUST422"/>
    <x v="0"/>
    <n v="28"/>
    <x v="2"/>
    <x v="1"/>
    <x v="3"/>
    <n v="90"/>
    <x v="1"/>
    <x v="3"/>
    <s v="3.25-30"/>
  </r>
  <r>
    <n v="444"/>
    <x v="26"/>
    <s v="CUST444"/>
    <x v="0"/>
    <n v="61"/>
    <x v="2"/>
    <x v="1"/>
    <x v="3"/>
    <n v="90"/>
    <x v="1"/>
    <x v="4"/>
    <s v="10.60-65"/>
  </r>
  <r>
    <n v="535"/>
    <x v="72"/>
    <s v="CUST535"/>
    <x v="1"/>
    <n v="47"/>
    <x v="1"/>
    <x v="1"/>
    <x v="3"/>
    <n v="90"/>
    <x v="1"/>
    <x v="1"/>
    <s v="7.45-50"/>
  </r>
  <r>
    <n v="557"/>
    <x v="208"/>
    <s v="CUST557"/>
    <x v="0"/>
    <n v="20"/>
    <x v="1"/>
    <x v="1"/>
    <x v="3"/>
    <n v="90"/>
    <x v="1"/>
    <x v="2"/>
    <s v="1.18-20"/>
  </r>
  <r>
    <n v="603"/>
    <x v="300"/>
    <s v="CUST603"/>
    <x v="0"/>
    <n v="40"/>
    <x v="2"/>
    <x v="1"/>
    <x v="3"/>
    <n v="90"/>
    <x v="1"/>
    <x v="0"/>
    <s v="5.35-40"/>
  </r>
  <r>
    <n v="613"/>
    <x v="77"/>
    <s v="CUST613"/>
    <x v="0"/>
    <n v="52"/>
    <x v="2"/>
    <x v="1"/>
    <x v="3"/>
    <n v="90"/>
    <x v="1"/>
    <x v="1"/>
    <s v="8.50-55"/>
  </r>
  <r>
    <n v="631"/>
    <x v="310"/>
    <s v="CUST631"/>
    <x v="1"/>
    <n v="56"/>
    <x v="0"/>
    <x v="1"/>
    <x v="3"/>
    <n v="90"/>
    <x v="1"/>
    <x v="4"/>
    <s v="9.55-60"/>
  </r>
  <r>
    <n v="643"/>
    <x v="244"/>
    <s v="CUST643"/>
    <x v="0"/>
    <n v="28"/>
    <x v="0"/>
    <x v="1"/>
    <x v="3"/>
    <n v="90"/>
    <x v="1"/>
    <x v="3"/>
    <s v="3.25-30"/>
  </r>
  <r>
    <n v="646"/>
    <x v="311"/>
    <s v="CUST646"/>
    <x v="1"/>
    <n v="38"/>
    <x v="2"/>
    <x v="1"/>
    <x v="3"/>
    <n v="90"/>
    <x v="1"/>
    <x v="0"/>
    <s v="5.35-40"/>
  </r>
  <r>
    <n v="656"/>
    <x v="37"/>
    <s v="CUST656"/>
    <x v="1"/>
    <n v="29"/>
    <x v="1"/>
    <x v="1"/>
    <x v="3"/>
    <n v="90"/>
    <x v="1"/>
    <x v="3"/>
    <s v="3.25-30"/>
  </r>
  <r>
    <n v="679"/>
    <x v="293"/>
    <s v="CUST679"/>
    <x v="0"/>
    <n v="18"/>
    <x v="1"/>
    <x v="1"/>
    <x v="3"/>
    <n v="90"/>
    <x v="1"/>
    <x v="2"/>
    <s v="1.18-20"/>
  </r>
  <r>
    <n v="691"/>
    <x v="77"/>
    <s v="CUST691"/>
    <x v="0"/>
    <n v="51"/>
    <x v="2"/>
    <x v="1"/>
    <x v="3"/>
    <n v="90"/>
    <x v="1"/>
    <x v="1"/>
    <s v="8.50-55"/>
  </r>
  <r>
    <n v="704"/>
    <x v="256"/>
    <s v="CUST704"/>
    <x v="0"/>
    <n v="62"/>
    <x v="2"/>
    <x v="1"/>
    <x v="3"/>
    <n v="90"/>
    <x v="1"/>
    <x v="4"/>
    <s v="10.60-65"/>
  </r>
  <r>
    <n v="746"/>
    <x v="293"/>
    <s v="CUST746"/>
    <x v="0"/>
    <n v="33"/>
    <x v="2"/>
    <x v="1"/>
    <x v="3"/>
    <n v="90"/>
    <x v="1"/>
    <x v="3"/>
    <s v="4.30-35"/>
  </r>
  <r>
    <n v="776"/>
    <x v="78"/>
    <s v="CUST776"/>
    <x v="1"/>
    <n v="35"/>
    <x v="2"/>
    <x v="1"/>
    <x v="3"/>
    <n v="90"/>
    <x v="1"/>
    <x v="3"/>
    <s v="4.30-35"/>
  </r>
  <r>
    <n v="829"/>
    <x v="5"/>
    <s v="CUST829"/>
    <x v="1"/>
    <n v="61"/>
    <x v="1"/>
    <x v="1"/>
    <x v="3"/>
    <n v="90"/>
    <x v="1"/>
    <x v="4"/>
    <s v="10.60-65"/>
  </r>
  <r>
    <n v="837"/>
    <x v="48"/>
    <s v="CUST837"/>
    <x v="1"/>
    <n v="18"/>
    <x v="1"/>
    <x v="1"/>
    <x v="3"/>
    <n v="90"/>
    <x v="1"/>
    <x v="2"/>
    <s v="1.18-20"/>
  </r>
  <r>
    <n v="861"/>
    <x v="19"/>
    <s v="CUST861"/>
    <x v="0"/>
    <n v="41"/>
    <x v="2"/>
    <x v="1"/>
    <x v="3"/>
    <n v="90"/>
    <x v="1"/>
    <x v="0"/>
    <s v="6.40-45"/>
  </r>
  <r>
    <n v="898"/>
    <x v="69"/>
    <s v="CUST898"/>
    <x v="0"/>
    <n v="42"/>
    <x v="2"/>
    <x v="1"/>
    <x v="3"/>
    <n v="90"/>
    <x v="1"/>
    <x v="0"/>
    <s v="6.40-45"/>
  </r>
  <r>
    <n v="913"/>
    <x v="167"/>
    <s v="CUST913"/>
    <x v="1"/>
    <n v="29"/>
    <x v="0"/>
    <x v="1"/>
    <x v="3"/>
    <n v="90"/>
    <x v="1"/>
    <x v="3"/>
    <s v="3.25-30"/>
  </r>
  <r>
    <n v="915"/>
    <x v="312"/>
    <s v="CUST915"/>
    <x v="0"/>
    <n v="26"/>
    <x v="1"/>
    <x v="1"/>
    <x v="3"/>
    <n v="90"/>
    <x v="1"/>
    <x v="3"/>
    <s v="3.25-30"/>
  </r>
  <r>
    <n v="918"/>
    <x v="101"/>
    <s v="CUST918"/>
    <x v="0"/>
    <n v="42"/>
    <x v="0"/>
    <x v="1"/>
    <x v="3"/>
    <n v="90"/>
    <x v="1"/>
    <x v="0"/>
    <s v="6.40-45"/>
  </r>
  <r>
    <n v="953"/>
    <x v="279"/>
    <s v="CUST953"/>
    <x v="1"/>
    <n v="45"/>
    <x v="1"/>
    <x v="1"/>
    <x v="3"/>
    <n v="90"/>
    <x v="1"/>
    <x v="0"/>
    <s v="6.40-45"/>
  </r>
  <r>
    <n v="982"/>
    <x v="191"/>
    <s v="CUST982"/>
    <x v="0"/>
    <n v="46"/>
    <x v="1"/>
    <x v="1"/>
    <x v="3"/>
    <n v="90"/>
    <x v="1"/>
    <x v="1"/>
    <s v="7.45-50"/>
  </r>
  <r>
    <n v="997"/>
    <x v="54"/>
    <s v="CUST997"/>
    <x v="1"/>
    <n v="52"/>
    <x v="1"/>
    <x v="1"/>
    <x v="3"/>
    <n v="90"/>
    <x v="1"/>
    <x v="1"/>
    <s v="8.50-55"/>
  </r>
  <r>
    <n v="12"/>
    <x v="313"/>
    <s v="CUST012"/>
    <x v="1"/>
    <n v="35"/>
    <x v="1"/>
    <x v="1"/>
    <x v="4"/>
    <n v="75"/>
    <x v="1"/>
    <x v="3"/>
    <s v="4.30-35"/>
  </r>
  <r>
    <n v="37"/>
    <x v="2"/>
    <s v="CUST037"/>
    <x v="0"/>
    <n v="18"/>
    <x v="1"/>
    <x v="1"/>
    <x v="4"/>
    <n v="75"/>
    <x v="1"/>
    <x v="2"/>
    <s v="1.18-20"/>
  </r>
  <r>
    <n v="50"/>
    <x v="105"/>
    <s v="CUST050"/>
    <x v="0"/>
    <n v="27"/>
    <x v="1"/>
    <x v="1"/>
    <x v="4"/>
    <n v="75"/>
    <x v="1"/>
    <x v="3"/>
    <s v="3.25-30"/>
  </r>
  <r>
    <n v="51"/>
    <x v="163"/>
    <s v="CUST051"/>
    <x v="1"/>
    <n v="27"/>
    <x v="1"/>
    <x v="1"/>
    <x v="4"/>
    <n v="75"/>
    <x v="1"/>
    <x v="3"/>
    <s v="3.25-30"/>
  </r>
  <r>
    <n v="69"/>
    <x v="314"/>
    <s v="CUST069"/>
    <x v="0"/>
    <n v="56"/>
    <x v="1"/>
    <x v="1"/>
    <x v="4"/>
    <n v="75"/>
    <x v="1"/>
    <x v="4"/>
    <s v="9.55-60"/>
  </r>
  <r>
    <n v="108"/>
    <x v="49"/>
    <s v="CUST108"/>
    <x v="0"/>
    <n v="27"/>
    <x v="1"/>
    <x v="1"/>
    <x v="4"/>
    <n v="75"/>
    <x v="1"/>
    <x v="3"/>
    <s v="3.25-30"/>
  </r>
  <r>
    <n v="145"/>
    <x v="69"/>
    <s v="CUST145"/>
    <x v="0"/>
    <n v="39"/>
    <x v="2"/>
    <x v="1"/>
    <x v="4"/>
    <n v="75"/>
    <x v="1"/>
    <x v="0"/>
    <s v="5.35-40"/>
  </r>
  <r>
    <n v="149"/>
    <x v="139"/>
    <s v="CUST149"/>
    <x v="1"/>
    <n v="22"/>
    <x v="2"/>
    <x v="1"/>
    <x v="4"/>
    <n v="75"/>
    <x v="1"/>
    <x v="2"/>
    <s v="2.20-25"/>
  </r>
  <r>
    <n v="188"/>
    <x v="311"/>
    <s v="CUST188"/>
    <x v="1"/>
    <n v="40"/>
    <x v="2"/>
    <x v="1"/>
    <x v="4"/>
    <n v="75"/>
    <x v="1"/>
    <x v="0"/>
    <s v="5.35-40"/>
  </r>
  <r>
    <n v="241"/>
    <x v="315"/>
    <s v="CUST241"/>
    <x v="0"/>
    <n v="23"/>
    <x v="0"/>
    <x v="1"/>
    <x v="4"/>
    <n v="75"/>
    <x v="1"/>
    <x v="2"/>
    <s v="2.20-25"/>
  </r>
  <r>
    <n v="326"/>
    <x v="316"/>
    <s v="CUST326"/>
    <x v="0"/>
    <n v="18"/>
    <x v="2"/>
    <x v="1"/>
    <x v="4"/>
    <n v="75"/>
    <x v="1"/>
    <x v="2"/>
    <s v="1.18-20"/>
  </r>
  <r>
    <n v="350"/>
    <x v="304"/>
    <s v="CUST350"/>
    <x v="1"/>
    <n v="25"/>
    <x v="1"/>
    <x v="1"/>
    <x v="4"/>
    <n v="75"/>
    <x v="1"/>
    <x v="2"/>
    <s v="2.20-25"/>
  </r>
  <r>
    <n v="357"/>
    <x v="311"/>
    <s v="CUST357"/>
    <x v="0"/>
    <n v="40"/>
    <x v="0"/>
    <x v="1"/>
    <x v="4"/>
    <n v="75"/>
    <x v="1"/>
    <x v="0"/>
    <s v="5.35-40"/>
  </r>
  <r>
    <n v="374"/>
    <x v="28"/>
    <s v="CUST374"/>
    <x v="0"/>
    <n v="59"/>
    <x v="1"/>
    <x v="1"/>
    <x v="4"/>
    <n v="75"/>
    <x v="1"/>
    <x v="4"/>
    <s v="9.55-60"/>
  </r>
  <r>
    <n v="413"/>
    <x v="165"/>
    <s v="CUST413"/>
    <x v="0"/>
    <n v="44"/>
    <x v="1"/>
    <x v="1"/>
    <x v="4"/>
    <n v="75"/>
    <x v="1"/>
    <x v="0"/>
    <s v="6.40-45"/>
  </r>
  <r>
    <n v="439"/>
    <x v="288"/>
    <s v="CUST439"/>
    <x v="1"/>
    <n v="50"/>
    <x v="2"/>
    <x v="1"/>
    <x v="4"/>
    <n v="75"/>
    <x v="1"/>
    <x v="1"/>
    <s v="7.45-50"/>
  </r>
  <r>
    <n v="469"/>
    <x v="44"/>
    <s v="CUST469"/>
    <x v="1"/>
    <n v="18"/>
    <x v="1"/>
    <x v="1"/>
    <x v="4"/>
    <n v="75"/>
    <x v="1"/>
    <x v="2"/>
    <s v="1.18-20"/>
  </r>
  <r>
    <n v="475"/>
    <x v="317"/>
    <s v="CUST475"/>
    <x v="1"/>
    <n v="26"/>
    <x v="2"/>
    <x v="1"/>
    <x v="4"/>
    <n v="75"/>
    <x v="1"/>
    <x v="3"/>
    <s v="3.25-30"/>
  </r>
  <r>
    <n v="552"/>
    <x v="190"/>
    <s v="CUST552"/>
    <x v="0"/>
    <n v="49"/>
    <x v="0"/>
    <x v="1"/>
    <x v="4"/>
    <n v="75"/>
    <x v="1"/>
    <x v="1"/>
    <s v="7.45-50"/>
  </r>
  <r>
    <n v="607"/>
    <x v="180"/>
    <s v="CUST607"/>
    <x v="1"/>
    <n v="54"/>
    <x v="2"/>
    <x v="1"/>
    <x v="4"/>
    <n v="75"/>
    <x v="1"/>
    <x v="1"/>
    <s v="8.50-55"/>
  </r>
  <r>
    <n v="620"/>
    <x v="44"/>
    <s v="CUST620"/>
    <x v="1"/>
    <n v="63"/>
    <x v="0"/>
    <x v="1"/>
    <x v="4"/>
    <n v="75"/>
    <x v="1"/>
    <x v="4"/>
    <s v="10.60-65"/>
  </r>
  <r>
    <n v="622"/>
    <x v="112"/>
    <s v="CUST622"/>
    <x v="0"/>
    <n v="49"/>
    <x v="1"/>
    <x v="1"/>
    <x v="4"/>
    <n v="75"/>
    <x v="1"/>
    <x v="1"/>
    <s v="7.45-50"/>
  </r>
  <r>
    <n v="644"/>
    <x v="95"/>
    <s v="CUST644"/>
    <x v="1"/>
    <n v="23"/>
    <x v="1"/>
    <x v="1"/>
    <x v="4"/>
    <n v="75"/>
    <x v="1"/>
    <x v="2"/>
    <s v="2.20-25"/>
  </r>
  <r>
    <n v="653"/>
    <x v="199"/>
    <s v="CUST653"/>
    <x v="1"/>
    <n v="54"/>
    <x v="2"/>
    <x v="1"/>
    <x v="4"/>
    <n v="75"/>
    <x v="1"/>
    <x v="1"/>
    <s v="8.50-55"/>
  </r>
  <r>
    <n v="654"/>
    <x v="298"/>
    <s v="CUST654"/>
    <x v="1"/>
    <n v="42"/>
    <x v="2"/>
    <x v="1"/>
    <x v="4"/>
    <n v="75"/>
    <x v="1"/>
    <x v="0"/>
    <s v="6.40-45"/>
  </r>
  <r>
    <n v="713"/>
    <x v="184"/>
    <s v="CUST713"/>
    <x v="1"/>
    <n v="34"/>
    <x v="1"/>
    <x v="1"/>
    <x v="4"/>
    <n v="75"/>
    <x v="1"/>
    <x v="3"/>
    <s v="4.30-35"/>
  </r>
  <r>
    <n v="718"/>
    <x v="260"/>
    <s v="CUST718"/>
    <x v="0"/>
    <n v="59"/>
    <x v="1"/>
    <x v="1"/>
    <x v="4"/>
    <n v="75"/>
    <x v="1"/>
    <x v="4"/>
    <s v="9.55-60"/>
  </r>
  <r>
    <n v="750"/>
    <x v="258"/>
    <s v="CUST750"/>
    <x v="0"/>
    <n v="35"/>
    <x v="2"/>
    <x v="1"/>
    <x v="4"/>
    <n v="75"/>
    <x v="1"/>
    <x v="3"/>
    <s v="4.30-35"/>
  </r>
  <r>
    <n v="755"/>
    <x v="286"/>
    <s v="CUST755"/>
    <x v="0"/>
    <n v="58"/>
    <x v="2"/>
    <x v="1"/>
    <x v="4"/>
    <n v="75"/>
    <x v="1"/>
    <x v="4"/>
    <s v="9.55-60"/>
  </r>
  <r>
    <n v="767"/>
    <x v="17"/>
    <s v="CUST767"/>
    <x v="1"/>
    <n v="39"/>
    <x v="1"/>
    <x v="1"/>
    <x v="4"/>
    <n v="75"/>
    <x v="1"/>
    <x v="0"/>
    <s v="5.35-40"/>
  </r>
  <r>
    <n v="768"/>
    <x v="184"/>
    <s v="CUST768"/>
    <x v="0"/>
    <n v="24"/>
    <x v="1"/>
    <x v="1"/>
    <x v="4"/>
    <n v="75"/>
    <x v="1"/>
    <x v="2"/>
    <s v="2.20-25"/>
  </r>
  <r>
    <n v="797"/>
    <x v="318"/>
    <s v="CUST797"/>
    <x v="1"/>
    <n v="40"/>
    <x v="2"/>
    <x v="1"/>
    <x v="4"/>
    <n v="75"/>
    <x v="1"/>
    <x v="0"/>
    <s v="5.35-40"/>
  </r>
  <r>
    <n v="812"/>
    <x v="274"/>
    <s v="CUST812"/>
    <x v="1"/>
    <n v="19"/>
    <x v="0"/>
    <x v="1"/>
    <x v="4"/>
    <n v="75"/>
    <x v="1"/>
    <x v="2"/>
    <s v="1.18-20"/>
  </r>
  <r>
    <n v="815"/>
    <x v="118"/>
    <s v="CUST815"/>
    <x v="0"/>
    <n v="51"/>
    <x v="2"/>
    <x v="1"/>
    <x v="4"/>
    <n v="75"/>
    <x v="1"/>
    <x v="1"/>
    <s v="8.50-55"/>
  </r>
  <r>
    <n v="848"/>
    <x v="29"/>
    <s v="CUST848"/>
    <x v="0"/>
    <n v="63"/>
    <x v="2"/>
    <x v="1"/>
    <x v="4"/>
    <n v="75"/>
    <x v="1"/>
    <x v="4"/>
    <s v="10.60-65"/>
  </r>
  <r>
    <n v="872"/>
    <x v="139"/>
    <s v="CUST872"/>
    <x v="0"/>
    <n v="63"/>
    <x v="1"/>
    <x v="1"/>
    <x v="4"/>
    <n v="75"/>
    <x v="1"/>
    <x v="4"/>
    <s v="10.60-65"/>
  </r>
  <r>
    <n v="920"/>
    <x v="285"/>
    <s v="CUST920"/>
    <x v="0"/>
    <n v="28"/>
    <x v="1"/>
    <x v="1"/>
    <x v="4"/>
    <n v="75"/>
    <x v="1"/>
    <x v="3"/>
    <s v="3.25-30"/>
  </r>
  <r>
    <n v="921"/>
    <x v="318"/>
    <s v="CUST921"/>
    <x v="1"/>
    <n v="51"/>
    <x v="0"/>
    <x v="1"/>
    <x v="4"/>
    <n v="75"/>
    <x v="1"/>
    <x v="1"/>
    <s v="8.50-55"/>
  </r>
  <r>
    <n v="929"/>
    <x v="301"/>
    <s v="CUST929"/>
    <x v="0"/>
    <n v="23"/>
    <x v="1"/>
    <x v="1"/>
    <x v="4"/>
    <n v="75"/>
    <x v="1"/>
    <x v="2"/>
    <s v="2.20-25"/>
  </r>
  <r>
    <n v="948"/>
    <x v="125"/>
    <s v="CUST948"/>
    <x v="0"/>
    <n v="23"/>
    <x v="0"/>
    <x v="1"/>
    <x v="4"/>
    <n v="75"/>
    <x v="1"/>
    <x v="2"/>
    <s v="2.20-25"/>
  </r>
  <r>
    <n v="977"/>
    <x v="261"/>
    <s v="CUST977"/>
    <x v="0"/>
    <n v="35"/>
    <x v="0"/>
    <x v="1"/>
    <x v="4"/>
    <n v="75"/>
    <x v="1"/>
    <x v="3"/>
    <s v="4.30-35"/>
  </r>
  <r>
    <n v="980"/>
    <x v="221"/>
    <s v="CUST980"/>
    <x v="0"/>
    <n v="31"/>
    <x v="0"/>
    <x v="1"/>
    <x v="4"/>
    <n v="75"/>
    <x v="1"/>
    <x v="3"/>
    <s v="4.30-35"/>
  </r>
  <r>
    <n v="988"/>
    <x v="319"/>
    <s v="CUST988"/>
    <x v="0"/>
    <n v="63"/>
    <x v="2"/>
    <x v="1"/>
    <x v="4"/>
    <n v="75"/>
    <x v="1"/>
    <x v="4"/>
    <s v="10.60-65"/>
  </r>
  <r>
    <n v="80"/>
    <x v="99"/>
    <s v="CUST080"/>
    <x v="0"/>
    <n v="64"/>
    <x v="2"/>
    <x v="2"/>
    <x v="3"/>
    <n v="60"/>
    <x v="1"/>
    <x v="4"/>
    <s v="10.60-65"/>
  </r>
  <r>
    <n v="95"/>
    <x v="164"/>
    <s v="CUST095"/>
    <x v="0"/>
    <n v="32"/>
    <x v="2"/>
    <x v="2"/>
    <x v="3"/>
    <n v="60"/>
    <x v="1"/>
    <x v="3"/>
    <s v="4.30-35"/>
  </r>
  <r>
    <n v="123"/>
    <x v="53"/>
    <s v="CUST123"/>
    <x v="0"/>
    <n v="40"/>
    <x v="0"/>
    <x v="2"/>
    <x v="3"/>
    <n v="60"/>
    <x v="1"/>
    <x v="0"/>
    <s v="5.35-40"/>
  </r>
  <r>
    <n v="148"/>
    <x v="233"/>
    <s v="CUST148"/>
    <x v="1"/>
    <n v="18"/>
    <x v="2"/>
    <x v="2"/>
    <x v="3"/>
    <n v="60"/>
    <x v="1"/>
    <x v="2"/>
    <s v="1.18-20"/>
  </r>
  <r>
    <n v="162"/>
    <x v="156"/>
    <s v="CUST162"/>
    <x v="1"/>
    <n v="39"/>
    <x v="2"/>
    <x v="2"/>
    <x v="3"/>
    <n v="60"/>
    <x v="1"/>
    <x v="0"/>
    <s v="5.35-40"/>
  </r>
  <r>
    <n v="178"/>
    <x v="37"/>
    <s v="CUST178"/>
    <x v="1"/>
    <n v="40"/>
    <x v="2"/>
    <x v="2"/>
    <x v="3"/>
    <n v="60"/>
    <x v="1"/>
    <x v="0"/>
    <s v="5.35-40"/>
  </r>
  <r>
    <n v="214"/>
    <x v="99"/>
    <s v="CUST214"/>
    <x v="1"/>
    <n v="20"/>
    <x v="1"/>
    <x v="2"/>
    <x v="3"/>
    <n v="60"/>
    <x v="1"/>
    <x v="2"/>
    <s v="1.18-20"/>
  </r>
  <r>
    <n v="228"/>
    <x v="320"/>
    <s v="CUST228"/>
    <x v="0"/>
    <n v="59"/>
    <x v="0"/>
    <x v="2"/>
    <x v="3"/>
    <n v="60"/>
    <x v="1"/>
    <x v="4"/>
    <s v="9.55-60"/>
  </r>
  <r>
    <n v="247"/>
    <x v="37"/>
    <s v="CUST247"/>
    <x v="1"/>
    <n v="41"/>
    <x v="0"/>
    <x v="2"/>
    <x v="3"/>
    <n v="60"/>
    <x v="1"/>
    <x v="0"/>
    <s v="6.40-45"/>
  </r>
  <r>
    <n v="260"/>
    <x v="48"/>
    <s v="CUST260"/>
    <x v="1"/>
    <n v="28"/>
    <x v="1"/>
    <x v="2"/>
    <x v="3"/>
    <n v="60"/>
    <x v="1"/>
    <x v="3"/>
    <s v="3.25-30"/>
  </r>
  <r>
    <n v="263"/>
    <x v="256"/>
    <s v="CUST263"/>
    <x v="1"/>
    <n v="23"/>
    <x v="1"/>
    <x v="2"/>
    <x v="3"/>
    <n v="60"/>
    <x v="1"/>
    <x v="2"/>
    <s v="2.20-25"/>
  </r>
  <r>
    <n v="266"/>
    <x v="321"/>
    <s v="CUST266"/>
    <x v="0"/>
    <n v="19"/>
    <x v="0"/>
    <x v="2"/>
    <x v="3"/>
    <n v="60"/>
    <x v="1"/>
    <x v="2"/>
    <s v="1.18-20"/>
  </r>
  <r>
    <n v="289"/>
    <x v="247"/>
    <s v="CUST289"/>
    <x v="1"/>
    <n v="53"/>
    <x v="0"/>
    <x v="2"/>
    <x v="3"/>
    <n v="60"/>
    <x v="1"/>
    <x v="1"/>
    <s v="8.50-55"/>
  </r>
  <r>
    <n v="304"/>
    <x v="76"/>
    <s v="CUST304"/>
    <x v="0"/>
    <n v="37"/>
    <x v="0"/>
    <x v="2"/>
    <x v="3"/>
    <n v="60"/>
    <x v="1"/>
    <x v="0"/>
    <s v="5.35-40"/>
  </r>
  <r>
    <n v="315"/>
    <x v="322"/>
    <s v="CUST315"/>
    <x v="1"/>
    <n v="47"/>
    <x v="2"/>
    <x v="2"/>
    <x v="3"/>
    <n v="60"/>
    <x v="1"/>
    <x v="1"/>
    <s v="7.45-50"/>
  </r>
  <r>
    <n v="370"/>
    <x v="79"/>
    <s v="CUST370"/>
    <x v="1"/>
    <n v="23"/>
    <x v="0"/>
    <x v="2"/>
    <x v="3"/>
    <n v="60"/>
    <x v="1"/>
    <x v="2"/>
    <s v="2.20-25"/>
  </r>
  <r>
    <n v="399"/>
    <x v="243"/>
    <s v="CUST399"/>
    <x v="0"/>
    <n v="64"/>
    <x v="1"/>
    <x v="2"/>
    <x v="3"/>
    <n v="60"/>
    <x v="1"/>
    <x v="4"/>
    <s v="10.60-65"/>
  </r>
  <r>
    <n v="415"/>
    <x v="301"/>
    <s v="CUST415"/>
    <x v="1"/>
    <n v="53"/>
    <x v="2"/>
    <x v="2"/>
    <x v="3"/>
    <n v="60"/>
    <x v="1"/>
    <x v="1"/>
    <s v="8.50-55"/>
  </r>
  <r>
    <n v="448"/>
    <x v="38"/>
    <s v="CUST448"/>
    <x v="0"/>
    <n v="54"/>
    <x v="1"/>
    <x v="2"/>
    <x v="3"/>
    <n v="60"/>
    <x v="1"/>
    <x v="1"/>
    <s v="8.50-55"/>
  </r>
  <r>
    <n v="456"/>
    <x v="323"/>
    <s v="CUST456"/>
    <x v="1"/>
    <n v="57"/>
    <x v="0"/>
    <x v="2"/>
    <x v="3"/>
    <n v="60"/>
    <x v="1"/>
    <x v="4"/>
    <s v="9.55-60"/>
  </r>
  <r>
    <n v="478"/>
    <x v="259"/>
    <s v="CUST478"/>
    <x v="0"/>
    <n v="58"/>
    <x v="2"/>
    <x v="2"/>
    <x v="3"/>
    <n v="60"/>
    <x v="1"/>
    <x v="4"/>
    <s v="9.55-60"/>
  </r>
  <r>
    <n v="495"/>
    <x v="24"/>
    <s v="CUST495"/>
    <x v="1"/>
    <n v="24"/>
    <x v="1"/>
    <x v="2"/>
    <x v="3"/>
    <n v="60"/>
    <x v="1"/>
    <x v="2"/>
    <s v="2.20-25"/>
  </r>
  <r>
    <n v="499"/>
    <x v="225"/>
    <s v="CUST499"/>
    <x v="1"/>
    <n v="46"/>
    <x v="1"/>
    <x v="2"/>
    <x v="3"/>
    <n v="60"/>
    <x v="1"/>
    <x v="1"/>
    <s v="7.45-50"/>
  </r>
  <r>
    <n v="501"/>
    <x v="217"/>
    <s v="CUST501"/>
    <x v="1"/>
    <n v="39"/>
    <x v="0"/>
    <x v="2"/>
    <x v="3"/>
    <n v="60"/>
    <x v="1"/>
    <x v="0"/>
    <s v="5.35-40"/>
  </r>
  <r>
    <n v="528"/>
    <x v="21"/>
    <s v="CUST528"/>
    <x v="0"/>
    <n v="36"/>
    <x v="2"/>
    <x v="2"/>
    <x v="3"/>
    <n v="60"/>
    <x v="1"/>
    <x v="0"/>
    <s v="5.35-40"/>
  </r>
  <r>
    <n v="548"/>
    <x v="134"/>
    <s v="CUST548"/>
    <x v="0"/>
    <n v="51"/>
    <x v="2"/>
    <x v="2"/>
    <x v="3"/>
    <n v="60"/>
    <x v="1"/>
    <x v="1"/>
    <s v="8.50-55"/>
  </r>
  <r>
    <n v="563"/>
    <x v="201"/>
    <s v="CUST563"/>
    <x v="1"/>
    <n v="20"/>
    <x v="2"/>
    <x v="2"/>
    <x v="3"/>
    <n v="60"/>
    <x v="1"/>
    <x v="2"/>
    <s v="1.18-20"/>
  </r>
  <r>
    <n v="565"/>
    <x v="188"/>
    <s v="CUST565"/>
    <x v="0"/>
    <n v="45"/>
    <x v="1"/>
    <x v="2"/>
    <x v="3"/>
    <n v="60"/>
    <x v="1"/>
    <x v="0"/>
    <s v="6.40-45"/>
  </r>
  <r>
    <n v="573"/>
    <x v="295"/>
    <s v="CUST573"/>
    <x v="1"/>
    <n v="49"/>
    <x v="1"/>
    <x v="2"/>
    <x v="3"/>
    <n v="60"/>
    <x v="1"/>
    <x v="1"/>
    <s v="7.45-50"/>
  </r>
  <r>
    <n v="581"/>
    <x v="171"/>
    <s v="CUST581"/>
    <x v="0"/>
    <n v="48"/>
    <x v="1"/>
    <x v="2"/>
    <x v="3"/>
    <n v="60"/>
    <x v="1"/>
    <x v="1"/>
    <s v="7.45-50"/>
  </r>
  <r>
    <n v="588"/>
    <x v="279"/>
    <s v="CUST588"/>
    <x v="1"/>
    <n v="38"/>
    <x v="0"/>
    <x v="2"/>
    <x v="3"/>
    <n v="60"/>
    <x v="1"/>
    <x v="0"/>
    <s v="5.35-40"/>
  </r>
  <r>
    <n v="593"/>
    <x v="197"/>
    <s v="CUST593"/>
    <x v="1"/>
    <n v="35"/>
    <x v="0"/>
    <x v="2"/>
    <x v="3"/>
    <n v="60"/>
    <x v="1"/>
    <x v="3"/>
    <s v="4.30-35"/>
  </r>
  <r>
    <n v="675"/>
    <x v="296"/>
    <s v="CUST675"/>
    <x v="0"/>
    <n v="45"/>
    <x v="2"/>
    <x v="2"/>
    <x v="3"/>
    <n v="60"/>
    <x v="1"/>
    <x v="0"/>
    <s v="6.40-45"/>
  </r>
  <r>
    <n v="681"/>
    <x v="5"/>
    <s v="CUST681"/>
    <x v="0"/>
    <n v="43"/>
    <x v="0"/>
    <x v="2"/>
    <x v="3"/>
    <n v="60"/>
    <x v="1"/>
    <x v="0"/>
    <s v="6.40-45"/>
  </r>
  <r>
    <n v="701"/>
    <x v="202"/>
    <s v="CUST701"/>
    <x v="0"/>
    <n v="52"/>
    <x v="1"/>
    <x v="2"/>
    <x v="3"/>
    <n v="60"/>
    <x v="1"/>
    <x v="1"/>
    <s v="8.50-55"/>
  </r>
  <r>
    <n v="719"/>
    <x v="60"/>
    <s v="CUST719"/>
    <x v="0"/>
    <n v="42"/>
    <x v="2"/>
    <x v="2"/>
    <x v="3"/>
    <n v="60"/>
    <x v="1"/>
    <x v="0"/>
    <s v="6.40-45"/>
  </r>
  <r>
    <n v="834"/>
    <x v="60"/>
    <s v="CUST834"/>
    <x v="0"/>
    <n v="56"/>
    <x v="1"/>
    <x v="2"/>
    <x v="3"/>
    <n v="60"/>
    <x v="1"/>
    <x v="4"/>
    <s v="9.55-60"/>
  </r>
  <r>
    <n v="871"/>
    <x v="14"/>
    <s v="CUST871"/>
    <x v="1"/>
    <n v="62"/>
    <x v="1"/>
    <x v="2"/>
    <x v="3"/>
    <n v="60"/>
    <x v="1"/>
    <x v="4"/>
    <s v="10.60-65"/>
  </r>
  <r>
    <n v="884"/>
    <x v="147"/>
    <s v="CUST884"/>
    <x v="0"/>
    <n v="26"/>
    <x v="2"/>
    <x v="2"/>
    <x v="3"/>
    <n v="60"/>
    <x v="1"/>
    <x v="3"/>
    <s v="3.25-30"/>
  </r>
  <r>
    <n v="900"/>
    <x v="237"/>
    <s v="CUST900"/>
    <x v="1"/>
    <n v="21"/>
    <x v="2"/>
    <x v="2"/>
    <x v="3"/>
    <n v="60"/>
    <x v="1"/>
    <x v="2"/>
    <s v="2.20-25"/>
  </r>
  <r>
    <n v="959"/>
    <x v="161"/>
    <s v="CUST959"/>
    <x v="0"/>
    <n v="42"/>
    <x v="0"/>
    <x v="2"/>
    <x v="3"/>
    <n v="60"/>
    <x v="1"/>
    <x v="0"/>
    <s v="6.40-45"/>
  </r>
  <r>
    <n v="960"/>
    <x v="116"/>
    <s v="CUST960"/>
    <x v="1"/>
    <n v="59"/>
    <x v="2"/>
    <x v="2"/>
    <x v="3"/>
    <n v="60"/>
    <x v="1"/>
    <x v="4"/>
    <s v="9.55-60"/>
  </r>
  <r>
    <n v="962"/>
    <x v="98"/>
    <s v="CUST962"/>
    <x v="1"/>
    <n v="44"/>
    <x v="2"/>
    <x v="2"/>
    <x v="3"/>
    <n v="60"/>
    <x v="1"/>
    <x v="0"/>
    <s v="6.40-45"/>
  </r>
  <r>
    <n v="981"/>
    <x v="85"/>
    <s v="CUST981"/>
    <x v="0"/>
    <n v="30"/>
    <x v="0"/>
    <x v="2"/>
    <x v="3"/>
    <n v="60"/>
    <x v="1"/>
    <x v="3"/>
    <s v="3.25-30"/>
  </r>
  <r>
    <n v="992"/>
    <x v="156"/>
    <s v="CUST992"/>
    <x v="0"/>
    <n v="57"/>
    <x v="0"/>
    <x v="2"/>
    <x v="3"/>
    <n v="60"/>
    <x v="1"/>
    <x v="4"/>
    <s v="9.55-60"/>
  </r>
  <r>
    <n v="7"/>
    <x v="270"/>
    <s v="CUST007"/>
    <x v="1"/>
    <n v="46"/>
    <x v="2"/>
    <x v="2"/>
    <x v="4"/>
    <n v="50"/>
    <x v="1"/>
    <x v="1"/>
    <s v="7.45-50"/>
  </r>
  <r>
    <n v="18"/>
    <x v="314"/>
    <s v="CUST018"/>
    <x v="0"/>
    <n v="47"/>
    <x v="0"/>
    <x v="2"/>
    <x v="4"/>
    <n v="50"/>
    <x v="1"/>
    <x v="1"/>
    <s v="7.45-50"/>
  </r>
  <r>
    <n v="19"/>
    <x v="18"/>
    <s v="CUST019"/>
    <x v="0"/>
    <n v="62"/>
    <x v="2"/>
    <x v="2"/>
    <x v="4"/>
    <n v="50"/>
    <x v="1"/>
    <x v="4"/>
    <s v="10.60-65"/>
  </r>
  <r>
    <n v="25"/>
    <x v="174"/>
    <s v="CUST025"/>
    <x v="0"/>
    <n v="64"/>
    <x v="1"/>
    <x v="3"/>
    <x v="2"/>
    <n v="50"/>
    <x v="1"/>
    <x v="4"/>
    <s v="10.60-65"/>
  </r>
  <r>
    <n v="27"/>
    <x v="246"/>
    <s v="CUST027"/>
    <x v="0"/>
    <n v="38"/>
    <x v="1"/>
    <x v="2"/>
    <x v="4"/>
    <n v="50"/>
    <x v="1"/>
    <x v="0"/>
    <s v="5.35-40"/>
  </r>
  <r>
    <n v="40"/>
    <x v="185"/>
    <s v="CUST040"/>
    <x v="1"/>
    <n v="45"/>
    <x v="1"/>
    <x v="3"/>
    <x v="2"/>
    <n v="50"/>
    <x v="1"/>
    <x v="0"/>
    <s v="6.40-45"/>
  </r>
  <r>
    <n v="41"/>
    <x v="285"/>
    <s v="CUST041"/>
    <x v="1"/>
    <n v="34"/>
    <x v="2"/>
    <x v="2"/>
    <x v="4"/>
    <n v="50"/>
    <x v="1"/>
    <x v="3"/>
    <s v="4.30-35"/>
  </r>
  <r>
    <n v="59"/>
    <x v="211"/>
    <s v="CUST059"/>
    <x v="1"/>
    <n v="62"/>
    <x v="2"/>
    <x v="3"/>
    <x v="2"/>
    <n v="50"/>
    <x v="1"/>
    <x v="4"/>
    <s v="10.60-65"/>
  </r>
  <r>
    <n v="63"/>
    <x v="97"/>
    <s v="CUST063"/>
    <x v="1"/>
    <n v="57"/>
    <x v="0"/>
    <x v="2"/>
    <x v="4"/>
    <n v="50"/>
    <x v="1"/>
    <x v="4"/>
    <s v="9.55-60"/>
  </r>
  <r>
    <n v="81"/>
    <x v="11"/>
    <s v="CUST081"/>
    <x v="1"/>
    <n v="40"/>
    <x v="0"/>
    <x v="3"/>
    <x v="2"/>
    <n v="50"/>
    <x v="1"/>
    <x v="0"/>
    <s v="5.35-40"/>
  </r>
  <r>
    <n v="102"/>
    <x v="320"/>
    <s v="CUST102"/>
    <x v="0"/>
    <n v="47"/>
    <x v="1"/>
    <x v="2"/>
    <x v="4"/>
    <n v="50"/>
    <x v="1"/>
    <x v="1"/>
    <s v="7.45-50"/>
  </r>
  <r>
    <n v="106"/>
    <x v="231"/>
    <s v="CUST106"/>
    <x v="0"/>
    <n v="46"/>
    <x v="2"/>
    <x v="3"/>
    <x v="2"/>
    <n v="50"/>
    <x v="1"/>
    <x v="1"/>
    <s v="7.45-50"/>
  </r>
  <r>
    <n v="113"/>
    <x v="324"/>
    <s v="CUST113"/>
    <x v="0"/>
    <n v="41"/>
    <x v="0"/>
    <x v="2"/>
    <x v="4"/>
    <n v="50"/>
    <x v="1"/>
    <x v="0"/>
    <s v="6.40-45"/>
  </r>
  <r>
    <n v="120"/>
    <x v="194"/>
    <s v="CUST120"/>
    <x v="1"/>
    <n v="60"/>
    <x v="1"/>
    <x v="3"/>
    <x v="2"/>
    <n v="50"/>
    <x v="1"/>
    <x v="4"/>
    <s v="9.55-60"/>
  </r>
  <r>
    <n v="127"/>
    <x v="24"/>
    <s v="CUST127"/>
    <x v="0"/>
    <n v="33"/>
    <x v="2"/>
    <x v="2"/>
    <x v="4"/>
    <n v="50"/>
    <x v="1"/>
    <x v="3"/>
    <s v="4.30-35"/>
  </r>
  <r>
    <n v="134"/>
    <x v="325"/>
    <s v="CUST134"/>
    <x v="1"/>
    <n v="49"/>
    <x v="0"/>
    <x v="3"/>
    <x v="2"/>
    <n v="50"/>
    <x v="1"/>
    <x v="1"/>
    <s v="7.45-50"/>
  </r>
  <r>
    <n v="135"/>
    <x v="326"/>
    <s v="CUST135"/>
    <x v="1"/>
    <n v="20"/>
    <x v="2"/>
    <x v="2"/>
    <x v="4"/>
    <n v="50"/>
    <x v="1"/>
    <x v="2"/>
    <s v="1.18-20"/>
  </r>
  <r>
    <n v="141"/>
    <x v="69"/>
    <s v="CUST141"/>
    <x v="0"/>
    <n v="22"/>
    <x v="0"/>
    <x v="3"/>
    <x v="2"/>
    <n v="50"/>
    <x v="1"/>
    <x v="2"/>
    <s v="2.20-25"/>
  </r>
  <r>
    <n v="143"/>
    <x v="176"/>
    <s v="CUST143"/>
    <x v="0"/>
    <n v="45"/>
    <x v="2"/>
    <x v="3"/>
    <x v="2"/>
    <n v="50"/>
    <x v="1"/>
    <x v="0"/>
    <s v="6.40-45"/>
  </r>
  <r>
    <n v="151"/>
    <x v="9"/>
    <s v="CUST151"/>
    <x v="1"/>
    <n v="29"/>
    <x v="2"/>
    <x v="3"/>
    <x v="2"/>
    <n v="50"/>
    <x v="1"/>
    <x v="3"/>
    <s v="3.25-30"/>
  </r>
  <r>
    <n v="170"/>
    <x v="327"/>
    <s v="CUST170"/>
    <x v="0"/>
    <n v="25"/>
    <x v="2"/>
    <x v="2"/>
    <x v="4"/>
    <n v="50"/>
    <x v="1"/>
    <x v="2"/>
    <s v="2.20-25"/>
  </r>
  <r>
    <n v="172"/>
    <x v="248"/>
    <s v="CUST172"/>
    <x v="1"/>
    <n v="32"/>
    <x v="1"/>
    <x v="2"/>
    <x v="4"/>
    <n v="50"/>
    <x v="1"/>
    <x v="3"/>
    <s v="4.30-35"/>
  </r>
  <r>
    <n v="189"/>
    <x v="215"/>
    <s v="CUST189"/>
    <x v="1"/>
    <n v="63"/>
    <x v="1"/>
    <x v="3"/>
    <x v="2"/>
    <n v="50"/>
    <x v="1"/>
    <x v="4"/>
    <s v="10.60-65"/>
  </r>
  <r>
    <n v="207"/>
    <x v="49"/>
    <s v="CUST207"/>
    <x v="0"/>
    <n v="42"/>
    <x v="1"/>
    <x v="2"/>
    <x v="4"/>
    <n v="50"/>
    <x v="1"/>
    <x v="0"/>
    <s v="6.40-45"/>
  </r>
  <r>
    <n v="224"/>
    <x v="280"/>
    <s v="CUST224"/>
    <x v="0"/>
    <n v="25"/>
    <x v="2"/>
    <x v="3"/>
    <x v="2"/>
    <n v="50"/>
    <x v="1"/>
    <x v="2"/>
    <s v="2.20-25"/>
  </r>
  <r>
    <n v="226"/>
    <x v="161"/>
    <s v="CUST226"/>
    <x v="0"/>
    <n v="61"/>
    <x v="2"/>
    <x v="3"/>
    <x v="2"/>
    <n v="50"/>
    <x v="1"/>
    <x v="4"/>
    <s v="10.60-65"/>
  </r>
  <r>
    <n v="234"/>
    <x v="328"/>
    <s v="CUST234"/>
    <x v="0"/>
    <n v="62"/>
    <x v="0"/>
    <x v="2"/>
    <x v="4"/>
    <n v="50"/>
    <x v="1"/>
    <x v="4"/>
    <s v="10.60-65"/>
  </r>
  <r>
    <n v="246"/>
    <x v="28"/>
    <s v="CUST246"/>
    <x v="0"/>
    <n v="48"/>
    <x v="0"/>
    <x v="2"/>
    <x v="4"/>
    <n v="50"/>
    <x v="1"/>
    <x v="1"/>
    <s v="7.45-50"/>
  </r>
  <r>
    <n v="249"/>
    <x v="329"/>
    <s v="CUST249"/>
    <x v="1"/>
    <n v="20"/>
    <x v="2"/>
    <x v="3"/>
    <x v="2"/>
    <n v="50"/>
    <x v="1"/>
    <x v="2"/>
    <s v="1.18-20"/>
  </r>
  <r>
    <n v="250"/>
    <x v="235"/>
    <s v="CUST250"/>
    <x v="1"/>
    <n v="48"/>
    <x v="0"/>
    <x v="3"/>
    <x v="2"/>
    <n v="50"/>
    <x v="1"/>
    <x v="1"/>
    <s v="7.45-50"/>
  </r>
  <r>
    <n v="258"/>
    <x v="55"/>
    <s v="CUST258"/>
    <x v="0"/>
    <n v="37"/>
    <x v="2"/>
    <x v="3"/>
    <x v="2"/>
    <n v="50"/>
    <x v="1"/>
    <x v="0"/>
    <s v="5.35-40"/>
  </r>
  <r>
    <n v="261"/>
    <x v="45"/>
    <s v="CUST261"/>
    <x v="1"/>
    <n v="21"/>
    <x v="2"/>
    <x v="2"/>
    <x v="4"/>
    <n v="50"/>
    <x v="1"/>
    <x v="2"/>
    <s v="2.20-25"/>
  </r>
  <r>
    <n v="273"/>
    <x v="44"/>
    <s v="CUST273"/>
    <x v="0"/>
    <n v="22"/>
    <x v="1"/>
    <x v="3"/>
    <x v="2"/>
    <n v="50"/>
    <x v="1"/>
    <x v="2"/>
    <s v="2.20-25"/>
  </r>
  <r>
    <n v="286"/>
    <x v="284"/>
    <s v="CUST286"/>
    <x v="1"/>
    <n v="55"/>
    <x v="0"/>
    <x v="2"/>
    <x v="4"/>
    <n v="50"/>
    <x v="1"/>
    <x v="1"/>
    <s v="8.50-55"/>
  </r>
  <r>
    <n v="306"/>
    <x v="156"/>
    <s v="CUST306"/>
    <x v="1"/>
    <n v="54"/>
    <x v="0"/>
    <x v="3"/>
    <x v="2"/>
    <n v="50"/>
    <x v="1"/>
    <x v="1"/>
    <s v="8.50-55"/>
  </r>
  <r>
    <n v="307"/>
    <x v="27"/>
    <s v="CUST307"/>
    <x v="0"/>
    <n v="26"/>
    <x v="0"/>
    <x v="2"/>
    <x v="4"/>
    <n v="50"/>
    <x v="1"/>
    <x v="3"/>
    <s v="3.25-30"/>
  </r>
  <r>
    <n v="316"/>
    <x v="286"/>
    <s v="CUST316"/>
    <x v="0"/>
    <n v="48"/>
    <x v="2"/>
    <x v="2"/>
    <x v="4"/>
    <n v="50"/>
    <x v="1"/>
    <x v="1"/>
    <s v="7.45-50"/>
  </r>
  <r>
    <n v="321"/>
    <x v="62"/>
    <s v="CUST321"/>
    <x v="0"/>
    <n v="26"/>
    <x v="0"/>
    <x v="2"/>
    <x v="4"/>
    <n v="50"/>
    <x v="1"/>
    <x v="3"/>
    <s v="3.25-30"/>
  </r>
  <r>
    <n v="325"/>
    <x v="115"/>
    <s v="CUST325"/>
    <x v="0"/>
    <n v="52"/>
    <x v="0"/>
    <x v="2"/>
    <x v="4"/>
    <n v="50"/>
    <x v="1"/>
    <x v="1"/>
    <s v="8.50-55"/>
  </r>
  <r>
    <n v="339"/>
    <x v="213"/>
    <s v="CUST339"/>
    <x v="0"/>
    <n v="22"/>
    <x v="0"/>
    <x v="2"/>
    <x v="4"/>
    <n v="50"/>
    <x v="1"/>
    <x v="2"/>
    <s v="2.20-25"/>
  </r>
  <r>
    <n v="343"/>
    <x v="169"/>
    <s v="CUST343"/>
    <x v="1"/>
    <n v="21"/>
    <x v="0"/>
    <x v="2"/>
    <x v="4"/>
    <n v="50"/>
    <x v="1"/>
    <x v="2"/>
    <s v="2.20-25"/>
  </r>
  <r>
    <n v="349"/>
    <x v="200"/>
    <s v="CUST349"/>
    <x v="0"/>
    <n v="57"/>
    <x v="1"/>
    <x v="3"/>
    <x v="2"/>
    <n v="50"/>
    <x v="1"/>
    <x v="4"/>
    <s v="9.55-60"/>
  </r>
  <r>
    <n v="359"/>
    <x v="289"/>
    <s v="CUST359"/>
    <x v="1"/>
    <n v="50"/>
    <x v="2"/>
    <x v="3"/>
    <x v="2"/>
    <n v="50"/>
    <x v="1"/>
    <x v="1"/>
    <s v="7.45-50"/>
  </r>
  <r>
    <n v="367"/>
    <x v="141"/>
    <s v="CUST367"/>
    <x v="0"/>
    <n v="57"/>
    <x v="0"/>
    <x v="3"/>
    <x v="2"/>
    <n v="50"/>
    <x v="1"/>
    <x v="4"/>
    <s v="9.55-60"/>
  </r>
  <r>
    <n v="375"/>
    <x v="248"/>
    <s v="CUST375"/>
    <x v="1"/>
    <n v="32"/>
    <x v="2"/>
    <x v="3"/>
    <x v="2"/>
    <n v="50"/>
    <x v="1"/>
    <x v="3"/>
    <s v="4.30-35"/>
  </r>
  <r>
    <n v="389"/>
    <x v="321"/>
    <s v="CUST389"/>
    <x v="1"/>
    <n v="21"/>
    <x v="2"/>
    <x v="2"/>
    <x v="4"/>
    <n v="50"/>
    <x v="1"/>
    <x v="2"/>
    <s v="2.20-25"/>
  </r>
  <r>
    <n v="391"/>
    <x v="141"/>
    <s v="CUST391"/>
    <x v="1"/>
    <n v="19"/>
    <x v="1"/>
    <x v="2"/>
    <x v="4"/>
    <n v="50"/>
    <x v="1"/>
    <x v="2"/>
    <s v="1.18-20"/>
  </r>
  <r>
    <n v="429"/>
    <x v="34"/>
    <s v="CUST429"/>
    <x v="1"/>
    <n v="64"/>
    <x v="0"/>
    <x v="2"/>
    <x v="4"/>
    <n v="50"/>
    <x v="1"/>
    <x v="4"/>
    <s v="10.60-65"/>
  </r>
  <r>
    <n v="434"/>
    <x v="261"/>
    <s v="CUST434"/>
    <x v="0"/>
    <n v="43"/>
    <x v="0"/>
    <x v="2"/>
    <x v="4"/>
    <n v="50"/>
    <x v="1"/>
    <x v="0"/>
    <s v="6.40-45"/>
  </r>
  <r>
    <n v="446"/>
    <x v="292"/>
    <s v="CUST446"/>
    <x v="1"/>
    <n v="21"/>
    <x v="0"/>
    <x v="3"/>
    <x v="2"/>
    <n v="50"/>
    <x v="1"/>
    <x v="2"/>
    <s v="2.20-25"/>
  </r>
  <r>
    <n v="450"/>
    <x v="238"/>
    <s v="CUST450"/>
    <x v="0"/>
    <n v="59"/>
    <x v="1"/>
    <x v="2"/>
    <x v="4"/>
    <n v="50"/>
    <x v="1"/>
    <x v="4"/>
    <s v="9.55-60"/>
  </r>
  <r>
    <n v="460"/>
    <x v="309"/>
    <s v="CUST460"/>
    <x v="1"/>
    <n v="40"/>
    <x v="1"/>
    <x v="3"/>
    <x v="2"/>
    <n v="50"/>
    <x v="1"/>
    <x v="0"/>
    <s v="5.35-40"/>
  </r>
  <r>
    <n v="473"/>
    <x v="68"/>
    <s v="CUST473"/>
    <x v="1"/>
    <n v="64"/>
    <x v="1"/>
    <x v="3"/>
    <x v="2"/>
    <n v="50"/>
    <x v="1"/>
    <x v="4"/>
    <s v="10.60-65"/>
  </r>
  <r>
    <n v="493"/>
    <x v="290"/>
    <s v="CUST493"/>
    <x v="1"/>
    <n v="41"/>
    <x v="1"/>
    <x v="2"/>
    <x v="4"/>
    <n v="50"/>
    <x v="1"/>
    <x v="0"/>
    <s v="6.40-45"/>
  </r>
  <r>
    <n v="505"/>
    <x v="317"/>
    <s v="CUST505"/>
    <x v="1"/>
    <n v="24"/>
    <x v="1"/>
    <x v="3"/>
    <x v="2"/>
    <n v="50"/>
    <x v="1"/>
    <x v="2"/>
    <s v="2.20-25"/>
  </r>
  <r>
    <n v="525"/>
    <x v="159"/>
    <s v="CUST525"/>
    <x v="0"/>
    <n v="47"/>
    <x v="1"/>
    <x v="2"/>
    <x v="4"/>
    <n v="50"/>
    <x v="1"/>
    <x v="1"/>
    <s v="7.45-50"/>
  </r>
  <r>
    <n v="527"/>
    <x v="330"/>
    <s v="CUST527"/>
    <x v="1"/>
    <n v="57"/>
    <x v="2"/>
    <x v="2"/>
    <x v="4"/>
    <n v="50"/>
    <x v="1"/>
    <x v="4"/>
    <s v="9.55-60"/>
  </r>
  <r>
    <n v="542"/>
    <x v="117"/>
    <s v="CUST542"/>
    <x v="0"/>
    <n v="20"/>
    <x v="1"/>
    <x v="3"/>
    <x v="2"/>
    <n v="50"/>
    <x v="1"/>
    <x v="2"/>
    <s v="1.18-20"/>
  </r>
  <r>
    <n v="545"/>
    <x v="322"/>
    <s v="CUST545"/>
    <x v="1"/>
    <n v="27"/>
    <x v="2"/>
    <x v="2"/>
    <x v="4"/>
    <n v="50"/>
    <x v="1"/>
    <x v="3"/>
    <s v="3.25-30"/>
  </r>
  <r>
    <n v="556"/>
    <x v="186"/>
    <s v="CUST556"/>
    <x v="0"/>
    <n v="18"/>
    <x v="0"/>
    <x v="3"/>
    <x v="2"/>
    <n v="50"/>
    <x v="1"/>
    <x v="2"/>
    <s v="1.18-20"/>
  </r>
  <r>
    <n v="560"/>
    <x v="331"/>
    <s v="CUST560"/>
    <x v="0"/>
    <n v="25"/>
    <x v="0"/>
    <x v="3"/>
    <x v="2"/>
    <n v="50"/>
    <x v="1"/>
    <x v="2"/>
    <s v="2.20-25"/>
  </r>
  <r>
    <n v="562"/>
    <x v="238"/>
    <s v="CUST562"/>
    <x v="1"/>
    <n v="54"/>
    <x v="0"/>
    <x v="2"/>
    <x v="4"/>
    <n v="50"/>
    <x v="1"/>
    <x v="1"/>
    <s v="8.50-55"/>
  </r>
  <r>
    <n v="571"/>
    <x v="271"/>
    <s v="CUST571"/>
    <x v="0"/>
    <n v="41"/>
    <x v="0"/>
    <x v="3"/>
    <x v="2"/>
    <n v="50"/>
    <x v="1"/>
    <x v="0"/>
    <s v="6.40-45"/>
  </r>
  <r>
    <n v="574"/>
    <x v="14"/>
    <s v="CUST574"/>
    <x v="0"/>
    <n v="63"/>
    <x v="0"/>
    <x v="2"/>
    <x v="4"/>
    <n v="50"/>
    <x v="1"/>
    <x v="4"/>
    <s v="10.60-65"/>
  </r>
  <r>
    <n v="586"/>
    <x v="168"/>
    <s v="CUST586"/>
    <x v="1"/>
    <n v="50"/>
    <x v="0"/>
    <x v="3"/>
    <x v="2"/>
    <n v="50"/>
    <x v="1"/>
    <x v="1"/>
    <s v="7.45-50"/>
  </r>
  <r>
    <n v="606"/>
    <x v="152"/>
    <s v="CUST606"/>
    <x v="1"/>
    <n v="22"/>
    <x v="0"/>
    <x v="3"/>
    <x v="2"/>
    <n v="50"/>
    <x v="1"/>
    <x v="2"/>
    <s v="2.20-25"/>
  </r>
  <r>
    <n v="618"/>
    <x v="80"/>
    <s v="CUST618"/>
    <x v="0"/>
    <n v="27"/>
    <x v="1"/>
    <x v="3"/>
    <x v="2"/>
    <n v="50"/>
    <x v="1"/>
    <x v="3"/>
    <s v="3.25-30"/>
  </r>
  <r>
    <n v="627"/>
    <x v="323"/>
    <s v="CUST627"/>
    <x v="1"/>
    <n v="57"/>
    <x v="2"/>
    <x v="3"/>
    <x v="2"/>
    <n v="50"/>
    <x v="1"/>
    <x v="4"/>
    <s v="9.55-60"/>
  </r>
  <r>
    <n v="629"/>
    <x v="332"/>
    <s v="CUST629"/>
    <x v="1"/>
    <n v="62"/>
    <x v="0"/>
    <x v="2"/>
    <x v="4"/>
    <n v="50"/>
    <x v="1"/>
    <x v="4"/>
    <s v="10.60-65"/>
  </r>
  <r>
    <n v="665"/>
    <x v="28"/>
    <s v="CUST665"/>
    <x v="1"/>
    <n v="57"/>
    <x v="2"/>
    <x v="3"/>
    <x v="2"/>
    <n v="50"/>
    <x v="1"/>
    <x v="4"/>
    <s v="9.55-60"/>
  </r>
  <r>
    <n v="685"/>
    <x v="327"/>
    <s v="CUST685"/>
    <x v="1"/>
    <n v="57"/>
    <x v="0"/>
    <x v="2"/>
    <x v="4"/>
    <n v="50"/>
    <x v="1"/>
    <x v="4"/>
    <s v="9.55-60"/>
  </r>
  <r>
    <n v="694"/>
    <x v="199"/>
    <s v="CUST694"/>
    <x v="0"/>
    <n v="39"/>
    <x v="0"/>
    <x v="2"/>
    <x v="4"/>
    <n v="50"/>
    <x v="1"/>
    <x v="0"/>
    <s v="5.35-40"/>
  </r>
  <r>
    <n v="705"/>
    <x v="26"/>
    <s v="CUST705"/>
    <x v="1"/>
    <n v="60"/>
    <x v="0"/>
    <x v="2"/>
    <x v="4"/>
    <n v="50"/>
    <x v="1"/>
    <x v="4"/>
    <s v="9.55-60"/>
  </r>
  <r>
    <n v="712"/>
    <x v="72"/>
    <s v="CUST712"/>
    <x v="0"/>
    <n v="57"/>
    <x v="1"/>
    <x v="2"/>
    <x v="4"/>
    <n v="50"/>
    <x v="1"/>
    <x v="4"/>
    <s v="9.55-60"/>
  </r>
  <r>
    <n v="730"/>
    <x v="296"/>
    <s v="CUST730"/>
    <x v="0"/>
    <n v="36"/>
    <x v="2"/>
    <x v="2"/>
    <x v="4"/>
    <n v="50"/>
    <x v="1"/>
    <x v="0"/>
    <s v="5.35-40"/>
  </r>
  <r>
    <n v="737"/>
    <x v="23"/>
    <s v="CUST737"/>
    <x v="0"/>
    <n v="33"/>
    <x v="2"/>
    <x v="3"/>
    <x v="2"/>
    <n v="50"/>
    <x v="1"/>
    <x v="3"/>
    <s v="4.30-35"/>
  </r>
  <r>
    <n v="751"/>
    <x v="14"/>
    <s v="CUST751"/>
    <x v="0"/>
    <n v="42"/>
    <x v="2"/>
    <x v="2"/>
    <x v="4"/>
    <n v="50"/>
    <x v="1"/>
    <x v="0"/>
    <s v="6.40-45"/>
  </r>
  <r>
    <n v="762"/>
    <x v="188"/>
    <s v="CUST762"/>
    <x v="0"/>
    <n v="24"/>
    <x v="0"/>
    <x v="2"/>
    <x v="4"/>
    <n v="50"/>
    <x v="1"/>
    <x v="2"/>
    <s v="2.20-25"/>
  </r>
  <r>
    <n v="763"/>
    <x v="10"/>
    <s v="CUST763"/>
    <x v="1"/>
    <n v="34"/>
    <x v="2"/>
    <x v="2"/>
    <x v="4"/>
    <n v="50"/>
    <x v="1"/>
    <x v="3"/>
    <s v="4.30-35"/>
  </r>
  <r>
    <n v="770"/>
    <x v="145"/>
    <s v="CUST770"/>
    <x v="1"/>
    <n v="32"/>
    <x v="2"/>
    <x v="3"/>
    <x v="2"/>
    <n v="50"/>
    <x v="1"/>
    <x v="3"/>
    <s v="4.30-35"/>
  </r>
  <r>
    <n v="771"/>
    <x v="190"/>
    <s v="CUST771"/>
    <x v="1"/>
    <n v="24"/>
    <x v="0"/>
    <x v="2"/>
    <x v="4"/>
    <n v="50"/>
    <x v="1"/>
    <x v="2"/>
    <s v="2.20-25"/>
  </r>
  <r>
    <n v="774"/>
    <x v="144"/>
    <s v="CUST774"/>
    <x v="0"/>
    <n v="40"/>
    <x v="2"/>
    <x v="2"/>
    <x v="4"/>
    <n v="50"/>
    <x v="1"/>
    <x v="0"/>
    <s v="5.35-40"/>
  </r>
  <r>
    <n v="780"/>
    <x v="285"/>
    <s v="CUST780"/>
    <x v="1"/>
    <n v="52"/>
    <x v="0"/>
    <x v="2"/>
    <x v="4"/>
    <n v="50"/>
    <x v="1"/>
    <x v="1"/>
    <s v="8.50-55"/>
  </r>
  <r>
    <n v="792"/>
    <x v="288"/>
    <s v="CUST792"/>
    <x v="0"/>
    <n v="20"/>
    <x v="1"/>
    <x v="3"/>
    <x v="2"/>
    <n v="50"/>
    <x v="1"/>
    <x v="2"/>
    <s v="1.18-20"/>
  </r>
  <r>
    <n v="798"/>
    <x v="296"/>
    <s v="CUST798"/>
    <x v="1"/>
    <n v="61"/>
    <x v="2"/>
    <x v="3"/>
    <x v="2"/>
    <n v="50"/>
    <x v="1"/>
    <x v="4"/>
    <s v="10.60-65"/>
  </r>
  <r>
    <n v="811"/>
    <x v="124"/>
    <s v="CUST811"/>
    <x v="1"/>
    <n v="61"/>
    <x v="1"/>
    <x v="2"/>
    <x v="4"/>
    <n v="50"/>
    <x v="1"/>
    <x v="4"/>
    <s v="10.60-65"/>
  </r>
  <r>
    <n v="836"/>
    <x v="49"/>
    <s v="CUST836"/>
    <x v="0"/>
    <n v="22"/>
    <x v="2"/>
    <x v="3"/>
    <x v="2"/>
    <n v="50"/>
    <x v="1"/>
    <x v="2"/>
    <s v="2.20-25"/>
  </r>
  <r>
    <n v="840"/>
    <x v="333"/>
    <s v="CUST840"/>
    <x v="1"/>
    <n v="62"/>
    <x v="2"/>
    <x v="2"/>
    <x v="4"/>
    <n v="50"/>
    <x v="1"/>
    <x v="4"/>
    <s v="10.60-65"/>
  </r>
  <r>
    <n v="846"/>
    <x v="307"/>
    <s v="CUST846"/>
    <x v="1"/>
    <n v="42"/>
    <x v="1"/>
    <x v="3"/>
    <x v="2"/>
    <n v="50"/>
    <x v="1"/>
    <x v="0"/>
    <s v="6.40-45"/>
  </r>
  <r>
    <n v="849"/>
    <x v="155"/>
    <s v="CUST849"/>
    <x v="1"/>
    <n v="32"/>
    <x v="2"/>
    <x v="2"/>
    <x v="4"/>
    <n v="50"/>
    <x v="1"/>
    <x v="3"/>
    <s v="4.30-35"/>
  </r>
  <r>
    <n v="851"/>
    <x v="165"/>
    <s v="CUST851"/>
    <x v="1"/>
    <n v="32"/>
    <x v="0"/>
    <x v="2"/>
    <x v="4"/>
    <n v="50"/>
    <x v="1"/>
    <x v="3"/>
    <s v="4.30-35"/>
  </r>
  <r>
    <n v="854"/>
    <x v="173"/>
    <s v="CUST854"/>
    <x v="1"/>
    <n v="29"/>
    <x v="2"/>
    <x v="3"/>
    <x v="2"/>
    <n v="50"/>
    <x v="1"/>
    <x v="3"/>
    <s v="3.25-30"/>
  </r>
  <r>
    <n v="857"/>
    <x v="334"/>
    <s v="CUST857"/>
    <x v="1"/>
    <n v="60"/>
    <x v="0"/>
    <x v="2"/>
    <x v="4"/>
    <n v="50"/>
    <x v="1"/>
    <x v="4"/>
    <s v="9.55-60"/>
  </r>
  <r>
    <n v="863"/>
    <x v="281"/>
    <s v="CUST863"/>
    <x v="0"/>
    <n v="30"/>
    <x v="0"/>
    <x v="2"/>
    <x v="4"/>
    <n v="50"/>
    <x v="1"/>
    <x v="3"/>
    <s v="3.25-30"/>
  </r>
  <r>
    <n v="866"/>
    <x v="152"/>
    <s v="CUST866"/>
    <x v="1"/>
    <n v="24"/>
    <x v="0"/>
    <x v="3"/>
    <x v="2"/>
    <n v="50"/>
    <x v="1"/>
    <x v="2"/>
    <s v="2.20-25"/>
  </r>
  <r>
    <n v="882"/>
    <x v="106"/>
    <s v="CUST882"/>
    <x v="0"/>
    <n v="64"/>
    <x v="0"/>
    <x v="2"/>
    <x v="4"/>
    <n v="50"/>
    <x v="1"/>
    <x v="4"/>
    <s v="10.60-65"/>
  </r>
  <r>
    <n v="889"/>
    <x v="163"/>
    <s v="CUST889"/>
    <x v="0"/>
    <n v="35"/>
    <x v="0"/>
    <x v="3"/>
    <x v="2"/>
    <n v="50"/>
    <x v="1"/>
    <x v="3"/>
    <s v="4.30-35"/>
  </r>
  <r>
    <n v="890"/>
    <x v="173"/>
    <s v="CUST890"/>
    <x v="1"/>
    <n v="34"/>
    <x v="0"/>
    <x v="2"/>
    <x v="4"/>
    <n v="50"/>
    <x v="1"/>
    <x v="3"/>
    <s v="4.30-35"/>
  </r>
  <r>
    <n v="892"/>
    <x v="134"/>
    <s v="CUST892"/>
    <x v="1"/>
    <n v="20"/>
    <x v="0"/>
    <x v="3"/>
    <x v="2"/>
    <n v="50"/>
    <x v="1"/>
    <x v="2"/>
    <s v="1.18-20"/>
  </r>
  <r>
    <n v="893"/>
    <x v="276"/>
    <s v="CUST893"/>
    <x v="1"/>
    <n v="49"/>
    <x v="0"/>
    <x v="3"/>
    <x v="2"/>
    <n v="50"/>
    <x v="1"/>
    <x v="1"/>
    <s v="7.45-50"/>
  </r>
  <r>
    <n v="896"/>
    <x v="161"/>
    <s v="CUST896"/>
    <x v="0"/>
    <n v="30"/>
    <x v="0"/>
    <x v="2"/>
    <x v="4"/>
    <n v="50"/>
    <x v="1"/>
    <x v="3"/>
    <s v="3.25-30"/>
  </r>
  <r>
    <n v="902"/>
    <x v="322"/>
    <s v="CUST902"/>
    <x v="0"/>
    <n v="54"/>
    <x v="1"/>
    <x v="3"/>
    <x v="2"/>
    <n v="50"/>
    <x v="1"/>
    <x v="1"/>
    <s v="8.50-55"/>
  </r>
  <r>
    <n v="906"/>
    <x v="186"/>
    <s v="CUST906"/>
    <x v="0"/>
    <n v="20"/>
    <x v="2"/>
    <x v="3"/>
    <x v="2"/>
    <n v="50"/>
    <x v="1"/>
    <x v="2"/>
    <s v="1.18-20"/>
  </r>
  <r>
    <n v="916"/>
    <x v="269"/>
    <s v="CUST916"/>
    <x v="0"/>
    <n v="32"/>
    <x v="0"/>
    <x v="3"/>
    <x v="2"/>
    <n v="50"/>
    <x v="1"/>
    <x v="3"/>
    <s v="4.30-35"/>
  </r>
  <r>
    <n v="919"/>
    <x v="305"/>
    <s v="CUST919"/>
    <x v="0"/>
    <n v="22"/>
    <x v="1"/>
    <x v="2"/>
    <x v="4"/>
    <n v="50"/>
    <x v="1"/>
    <x v="2"/>
    <s v="2.20-25"/>
  </r>
  <r>
    <n v="922"/>
    <x v="335"/>
    <s v="CUST922"/>
    <x v="1"/>
    <n v="41"/>
    <x v="0"/>
    <x v="3"/>
    <x v="2"/>
    <n v="50"/>
    <x v="1"/>
    <x v="0"/>
    <s v="6.40-45"/>
  </r>
  <r>
    <n v="935"/>
    <x v="305"/>
    <s v="CUST935"/>
    <x v="0"/>
    <n v="34"/>
    <x v="1"/>
    <x v="3"/>
    <x v="2"/>
    <n v="50"/>
    <x v="1"/>
    <x v="3"/>
    <s v="4.30-35"/>
  </r>
  <r>
    <n v="941"/>
    <x v="336"/>
    <s v="CUST941"/>
    <x v="0"/>
    <n v="57"/>
    <x v="2"/>
    <x v="2"/>
    <x v="4"/>
    <n v="50"/>
    <x v="1"/>
    <x v="4"/>
    <s v="9.55-60"/>
  </r>
  <r>
    <n v="944"/>
    <x v="331"/>
    <s v="CUST944"/>
    <x v="1"/>
    <n v="44"/>
    <x v="2"/>
    <x v="2"/>
    <x v="4"/>
    <n v="50"/>
    <x v="1"/>
    <x v="0"/>
    <s v="6.40-45"/>
  </r>
  <r>
    <n v="949"/>
    <x v="337"/>
    <s v="CUST949"/>
    <x v="0"/>
    <n v="41"/>
    <x v="0"/>
    <x v="2"/>
    <x v="4"/>
    <n v="50"/>
    <x v="1"/>
    <x v="0"/>
    <s v="6.40-45"/>
  </r>
  <r>
    <n v="958"/>
    <x v="327"/>
    <s v="CUST958"/>
    <x v="1"/>
    <n v="62"/>
    <x v="0"/>
    <x v="2"/>
    <x v="4"/>
    <n v="50"/>
    <x v="1"/>
    <x v="4"/>
    <s v="10.60-65"/>
  </r>
  <r>
    <n v="963"/>
    <x v="179"/>
    <s v="CUST963"/>
    <x v="0"/>
    <n v="55"/>
    <x v="1"/>
    <x v="3"/>
    <x v="2"/>
    <n v="50"/>
    <x v="1"/>
    <x v="1"/>
    <s v="8.50-55"/>
  </r>
  <r>
    <n v="973"/>
    <x v="130"/>
    <s v="CUST973"/>
    <x v="1"/>
    <n v="60"/>
    <x v="2"/>
    <x v="3"/>
    <x v="2"/>
    <n v="50"/>
    <x v="1"/>
    <x v="4"/>
    <s v="9.55-60"/>
  </r>
  <r>
    <n v="985"/>
    <x v="312"/>
    <s v="CUST985"/>
    <x v="0"/>
    <n v="19"/>
    <x v="0"/>
    <x v="2"/>
    <x v="4"/>
    <n v="50"/>
    <x v="1"/>
    <x v="2"/>
    <s v="1.18-20"/>
  </r>
  <r>
    <n v="996"/>
    <x v="7"/>
    <s v="CUST996"/>
    <x v="1"/>
    <n v="62"/>
    <x v="2"/>
    <x v="3"/>
    <x v="2"/>
    <n v="50"/>
    <x v="1"/>
    <x v="4"/>
    <s v="10.60-65"/>
  </r>
  <r>
    <n v="3"/>
    <x v="108"/>
    <s v="CUST003"/>
    <x v="1"/>
    <n v="50"/>
    <x v="0"/>
    <x v="3"/>
    <x v="3"/>
    <n v="30"/>
    <x v="1"/>
    <x v="1"/>
    <s v="7.45-50"/>
  </r>
  <r>
    <n v="6"/>
    <x v="302"/>
    <s v="CUST006"/>
    <x v="0"/>
    <n v="45"/>
    <x v="1"/>
    <x v="3"/>
    <x v="3"/>
    <n v="30"/>
    <x v="1"/>
    <x v="0"/>
    <s v="6.40-45"/>
  </r>
  <r>
    <n v="29"/>
    <x v="83"/>
    <s v="CUST029"/>
    <x v="0"/>
    <n v="42"/>
    <x v="0"/>
    <x v="3"/>
    <x v="3"/>
    <n v="30"/>
    <x v="1"/>
    <x v="0"/>
    <s v="6.40-45"/>
  </r>
  <r>
    <n v="45"/>
    <x v="262"/>
    <s v="CUST045"/>
    <x v="0"/>
    <n v="55"/>
    <x v="0"/>
    <x v="3"/>
    <x v="3"/>
    <n v="30"/>
    <x v="1"/>
    <x v="1"/>
    <s v="8.50-55"/>
  </r>
  <r>
    <n v="57"/>
    <x v="128"/>
    <s v="CUST057"/>
    <x v="0"/>
    <n v="63"/>
    <x v="1"/>
    <x v="3"/>
    <x v="3"/>
    <n v="30"/>
    <x v="1"/>
    <x v="4"/>
    <s v="10.60-65"/>
  </r>
  <r>
    <n v="66"/>
    <x v="107"/>
    <s v="CUST066"/>
    <x v="0"/>
    <n v="45"/>
    <x v="0"/>
    <x v="3"/>
    <x v="3"/>
    <n v="30"/>
    <x v="1"/>
    <x v="0"/>
    <s v="6.40-45"/>
  </r>
  <r>
    <n v="90"/>
    <x v="197"/>
    <s v="CUST090"/>
    <x v="0"/>
    <n v="51"/>
    <x v="0"/>
    <x v="3"/>
    <x v="3"/>
    <n v="30"/>
    <x v="1"/>
    <x v="1"/>
    <s v="8.50-55"/>
  </r>
  <r>
    <n v="100"/>
    <x v="264"/>
    <s v="CUST100"/>
    <x v="1"/>
    <n v="41"/>
    <x v="0"/>
    <x v="3"/>
    <x v="3"/>
    <n v="30"/>
    <x v="1"/>
    <x v="0"/>
    <s v="6.40-45"/>
  </r>
  <r>
    <n v="116"/>
    <x v="100"/>
    <s v="CUST116"/>
    <x v="0"/>
    <n v="23"/>
    <x v="2"/>
    <x v="3"/>
    <x v="3"/>
    <n v="30"/>
    <x v="1"/>
    <x v="2"/>
    <s v="2.20-25"/>
  </r>
  <r>
    <n v="140"/>
    <x v="45"/>
    <s v="CUST140"/>
    <x v="1"/>
    <n v="38"/>
    <x v="0"/>
    <x v="3"/>
    <x v="3"/>
    <n v="30"/>
    <x v="1"/>
    <x v="0"/>
    <s v="5.35-40"/>
  </r>
  <r>
    <n v="195"/>
    <x v="97"/>
    <s v="CUST195"/>
    <x v="1"/>
    <n v="52"/>
    <x v="2"/>
    <x v="3"/>
    <x v="3"/>
    <n v="30"/>
    <x v="1"/>
    <x v="1"/>
    <s v="8.50-55"/>
  </r>
  <r>
    <n v="255"/>
    <x v="120"/>
    <s v="CUST255"/>
    <x v="1"/>
    <n v="48"/>
    <x v="2"/>
    <x v="3"/>
    <x v="3"/>
    <n v="30"/>
    <x v="1"/>
    <x v="1"/>
    <s v="7.45-50"/>
  </r>
  <r>
    <n v="268"/>
    <x v="157"/>
    <s v="CUST268"/>
    <x v="0"/>
    <n v="28"/>
    <x v="0"/>
    <x v="3"/>
    <x v="3"/>
    <n v="30"/>
    <x v="1"/>
    <x v="3"/>
    <s v="3.25-30"/>
  </r>
  <r>
    <n v="305"/>
    <x v="7"/>
    <s v="CUST305"/>
    <x v="0"/>
    <n v="18"/>
    <x v="1"/>
    <x v="3"/>
    <x v="3"/>
    <n v="30"/>
    <x v="1"/>
    <x v="2"/>
    <s v="1.18-20"/>
  </r>
  <r>
    <n v="344"/>
    <x v="38"/>
    <s v="CUST344"/>
    <x v="0"/>
    <n v="42"/>
    <x v="1"/>
    <x v="3"/>
    <x v="3"/>
    <n v="30"/>
    <x v="1"/>
    <x v="0"/>
    <s v="6.40-45"/>
  </r>
  <r>
    <n v="345"/>
    <x v="179"/>
    <s v="CUST345"/>
    <x v="1"/>
    <n v="62"/>
    <x v="0"/>
    <x v="3"/>
    <x v="3"/>
    <n v="30"/>
    <x v="1"/>
    <x v="4"/>
    <s v="10.60-65"/>
  </r>
  <r>
    <n v="376"/>
    <x v="7"/>
    <s v="CUST376"/>
    <x v="0"/>
    <n v="64"/>
    <x v="1"/>
    <x v="3"/>
    <x v="3"/>
    <n v="30"/>
    <x v="1"/>
    <x v="4"/>
    <s v="10.60-65"/>
  </r>
  <r>
    <n v="387"/>
    <x v="186"/>
    <s v="CUST387"/>
    <x v="1"/>
    <n v="44"/>
    <x v="1"/>
    <x v="3"/>
    <x v="3"/>
    <n v="30"/>
    <x v="1"/>
    <x v="0"/>
    <s v="6.40-45"/>
  </r>
  <r>
    <n v="396"/>
    <x v="338"/>
    <s v="CUST396"/>
    <x v="0"/>
    <n v="55"/>
    <x v="1"/>
    <x v="3"/>
    <x v="3"/>
    <n v="30"/>
    <x v="1"/>
    <x v="1"/>
    <s v="8.50-55"/>
  </r>
  <r>
    <n v="438"/>
    <x v="339"/>
    <s v="CUST438"/>
    <x v="0"/>
    <n v="42"/>
    <x v="2"/>
    <x v="3"/>
    <x v="3"/>
    <n v="30"/>
    <x v="1"/>
    <x v="0"/>
    <s v="6.40-45"/>
  </r>
  <r>
    <n v="451"/>
    <x v="129"/>
    <s v="CUST451"/>
    <x v="0"/>
    <n v="45"/>
    <x v="0"/>
    <x v="3"/>
    <x v="3"/>
    <n v="30"/>
    <x v="1"/>
    <x v="0"/>
    <s v="6.40-45"/>
  </r>
  <r>
    <n v="483"/>
    <x v="302"/>
    <s v="CUST483"/>
    <x v="1"/>
    <n v="55"/>
    <x v="2"/>
    <x v="3"/>
    <x v="3"/>
    <n v="30"/>
    <x v="1"/>
    <x v="1"/>
    <s v="8.50-55"/>
  </r>
  <r>
    <n v="485"/>
    <x v="55"/>
    <s v="CUST485"/>
    <x v="1"/>
    <n v="24"/>
    <x v="0"/>
    <x v="3"/>
    <x v="3"/>
    <n v="30"/>
    <x v="1"/>
    <x v="2"/>
    <s v="2.20-25"/>
  </r>
  <r>
    <n v="489"/>
    <x v="2"/>
    <s v="CUST489"/>
    <x v="1"/>
    <n v="44"/>
    <x v="0"/>
    <x v="3"/>
    <x v="3"/>
    <n v="30"/>
    <x v="1"/>
    <x v="0"/>
    <s v="6.40-45"/>
  </r>
  <r>
    <n v="518"/>
    <x v="340"/>
    <s v="CUST518"/>
    <x v="0"/>
    <n v="40"/>
    <x v="2"/>
    <x v="3"/>
    <x v="3"/>
    <n v="30"/>
    <x v="1"/>
    <x v="0"/>
    <s v="5.35-40"/>
  </r>
  <r>
    <n v="566"/>
    <x v="50"/>
    <s v="CUST566"/>
    <x v="0"/>
    <n v="64"/>
    <x v="2"/>
    <x v="3"/>
    <x v="3"/>
    <n v="30"/>
    <x v="1"/>
    <x v="4"/>
    <s v="10.60-65"/>
  </r>
  <r>
    <n v="579"/>
    <x v="315"/>
    <s v="CUST579"/>
    <x v="0"/>
    <n v="38"/>
    <x v="0"/>
    <x v="3"/>
    <x v="3"/>
    <n v="30"/>
    <x v="1"/>
    <x v="0"/>
    <s v="5.35-40"/>
  </r>
  <r>
    <n v="601"/>
    <x v="341"/>
    <s v="CUST601"/>
    <x v="1"/>
    <n v="19"/>
    <x v="2"/>
    <x v="3"/>
    <x v="3"/>
    <n v="30"/>
    <x v="1"/>
    <x v="2"/>
    <s v="1.18-20"/>
  </r>
  <r>
    <n v="617"/>
    <x v="181"/>
    <s v="CUST617"/>
    <x v="1"/>
    <n v="34"/>
    <x v="0"/>
    <x v="3"/>
    <x v="3"/>
    <n v="30"/>
    <x v="1"/>
    <x v="3"/>
    <s v="4.30-35"/>
  </r>
  <r>
    <n v="650"/>
    <x v="56"/>
    <s v="CUST650"/>
    <x v="1"/>
    <n v="55"/>
    <x v="0"/>
    <x v="3"/>
    <x v="3"/>
    <n v="30"/>
    <x v="1"/>
    <x v="1"/>
    <s v="8.50-55"/>
  </r>
  <r>
    <n v="659"/>
    <x v="336"/>
    <s v="CUST659"/>
    <x v="0"/>
    <n v="39"/>
    <x v="0"/>
    <x v="3"/>
    <x v="3"/>
    <n v="30"/>
    <x v="1"/>
    <x v="0"/>
    <s v="5.35-40"/>
  </r>
  <r>
    <n v="670"/>
    <x v="214"/>
    <s v="CUST670"/>
    <x v="1"/>
    <n v="27"/>
    <x v="1"/>
    <x v="3"/>
    <x v="3"/>
    <n v="30"/>
    <x v="1"/>
    <x v="3"/>
    <s v="3.25-30"/>
  </r>
  <r>
    <n v="733"/>
    <x v="22"/>
    <s v="CUST733"/>
    <x v="1"/>
    <n v="34"/>
    <x v="1"/>
    <x v="3"/>
    <x v="3"/>
    <n v="30"/>
    <x v="1"/>
    <x v="3"/>
    <s v="4.30-35"/>
  </r>
  <r>
    <n v="734"/>
    <x v="257"/>
    <s v="CUST734"/>
    <x v="0"/>
    <n v="27"/>
    <x v="2"/>
    <x v="3"/>
    <x v="3"/>
    <n v="30"/>
    <x v="1"/>
    <x v="3"/>
    <s v="3.25-30"/>
  </r>
  <r>
    <n v="747"/>
    <x v="63"/>
    <s v="CUST747"/>
    <x v="1"/>
    <n v="23"/>
    <x v="1"/>
    <x v="3"/>
    <x v="3"/>
    <n v="30"/>
    <x v="1"/>
    <x v="2"/>
    <s v="2.20-25"/>
  </r>
  <r>
    <n v="749"/>
    <x v="311"/>
    <s v="CUST749"/>
    <x v="1"/>
    <n v="42"/>
    <x v="1"/>
    <x v="3"/>
    <x v="3"/>
    <n v="30"/>
    <x v="1"/>
    <x v="0"/>
    <s v="6.40-45"/>
  </r>
  <r>
    <n v="753"/>
    <x v="10"/>
    <s v="CUST753"/>
    <x v="0"/>
    <n v="32"/>
    <x v="2"/>
    <x v="3"/>
    <x v="3"/>
    <n v="30"/>
    <x v="1"/>
    <x v="3"/>
    <s v="4.30-35"/>
  </r>
  <r>
    <n v="772"/>
    <x v="342"/>
    <s v="CUST772"/>
    <x v="1"/>
    <n v="26"/>
    <x v="0"/>
    <x v="3"/>
    <x v="3"/>
    <n v="30"/>
    <x v="1"/>
    <x v="3"/>
    <s v="3.25-30"/>
  </r>
  <r>
    <n v="793"/>
    <x v="97"/>
    <s v="CUST793"/>
    <x v="1"/>
    <n v="54"/>
    <x v="1"/>
    <x v="3"/>
    <x v="3"/>
    <n v="30"/>
    <x v="1"/>
    <x v="1"/>
    <s v="8.50-55"/>
  </r>
  <r>
    <n v="802"/>
    <x v="211"/>
    <s v="CUST802"/>
    <x v="0"/>
    <n v="46"/>
    <x v="1"/>
    <x v="3"/>
    <x v="3"/>
    <n v="30"/>
    <x v="1"/>
    <x v="1"/>
    <s v="7.45-50"/>
  </r>
  <r>
    <n v="804"/>
    <x v="105"/>
    <s v="CUST804"/>
    <x v="1"/>
    <n v="42"/>
    <x v="0"/>
    <x v="3"/>
    <x v="3"/>
    <n v="30"/>
    <x v="1"/>
    <x v="0"/>
    <s v="6.40-45"/>
  </r>
  <r>
    <n v="874"/>
    <x v="86"/>
    <s v="CUST874"/>
    <x v="1"/>
    <n v="60"/>
    <x v="1"/>
    <x v="3"/>
    <x v="3"/>
    <n v="30"/>
    <x v="1"/>
    <x v="4"/>
    <s v="9.55-60"/>
  </r>
  <r>
    <n v="878"/>
    <x v="150"/>
    <s v="CUST878"/>
    <x v="0"/>
    <n v="20"/>
    <x v="2"/>
    <x v="3"/>
    <x v="3"/>
    <n v="30"/>
    <x v="1"/>
    <x v="2"/>
    <s v="1.18-20"/>
  </r>
  <r>
    <n v="879"/>
    <x v="174"/>
    <s v="CUST879"/>
    <x v="1"/>
    <n v="23"/>
    <x v="2"/>
    <x v="3"/>
    <x v="3"/>
    <n v="30"/>
    <x v="1"/>
    <x v="2"/>
    <s v="2.20-25"/>
  </r>
  <r>
    <n v="894"/>
    <x v="230"/>
    <s v="CUST894"/>
    <x v="1"/>
    <n v="52"/>
    <x v="0"/>
    <x v="3"/>
    <x v="3"/>
    <n v="30"/>
    <x v="1"/>
    <x v="1"/>
    <s v="8.50-55"/>
  </r>
  <r>
    <n v="901"/>
    <x v="341"/>
    <s v="CUST901"/>
    <x v="1"/>
    <n v="31"/>
    <x v="0"/>
    <x v="3"/>
    <x v="3"/>
    <n v="30"/>
    <x v="1"/>
    <x v="3"/>
    <s v="4.30-35"/>
  </r>
  <r>
    <n v="926"/>
    <x v="113"/>
    <s v="CUST926"/>
    <x v="1"/>
    <n v="22"/>
    <x v="0"/>
    <x v="3"/>
    <x v="3"/>
    <n v="30"/>
    <x v="1"/>
    <x v="2"/>
    <s v="2.20-25"/>
  </r>
  <r>
    <n v="933"/>
    <x v="90"/>
    <s v="CUST933"/>
    <x v="1"/>
    <n v="22"/>
    <x v="1"/>
    <x v="3"/>
    <x v="3"/>
    <n v="30"/>
    <x v="1"/>
    <x v="2"/>
    <s v="2.20-25"/>
  </r>
  <r>
    <n v="940"/>
    <x v="167"/>
    <s v="CUST940"/>
    <x v="0"/>
    <n v="20"/>
    <x v="0"/>
    <x v="3"/>
    <x v="3"/>
    <n v="30"/>
    <x v="1"/>
    <x v="2"/>
    <s v="1.18-20"/>
  </r>
  <r>
    <n v="974"/>
    <x v="311"/>
    <s v="CUST974"/>
    <x v="1"/>
    <n v="47"/>
    <x v="1"/>
    <x v="3"/>
    <x v="3"/>
    <n v="30"/>
    <x v="1"/>
    <x v="1"/>
    <s v="7.45-50"/>
  </r>
  <r>
    <n v="995"/>
    <x v="314"/>
    <s v="CUST995"/>
    <x v="0"/>
    <n v="41"/>
    <x v="2"/>
    <x v="3"/>
    <x v="3"/>
    <n v="30"/>
    <x v="1"/>
    <x v="0"/>
    <s v="6.40-45"/>
  </r>
  <r>
    <n v="44"/>
    <x v="15"/>
    <s v="CUST044"/>
    <x v="0"/>
    <n v="22"/>
    <x v="2"/>
    <x v="3"/>
    <x v="4"/>
    <n v="25"/>
    <x v="1"/>
    <x v="2"/>
    <s v="2.20-25"/>
  </r>
  <r>
    <n v="103"/>
    <x v="158"/>
    <s v="CUST103"/>
    <x v="0"/>
    <n v="59"/>
    <x v="2"/>
    <x v="3"/>
    <x v="4"/>
    <n v="25"/>
    <x v="1"/>
    <x v="4"/>
    <s v="9.55-60"/>
  </r>
  <r>
    <n v="185"/>
    <x v="123"/>
    <s v="CUST185"/>
    <x v="1"/>
    <n v="24"/>
    <x v="2"/>
    <x v="3"/>
    <x v="4"/>
    <n v="25"/>
    <x v="1"/>
    <x v="2"/>
    <s v="2.20-25"/>
  </r>
  <r>
    <n v="191"/>
    <x v="6"/>
    <s v="CUST191"/>
    <x v="1"/>
    <n v="64"/>
    <x v="1"/>
    <x v="3"/>
    <x v="4"/>
    <n v="25"/>
    <x v="1"/>
    <x v="4"/>
    <s v="10.60-65"/>
  </r>
  <r>
    <n v="201"/>
    <x v="284"/>
    <s v="CUST201"/>
    <x v="1"/>
    <n v="56"/>
    <x v="0"/>
    <x v="3"/>
    <x v="4"/>
    <n v="25"/>
    <x v="1"/>
    <x v="4"/>
    <s v="9.55-60"/>
  </r>
  <r>
    <n v="204"/>
    <x v="239"/>
    <s v="CUST204"/>
    <x v="1"/>
    <n v="39"/>
    <x v="1"/>
    <x v="3"/>
    <x v="4"/>
    <n v="25"/>
    <x v="1"/>
    <x v="0"/>
    <s v="5.35-40"/>
  </r>
  <r>
    <n v="205"/>
    <x v="188"/>
    <s v="CUST205"/>
    <x v="0"/>
    <n v="43"/>
    <x v="2"/>
    <x v="3"/>
    <x v="4"/>
    <n v="25"/>
    <x v="1"/>
    <x v="0"/>
    <s v="6.40-45"/>
  </r>
  <r>
    <n v="206"/>
    <x v="45"/>
    <s v="CUST206"/>
    <x v="1"/>
    <n v="61"/>
    <x v="2"/>
    <x v="3"/>
    <x v="4"/>
    <n v="25"/>
    <x v="1"/>
    <x v="4"/>
    <s v="10.60-65"/>
  </r>
  <r>
    <n v="223"/>
    <x v="91"/>
    <s v="CUST223"/>
    <x v="0"/>
    <n v="64"/>
    <x v="2"/>
    <x v="3"/>
    <x v="4"/>
    <n v="25"/>
    <x v="1"/>
    <x v="4"/>
    <s v="10.60-65"/>
  </r>
  <r>
    <n v="230"/>
    <x v="77"/>
    <s v="CUST230"/>
    <x v="1"/>
    <n v="54"/>
    <x v="1"/>
    <x v="3"/>
    <x v="4"/>
    <n v="25"/>
    <x v="1"/>
    <x v="1"/>
    <s v="8.50-55"/>
  </r>
  <r>
    <n v="232"/>
    <x v="240"/>
    <s v="CUST232"/>
    <x v="0"/>
    <n v="43"/>
    <x v="1"/>
    <x v="3"/>
    <x v="4"/>
    <n v="25"/>
    <x v="1"/>
    <x v="0"/>
    <s v="6.40-45"/>
  </r>
  <r>
    <n v="236"/>
    <x v="320"/>
    <s v="CUST236"/>
    <x v="0"/>
    <n v="54"/>
    <x v="2"/>
    <x v="3"/>
    <x v="4"/>
    <n v="25"/>
    <x v="1"/>
    <x v="1"/>
    <s v="8.50-55"/>
  </r>
  <r>
    <n v="242"/>
    <x v="309"/>
    <s v="CUST242"/>
    <x v="1"/>
    <n v="21"/>
    <x v="2"/>
    <x v="3"/>
    <x v="4"/>
    <n v="25"/>
    <x v="1"/>
    <x v="2"/>
    <s v="2.20-25"/>
  </r>
  <r>
    <n v="285"/>
    <x v="222"/>
    <s v="CUST285"/>
    <x v="0"/>
    <n v="31"/>
    <x v="0"/>
    <x v="3"/>
    <x v="4"/>
    <n v="25"/>
    <x v="1"/>
    <x v="3"/>
    <s v="4.30-35"/>
  </r>
  <r>
    <n v="309"/>
    <x v="183"/>
    <s v="CUST309"/>
    <x v="0"/>
    <n v="26"/>
    <x v="1"/>
    <x v="3"/>
    <x v="4"/>
    <n v="25"/>
    <x v="1"/>
    <x v="3"/>
    <s v="3.25-30"/>
  </r>
  <r>
    <n v="310"/>
    <x v="251"/>
    <s v="CUST310"/>
    <x v="0"/>
    <n v="28"/>
    <x v="1"/>
    <x v="3"/>
    <x v="4"/>
    <n v="25"/>
    <x v="1"/>
    <x v="3"/>
    <s v="3.25-30"/>
  </r>
  <r>
    <n v="318"/>
    <x v="17"/>
    <s v="CUST318"/>
    <x v="1"/>
    <n v="61"/>
    <x v="2"/>
    <x v="3"/>
    <x v="4"/>
    <n v="25"/>
    <x v="1"/>
    <x v="4"/>
    <s v="10.60-65"/>
  </r>
  <r>
    <n v="347"/>
    <x v="246"/>
    <s v="CUST347"/>
    <x v="1"/>
    <n v="42"/>
    <x v="0"/>
    <x v="3"/>
    <x v="4"/>
    <n v="25"/>
    <x v="1"/>
    <x v="0"/>
    <s v="6.40-45"/>
  </r>
  <r>
    <n v="362"/>
    <x v="282"/>
    <s v="CUST362"/>
    <x v="1"/>
    <n v="50"/>
    <x v="2"/>
    <x v="3"/>
    <x v="4"/>
    <n v="25"/>
    <x v="1"/>
    <x v="1"/>
    <s v="7.45-50"/>
  </r>
  <r>
    <n v="363"/>
    <x v="219"/>
    <s v="CUST363"/>
    <x v="1"/>
    <n v="64"/>
    <x v="1"/>
    <x v="3"/>
    <x v="4"/>
    <n v="25"/>
    <x v="1"/>
    <x v="4"/>
    <s v="10.60-65"/>
  </r>
  <r>
    <n v="371"/>
    <x v="237"/>
    <s v="CUST371"/>
    <x v="0"/>
    <n v="20"/>
    <x v="1"/>
    <x v="3"/>
    <x v="4"/>
    <n v="25"/>
    <x v="1"/>
    <x v="2"/>
    <s v="1.18-20"/>
  </r>
  <r>
    <n v="379"/>
    <x v="97"/>
    <s v="CUST379"/>
    <x v="0"/>
    <n v="47"/>
    <x v="2"/>
    <x v="3"/>
    <x v="4"/>
    <n v="25"/>
    <x v="1"/>
    <x v="1"/>
    <s v="7.45-50"/>
  </r>
  <r>
    <n v="388"/>
    <x v="310"/>
    <s v="CUST388"/>
    <x v="1"/>
    <n v="50"/>
    <x v="0"/>
    <x v="3"/>
    <x v="4"/>
    <n v="25"/>
    <x v="1"/>
    <x v="1"/>
    <s v="7.45-50"/>
  </r>
  <r>
    <n v="397"/>
    <x v="275"/>
    <s v="CUST397"/>
    <x v="0"/>
    <n v="30"/>
    <x v="1"/>
    <x v="3"/>
    <x v="4"/>
    <n v="25"/>
    <x v="1"/>
    <x v="3"/>
    <s v="3.25-30"/>
  </r>
  <r>
    <n v="423"/>
    <x v="343"/>
    <s v="CUST423"/>
    <x v="0"/>
    <n v="27"/>
    <x v="2"/>
    <x v="3"/>
    <x v="4"/>
    <n v="25"/>
    <x v="1"/>
    <x v="3"/>
    <s v="3.25-30"/>
  </r>
  <r>
    <n v="427"/>
    <x v="222"/>
    <s v="CUST427"/>
    <x v="1"/>
    <n v="25"/>
    <x v="0"/>
    <x v="3"/>
    <x v="4"/>
    <n v="25"/>
    <x v="1"/>
    <x v="2"/>
    <s v="2.20-25"/>
  </r>
  <r>
    <n v="454"/>
    <x v="285"/>
    <s v="CUST454"/>
    <x v="0"/>
    <n v="46"/>
    <x v="1"/>
    <x v="3"/>
    <x v="4"/>
    <n v="25"/>
    <x v="1"/>
    <x v="1"/>
    <s v="7.45-50"/>
  </r>
  <r>
    <n v="468"/>
    <x v="35"/>
    <s v="CUST468"/>
    <x v="1"/>
    <n v="40"/>
    <x v="0"/>
    <x v="3"/>
    <x v="4"/>
    <n v="25"/>
    <x v="1"/>
    <x v="0"/>
    <s v="5.35-40"/>
  </r>
  <r>
    <n v="486"/>
    <x v="134"/>
    <s v="CUST486"/>
    <x v="0"/>
    <n v="35"/>
    <x v="0"/>
    <x v="3"/>
    <x v="4"/>
    <n v="25"/>
    <x v="1"/>
    <x v="3"/>
    <s v="4.30-35"/>
  </r>
  <r>
    <n v="512"/>
    <x v="188"/>
    <s v="CUST512"/>
    <x v="0"/>
    <n v="57"/>
    <x v="1"/>
    <x v="3"/>
    <x v="4"/>
    <n v="25"/>
    <x v="1"/>
    <x v="4"/>
    <s v="9.55-60"/>
  </r>
  <r>
    <n v="544"/>
    <x v="183"/>
    <s v="CUST544"/>
    <x v="0"/>
    <n v="27"/>
    <x v="0"/>
    <x v="3"/>
    <x v="4"/>
    <n v="25"/>
    <x v="1"/>
    <x v="3"/>
    <s v="3.25-30"/>
  </r>
  <r>
    <n v="558"/>
    <x v="33"/>
    <s v="CUST558"/>
    <x v="0"/>
    <n v="41"/>
    <x v="2"/>
    <x v="3"/>
    <x v="4"/>
    <n v="25"/>
    <x v="1"/>
    <x v="0"/>
    <s v="6.40-45"/>
  </r>
  <r>
    <n v="585"/>
    <x v="216"/>
    <s v="CUST585"/>
    <x v="0"/>
    <n v="24"/>
    <x v="2"/>
    <x v="3"/>
    <x v="4"/>
    <n v="25"/>
    <x v="1"/>
    <x v="2"/>
    <s v="2.20-25"/>
  </r>
  <r>
    <n v="657"/>
    <x v="137"/>
    <s v="CUST657"/>
    <x v="1"/>
    <n v="40"/>
    <x v="2"/>
    <x v="3"/>
    <x v="4"/>
    <n v="25"/>
    <x v="1"/>
    <x v="0"/>
    <s v="5.35-40"/>
  </r>
  <r>
    <n v="658"/>
    <x v="212"/>
    <s v="CUST658"/>
    <x v="1"/>
    <n v="59"/>
    <x v="2"/>
    <x v="3"/>
    <x v="4"/>
    <n v="25"/>
    <x v="1"/>
    <x v="4"/>
    <s v="9.55-60"/>
  </r>
  <r>
    <n v="739"/>
    <x v="58"/>
    <s v="CUST739"/>
    <x v="1"/>
    <n v="36"/>
    <x v="1"/>
    <x v="3"/>
    <x v="4"/>
    <n v="25"/>
    <x v="1"/>
    <x v="0"/>
    <s v="5.35-40"/>
  </r>
  <r>
    <n v="744"/>
    <x v="194"/>
    <s v="CUST744"/>
    <x v="1"/>
    <n v="40"/>
    <x v="0"/>
    <x v="3"/>
    <x v="4"/>
    <n v="25"/>
    <x v="1"/>
    <x v="0"/>
    <s v="5.35-40"/>
  </r>
  <r>
    <n v="764"/>
    <x v="143"/>
    <s v="CUST764"/>
    <x v="0"/>
    <n v="40"/>
    <x v="2"/>
    <x v="3"/>
    <x v="4"/>
    <n v="25"/>
    <x v="1"/>
    <x v="0"/>
    <s v="5.35-40"/>
  </r>
  <r>
    <n v="787"/>
    <x v="242"/>
    <s v="CUST787"/>
    <x v="1"/>
    <n v="41"/>
    <x v="0"/>
    <x v="3"/>
    <x v="4"/>
    <n v="25"/>
    <x v="1"/>
    <x v="0"/>
    <s v="6.40-45"/>
  </r>
  <r>
    <n v="790"/>
    <x v="116"/>
    <s v="CUST790"/>
    <x v="1"/>
    <n v="62"/>
    <x v="2"/>
    <x v="3"/>
    <x v="4"/>
    <n v="25"/>
    <x v="1"/>
    <x v="4"/>
    <s v="10.60-65"/>
  </r>
  <r>
    <n v="791"/>
    <x v="1"/>
    <s v="CUST791"/>
    <x v="0"/>
    <n v="51"/>
    <x v="1"/>
    <x v="3"/>
    <x v="4"/>
    <n v="25"/>
    <x v="1"/>
    <x v="1"/>
    <s v="8.50-55"/>
  </r>
  <r>
    <n v="825"/>
    <x v="181"/>
    <s v="CUST825"/>
    <x v="0"/>
    <n v="46"/>
    <x v="1"/>
    <x v="3"/>
    <x v="4"/>
    <n v="25"/>
    <x v="1"/>
    <x v="1"/>
    <s v="7.45-50"/>
  </r>
  <r>
    <n v="855"/>
    <x v="205"/>
    <s v="CUST855"/>
    <x v="1"/>
    <n v="54"/>
    <x v="1"/>
    <x v="3"/>
    <x v="4"/>
    <n v="25"/>
    <x v="1"/>
    <x v="1"/>
    <s v="8.50-55"/>
  </r>
  <r>
    <n v="877"/>
    <x v="59"/>
    <s v="CUST877"/>
    <x v="0"/>
    <n v="58"/>
    <x v="2"/>
    <x v="3"/>
    <x v="4"/>
    <n v="25"/>
    <x v="1"/>
    <x v="4"/>
    <s v="9.55-60"/>
  </r>
  <r>
    <n v="907"/>
    <x v="195"/>
    <s v="CUST907"/>
    <x v="0"/>
    <n v="45"/>
    <x v="0"/>
    <x v="3"/>
    <x v="4"/>
    <n v="25"/>
    <x v="1"/>
    <x v="0"/>
    <s v="6.40-45"/>
  </r>
  <r>
    <n v="945"/>
    <x v="29"/>
    <s v="CUST945"/>
    <x v="1"/>
    <n v="30"/>
    <x v="1"/>
    <x v="3"/>
    <x v="4"/>
    <n v="25"/>
    <x v="1"/>
    <x v="3"/>
    <s v="3.25-30"/>
  </r>
  <r>
    <n v="952"/>
    <x v="87"/>
    <s v="CUST952"/>
    <x v="0"/>
    <n v="57"/>
    <x v="2"/>
    <x v="3"/>
    <x v="4"/>
    <n v="25"/>
    <x v="1"/>
    <x v="4"/>
    <s v="9.55-60"/>
  </r>
  <r>
    <n v="955"/>
    <x v="5"/>
    <s v="CUST955"/>
    <x v="1"/>
    <n v="58"/>
    <x v="2"/>
    <x v="3"/>
    <x v="4"/>
    <n v="25"/>
    <x v="1"/>
    <x v="4"/>
    <s v="9.55-60"/>
  </r>
  <r>
    <n v="967"/>
    <x v="344"/>
    <s v="CUST967"/>
    <x v="1"/>
    <n v="62"/>
    <x v="1"/>
    <x v="3"/>
    <x v="4"/>
    <n v="25"/>
    <x v="1"/>
    <x v="4"/>
    <s v="10.60-65"/>
  </r>
  <r>
    <n v="979"/>
    <x v="66"/>
    <s v="CUST979"/>
    <x v="0"/>
    <n v="19"/>
    <x v="1"/>
    <x v="3"/>
    <x v="4"/>
    <n v="25"/>
    <x v="1"/>
    <x v="2"/>
    <s v="1.18-20"/>
  </r>
  <r>
    <n v="989"/>
    <x v="34"/>
    <s v="CUST989"/>
    <x v="0"/>
    <n v="44"/>
    <x v="0"/>
    <x v="3"/>
    <x v="4"/>
    <n v="25"/>
    <x v="1"/>
    <x v="0"/>
    <s v="6.40-4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"/>
    <d v="2023-01-16T00:00:00"/>
    <s v="CUST015"/>
    <x v="0"/>
    <n v="42"/>
    <x v="0"/>
    <x v="0"/>
    <x v="0"/>
    <n v="2000"/>
    <x v="0"/>
    <x v="0"/>
    <x v="0"/>
    <n v="1"/>
    <n v="1"/>
    <s v="11-20"/>
    <s v="11"/>
  </r>
  <r>
    <n v="65"/>
    <d v="2023-12-05T00:00:00"/>
    <s v="CUST065"/>
    <x v="1"/>
    <n v="51"/>
    <x v="0"/>
    <x v="0"/>
    <x v="0"/>
    <n v="2000"/>
    <x v="0"/>
    <x v="1"/>
    <x v="1"/>
    <n v="2"/>
    <n v="12"/>
    <s v="1-10"/>
    <s v="212"/>
  </r>
  <r>
    <n v="72"/>
    <d v="2023-05-23T00:00:00"/>
    <s v="CUST072"/>
    <x v="0"/>
    <n v="20"/>
    <x v="0"/>
    <x v="0"/>
    <x v="0"/>
    <n v="2000"/>
    <x v="0"/>
    <x v="2"/>
    <x v="2"/>
    <n v="2"/>
    <n v="5"/>
    <s v="21-31"/>
    <s v="25"/>
  </r>
  <r>
    <n v="74"/>
    <d v="2023-11-22T00:00:00"/>
    <s v="CUST074"/>
    <x v="0"/>
    <n v="18"/>
    <x v="1"/>
    <x v="0"/>
    <x v="0"/>
    <n v="2000"/>
    <x v="0"/>
    <x v="2"/>
    <x v="2"/>
    <n v="3"/>
    <n v="11"/>
    <s v="21-31"/>
    <s v="311"/>
  </r>
  <r>
    <n v="89"/>
    <d v="2023-10-01T00:00:00"/>
    <s v="CUST089"/>
    <x v="0"/>
    <n v="55"/>
    <x v="0"/>
    <x v="0"/>
    <x v="0"/>
    <n v="2000"/>
    <x v="0"/>
    <x v="1"/>
    <x v="1"/>
    <n v="7"/>
    <n v="10"/>
    <s v="1-10"/>
    <s v="710"/>
  </r>
  <r>
    <n v="93"/>
    <d v="2023-07-14T00:00:00"/>
    <s v="CUST093"/>
    <x v="0"/>
    <n v="35"/>
    <x v="1"/>
    <x v="0"/>
    <x v="0"/>
    <n v="2000"/>
    <x v="0"/>
    <x v="3"/>
    <x v="3"/>
    <n v="5"/>
    <n v="7"/>
    <s v="11-20"/>
    <s v="57"/>
  </r>
  <r>
    <n v="109"/>
    <d v="2023-10-18T00:00:00"/>
    <s v="CUST109"/>
    <x v="0"/>
    <n v="34"/>
    <x v="0"/>
    <x v="0"/>
    <x v="0"/>
    <n v="2000"/>
    <x v="0"/>
    <x v="3"/>
    <x v="3"/>
    <n v="3"/>
    <n v="10"/>
    <s v="11-20"/>
    <s v="310"/>
  </r>
  <r>
    <n v="118"/>
    <d v="2023-05-16T00:00:00"/>
    <s v="CUST118"/>
    <x v="0"/>
    <n v="30"/>
    <x v="0"/>
    <x v="0"/>
    <x v="0"/>
    <n v="2000"/>
    <x v="0"/>
    <x v="3"/>
    <x v="4"/>
    <n v="2"/>
    <n v="5"/>
    <s v="11-20"/>
    <s v="25"/>
  </r>
  <r>
    <n v="124"/>
    <d v="2023-10-27T00:00:00"/>
    <s v="CUST124"/>
    <x v="1"/>
    <n v="33"/>
    <x v="2"/>
    <x v="0"/>
    <x v="0"/>
    <n v="2000"/>
    <x v="0"/>
    <x v="3"/>
    <x v="3"/>
    <n v="5"/>
    <n v="10"/>
    <s v="21-31"/>
    <s v="510"/>
  </r>
  <r>
    <n v="139"/>
    <d v="2023-12-15T00:00:00"/>
    <s v="CUST139"/>
    <x v="1"/>
    <n v="36"/>
    <x v="1"/>
    <x v="0"/>
    <x v="0"/>
    <n v="2000"/>
    <x v="0"/>
    <x v="0"/>
    <x v="5"/>
    <n v="5"/>
    <n v="12"/>
    <s v="11-20"/>
    <s v="512"/>
  </r>
  <r>
    <n v="152"/>
    <d v="2023-02-28T00:00:00"/>
    <s v="CUST152"/>
    <x v="1"/>
    <n v="43"/>
    <x v="0"/>
    <x v="0"/>
    <x v="0"/>
    <n v="2000"/>
    <x v="0"/>
    <x v="0"/>
    <x v="0"/>
    <n v="2"/>
    <n v="2"/>
    <s v="21-31"/>
    <s v="22"/>
  </r>
  <r>
    <n v="155"/>
    <d v="2023-05-17T00:00:00"/>
    <s v="CUST155"/>
    <x v="1"/>
    <n v="31"/>
    <x v="0"/>
    <x v="0"/>
    <x v="0"/>
    <n v="2000"/>
    <x v="0"/>
    <x v="3"/>
    <x v="3"/>
    <n v="3"/>
    <n v="5"/>
    <s v="11-20"/>
    <s v="35"/>
  </r>
  <r>
    <n v="157"/>
    <d v="2023-06-24T00:00:00"/>
    <s v="CUST157"/>
    <x v="1"/>
    <n v="62"/>
    <x v="0"/>
    <x v="0"/>
    <x v="0"/>
    <n v="2000"/>
    <x v="0"/>
    <x v="4"/>
    <x v="6"/>
    <n v="6"/>
    <n v="6"/>
    <s v="21-31"/>
    <s v="66"/>
  </r>
  <r>
    <n v="166"/>
    <d v="2023-04-02T00:00:00"/>
    <s v="CUST166"/>
    <x v="1"/>
    <n v="34"/>
    <x v="2"/>
    <x v="0"/>
    <x v="0"/>
    <n v="2000"/>
    <x v="0"/>
    <x v="3"/>
    <x v="3"/>
    <n v="7"/>
    <n v="4"/>
    <s v="1-10"/>
    <s v="74"/>
  </r>
  <r>
    <n v="253"/>
    <d v="2023-08-31T00:00:00"/>
    <s v="CUST253"/>
    <x v="0"/>
    <n v="53"/>
    <x v="2"/>
    <x v="0"/>
    <x v="0"/>
    <n v="2000"/>
    <x v="0"/>
    <x v="1"/>
    <x v="1"/>
    <n v="4"/>
    <n v="8"/>
    <s v="21-31"/>
    <s v="48"/>
  </r>
  <r>
    <n v="257"/>
    <d v="2023-02-19T00:00:00"/>
    <s v="CUST257"/>
    <x v="1"/>
    <n v="19"/>
    <x v="1"/>
    <x v="0"/>
    <x v="0"/>
    <n v="2000"/>
    <x v="0"/>
    <x v="2"/>
    <x v="2"/>
    <n v="7"/>
    <n v="2"/>
    <s v="11-20"/>
    <s v="72"/>
  </r>
  <r>
    <n v="269"/>
    <d v="2023-02-01T00:00:00"/>
    <s v="CUST269"/>
    <x v="1"/>
    <n v="25"/>
    <x v="2"/>
    <x v="0"/>
    <x v="0"/>
    <n v="2000"/>
    <x v="0"/>
    <x v="2"/>
    <x v="7"/>
    <n v="3"/>
    <n v="2"/>
    <s v="1-10"/>
    <s v="32"/>
  </r>
  <r>
    <n v="281"/>
    <d v="2023-05-23T00:00:00"/>
    <s v="CUST281"/>
    <x v="0"/>
    <n v="29"/>
    <x v="1"/>
    <x v="0"/>
    <x v="0"/>
    <n v="2000"/>
    <x v="0"/>
    <x v="3"/>
    <x v="4"/>
    <n v="2"/>
    <n v="5"/>
    <s v="21-31"/>
    <s v="25"/>
  </r>
  <r>
    <n v="342"/>
    <d v="2023-10-24T00:00:00"/>
    <s v="CUST342"/>
    <x v="0"/>
    <n v="43"/>
    <x v="2"/>
    <x v="0"/>
    <x v="0"/>
    <n v="2000"/>
    <x v="0"/>
    <x v="0"/>
    <x v="0"/>
    <n v="2"/>
    <n v="10"/>
    <s v="21-31"/>
    <s v="210"/>
  </r>
  <r>
    <n v="412"/>
    <d v="2023-09-16T00:00:00"/>
    <s v="CUST412"/>
    <x v="0"/>
    <n v="19"/>
    <x v="0"/>
    <x v="0"/>
    <x v="0"/>
    <n v="2000"/>
    <x v="0"/>
    <x v="2"/>
    <x v="2"/>
    <n v="6"/>
    <n v="9"/>
    <s v="11-20"/>
    <s v="69"/>
  </r>
  <r>
    <n v="416"/>
    <d v="2023-02-17T00:00:00"/>
    <s v="CUST416"/>
    <x v="1"/>
    <n v="53"/>
    <x v="0"/>
    <x v="0"/>
    <x v="0"/>
    <n v="2000"/>
    <x v="0"/>
    <x v="1"/>
    <x v="1"/>
    <n v="5"/>
    <n v="2"/>
    <s v="11-20"/>
    <s v="52"/>
  </r>
  <r>
    <n v="420"/>
    <d v="2023-01-23T00:00:00"/>
    <s v="CUST420"/>
    <x v="0"/>
    <n v="22"/>
    <x v="2"/>
    <x v="0"/>
    <x v="0"/>
    <n v="2000"/>
    <x v="0"/>
    <x v="2"/>
    <x v="7"/>
    <n v="1"/>
    <n v="1"/>
    <s v="21-31"/>
    <s v="11"/>
  </r>
  <r>
    <n v="447"/>
    <d v="2023-07-06T00:00:00"/>
    <s v="CUST447"/>
    <x v="1"/>
    <n v="22"/>
    <x v="1"/>
    <x v="0"/>
    <x v="0"/>
    <n v="2000"/>
    <x v="0"/>
    <x v="2"/>
    <x v="7"/>
    <n v="4"/>
    <n v="7"/>
    <s v="1-10"/>
    <s v="47"/>
  </r>
  <r>
    <n v="476"/>
    <d v="2023-08-29T00:00:00"/>
    <s v="CUST476"/>
    <x v="0"/>
    <n v="27"/>
    <x v="2"/>
    <x v="0"/>
    <x v="0"/>
    <n v="2000"/>
    <x v="0"/>
    <x v="3"/>
    <x v="4"/>
    <n v="2"/>
    <n v="8"/>
    <s v="21-31"/>
    <s v="28"/>
  </r>
  <r>
    <n v="480"/>
    <d v="2023-06-29T00:00:00"/>
    <s v="CUST480"/>
    <x v="0"/>
    <n v="42"/>
    <x v="1"/>
    <x v="0"/>
    <x v="0"/>
    <n v="2000"/>
    <x v="0"/>
    <x v="0"/>
    <x v="0"/>
    <n v="4"/>
    <n v="6"/>
    <s v="21-31"/>
    <s v="46"/>
  </r>
  <r>
    <n v="487"/>
    <d v="2023-07-24T00:00:00"/>
    <s v="CUST487"/>
    <x v="1"/>
    <n v="44"/>
    <x v="2"/>
    <x v="0"/>
    <x v="0"/>
    <n v="2000"/>
    <x v="0"/>
    <x v="0"/>
    <x v="0"/>
    <n v="1"/>
    <n v="7"/>
    <s v="21-31"/>
    <s v="17"/>
  </r>
  <r>
    <n v="503"/>
    <d v="2023-10-25T00:00:00"/>
    <s v="CUST503"/>
    <x v="1"/>
    <n v="45"/>
    <x v="1"/>
    <x v="0"/>
    <x v="0"/>
    <n v="2000"/>
    <x v="0"/>
    <x v="0"/>
    <x v="0"/>
    <n v="3"/>
    <n v="10"/>
    <s v="21-31"/>
    <s v="310"/>
  </r>
  <r>
    <n v="547"/>
    <d v="2023-03-07T00:00:00"/>
    <s v="CUST547"/>
    <x v="1"/>
    <n v="63"/>
    <x v="2"/>
    <x v="0"/>
    <x v="0"/>
    <n v="2000"/>
    <x v="0"/>
    <x v="4"/>
    <x v="6"/>
    <n v="2"/>
    <n v="3"/>
    <s v="1-10"/>
    <s v="23"/>
  </r>
  <r>
    <n v="561"/>
    <d v="2023-05-27T00:00:00"/>
    <s v="CUST561"/>
    <x v="0"/>
    <n v="64"/>
    <x v="2"/>
    <x v="0"/>
    <x v="0"/>
    <n v="2000"/>
    <x v="0"/>
    <x v="4"/>
    <x v="6"/>
    <n v="6"/>
    <n v="5"/>
    <s v="21-31"/>
    <s v="65"/>
  </r>
  <r>
    <n v="572"/>
    <d v="2023-04-20T00:00:00"/>
    <s v="CUST572"/>
    <x v="1"/>
    <n v="31"/>
    <x v="2"/>
    <x v="0"/>
    <x v="0"/>
    <n v="2000"/>
    <x v="0"/>
    <x v="3"/>
    <x v="3"/>
    <n v="4"/>
    <n v="4"/>
    <s v="11-20"/>
    <s v="44"/>
  </r>
  <r>
    <n v="577"/>
    <d v="2023-02-13T00:00:00"/>
    <s v="CUST577"/>
    <x v="1"/>
    <n v="21"/>
    <x v="1"/>
    <x v="0"/>
    <x v="0"/>
    <n v="2000"/>
    <x v="0"/>
    <x v="2"/>
    <x v="7"/>
    <n v="1"/>
    <n v="2"/>
    <s v="11-20"/>
    <s v="12"/>
  </r>
  <r>
    <n v="592"/>
    <d v="2023-01-24T00:00:00"/>
    <s v="CUST592"/>
    <x v="0"/>
    <n v="46"/>
    <x v="1"/>
    <x v="0"/>
    <x v="0"/>
    <n v="2000"/>
    <x v="0"/>
    <x v="1"/>
    <x v="8"/>
    <n v="2"/>
    <n v="1"/>
    <s v="21-31"/>
    <s v="21"/>
  </r>
  <r>
    <n v="595"/>
    <d v="2023-11-09T00:00:00"/>
    <s v="CUST595"/>
    <x v="0"/>
    <n v="18"/>
    <x v="2"/>
    <x v="0"/>
    <x v="0"/>
    <n v="2000"/>
    <x v="0"/>
    <x v="2"/>
    <x v="2"/>
    <n v="4"/>
    <n v="11"/>
    <s v="1-10"/>
    <s v="411"/>
  </r>
  <r>
    <n v="626"/>
    <d v="2023-09-29T00:00:00"/>
    <s v="CUST626"/>
    <x v="0"/>
    <n v="26"/>
    <x v="2"/>
    <x v="0"/>
    <x v="0"/>
    <n v="2000"/>
    <x v="0"/>
    <x v="3"/>
    <x v="4"/>
    <n v="5"/>
    <n v="9"/>
    <s v="21-31"/>
    <s v="59"/>
  </r>
  <r>
    <n v="634"/>
    <d v="2023-10-08T00:00:00"/>
    <s v="CUST634"/>
    <x v="1"/>
    <n v="60"/>
    <x v="0"/>
    <x v="0"/>
    <x v="0"/>
    <n v="2000"/>
    <x v="0"/>
    <x v="4"/>
    <x v="9"/>
    <n v="7"/>
    <n v="10"/>
    <s v="1-10"/>
    <s v="710"/>
  </r>
  <r>
    <n v="664"/>
    <d v="2023-12-28T00:00:00"/>
    <s v="CUST664"/>
    <x v="0"/>
    <n v="44"/>
    <x v="2"/>
    <x v="0"/>
    <x v="0"/>
    <n v="2000"/>
    <x v="0"/>
    <x v="0"/>
    <x v="0"/>
    <n v="4"/>
    <n v="12"/>
    <s v="21-31"/>
    <s v="412"/>
  </r>
  <r>
    <n v="700"/>
    <d v="2023-12-09T00:00:00"/>
    <s v="CUST700"/>
    <x v="1"/>
    <n v="36"/>
    <x v="0"/>
    <x v="0"/>
    <x v="0"/>
    <n v="2000"/>
    <x v="0"/>
    <x v="0"/>
    <x v="5"/>
    <n v="6"/>
    <n v="12"/>
    <s v="1-10"/>
    <s v="612"/>
  </r>
  <r>
    <n v="731"/>
    <d v="2023-05-10T00:00:00"/>
    <s v="CUST731"/>
    <x v="1"/>
    <n v="54"/>
    <x v="2"/>
    <x v="0"/>
    <x v="0"/>
    <n v="2000"/>
    <x v="0"/>
    <x v="1"/>
    <x v="1"/>
    <n v="3"/>
    <n v="5"/>
    <s v="1-10"/>
    <s v="35"/>
  </r>
  <r>
    <n v="735"/>
    <d v="2023-10-04T00:00:00"/>
    <s v="CUST735"/>
    <x v="0"/>
    <n v="64"/>
    <x v="2"/>
    <x v="0"/>
    <x v="0"/>
    <n v="2000"/>
    <x v="0"/>
    <x v="4"/>
    <x v="6"/>
    <n v="3"/>
    <n v="10"/>
    <s v="1-10"/>
    <s v="310"/>
  </r>
  <r>
    <n v="742"/>
    <d v="2023-01-21T00:00:00"/>
    <s v="CUST742"/>
    <x v="0"/>
    <n v="38"/>
    <x v="0"/>
    <x v="0"/>
    <x v="0"/>
    <n v="2000"/>
    <x v="0"/>
    <x v="0"/>
    <x v="5"/>
    <n v="6"/>
    <n v="1"/>
    <s v="21-31"/>
    <s v="61"/>
  </r>
  <r>
    <n v="743"/>
    <d v="2023-01-16T00:00:00"/>
    <s v="CUST743"/>
    <x v="0"/>
    <n v="34"/>
    <x v="1"/>
    <x v="0"/>
    <x v="0"/>
    <n v="2000"/>
    <x v="0"/>
    <x v="3"/>
    <x v="3"/>
    <n v="1"/>
    <n v="1"/>
    <s v="11-20"/>
    <s v="11"/>
  </r>
  <r>
    <n v="773"/>
    <d v="2023-07-23T00:00:00"/>
    <s v="CUST773"/>
    <x v="1"/>
    <n v="25"/>
    <x v="0"/>
    <x v="0"/>
    <x v="0"/>
    <n v="2000"/>
    <x v="0"/>
    <x v="2"/>
    <x v="7"/>
    <n v="7"/>
    <n v="7"/>
    <s v="21-31"/>
    <s v="77"/>
  </r>
  <r>
    <n v="789"/>
    <d v="2023-09-30T00:00:00"/>
    <s v="CUST789"/>
    <x v="0"/>
    <n v="61"/>
    <x v="2"/>
    <x v="0"/>
    <x v="0"/>
    <n v="2000"/>
    <x v="0"/>
    <x v="4"/>
    <x v="6"/>
    <n v="6"/>
    <n v="9"/>
    <s v="21-31"/>
    <s v="69"/>
  </r>
  <r>
    <n v="808"/>
    <d v="2023-04-01T00:00:00"/>
    <s v="CUST808"/>
    <x v="1"/>
    <n v="33"/>
    <x v="1"/>
    <x v="0"/>
    <x v="0"/>
    <n v="2000"/>
    <x v="0"/>
    <x v="3"/>
    <x v="3"/>
    <n v="6"/>
    <n v="4"/>
    <s v="1-10"/>
    <s v="64"/>
  </r>
  <r>
    <n v="832"/>
    <d v="2023-09-11T00:00:00"/>
    <s v="CUST832"/>
    <x v="1"/>
    <n v="47"/>
    <x v="1"/>
    <x v="0"/>
    <x v="0"/>
    <n v="2000"/>
    <x v="0"/>
    <x v="1"/>
    <x v="8"/>
    <n v="1"/>
    <n v="9"/>
    <s v="11-20"/>
    <s v="19"/>
  </r>
  <r>
    <n v="875"/>
    <d v="2023-08-06T00:00:00"/>
    <s v="CUST875"/>
    <x v="0"/>
    <n v="51"/>
    <x v="0"/>
    <x v="0"/>
    <x v="0"/>
    <n v="2000"/>
    <x v="0"/>
    <x v="1"/>
    <x v="1"/>
    <n v="7"/>
    <n v="8"/>
    <s v="1-10"/>
    <s v="78"/>
  </r>
  <r>
    <n v="927"/>
    <d v="2023-06-24T00:00:00"/>
    <s v="CUST927"/>
    <x v="1"/>
    <n v="43"/>
    <x v="0"/>
    <x v="0"/>
    <x v="0"/>
    <n v="2000"/>
    <x v="0"/>
    <x v="0"/>
    <x v="0"/>
    <n v="6"/>
    <n v="6"/>
    <s v="21-31"/>
    <s v="66"/>
  </r>
  <r>
    <n v="946"/>
    <d v="2023-05-08T00:00:00"/>
    <s v="CUST946"/>
    <x v="1"/>
    <n v="62"/>
    <x v="0"/>
    <x v="0"/>
    <x v="0"/>
    <n v="2000"/>
    <x v="0"/>
    <x v="4"/>
    <x v="6"/>
    <n v="1"/>
    <n v="5"/>
    <s v="1-10"/>
    <s v="15"/>
  </r>
  <r>
    <n v="970"/>
    <d v="2023-05-16T00:00:00"/>
    <s v="CUST970"/>
    <x v="1"/>
    <n v="59"/>
    <x v="0"/>
    <x v="0"/>
    <x v="0"/>
    <n v="2000"/>
    <x v="0"/>
    <x v="4"/>
    <x v="9"/>
    <n v="2"/>
    <n v="5"/>
    <s v="11-20"/>
    <s v="25"/>
  </r>
  <r>
    <n v="13"/>
    <d v="2023-08-05T00:00:00"/>
    <s v="CUST013"/>
    <x v="1"/>
    <n v="22"/>
    <x v="0"/>
    <x v="1"/>
    <x v="0"/>
    <n v="1500"/>
    <x v="0"/>
    <x v="2"/>
    <x v="7"/>
    <n v="6"/>
    <n v="8"/>
    <s v="1-10"/>
    <s v="68"/>
  </r>
  <r>
    <n v="16"/>
    <d v="2023-02-17T00:00:00"/>
    <s v="CUST016"/>
    <x v="1"/>
    <n v="19"/>
    <x v="2"/>
    <x v="1"/>
    <x v="0"/>
    <n v="1500"/>
    <x v="0"/>
    <x v="2"/>
    <x v="2"/>
    <n v="5"/>
    <n v="2"/>
    <s v="11-20"/>
    <s v="52"/>
  </r>
  <r>
    <n v="47"/>
    <d v="2023-11-06T00:00:00"/>
    <s v="CUST047"/>
    <x v="0"/>
    <n v="40"/>
    <x v="1"/>
    <x v="1"/>
    <x v="0"/>
    <n v="1500"/>
    <x v="0"/>
    <x v="0"/>
    <x v="5"/>
    <n v="1"/>
    <n v="11"/>
    <s v="1-10"/>
    <s v="111"/>
  </r>
  <r>
    <n v="54"/>
    <d v="2023-02-10T00:00:00"/>
    <s v="CUST054"/>
    <x v="0"/>
    <n v="38"/>
    <x v="0"/>
    <x v="1"/>
    <x v="0"/>
    <n v="1500"/>
    <x v="0"/>
    <x v="0"/>
    <x v="5"/>
    <n v="5"/>
    <n v="2"/>
    <s v="1-10"/>
    <s v="52"/>
  </r>
  <r>
    <n v="78"/>
    <d v="2023-07-01T00:00:00"/>
    <s v="CUST078"/>
    <x v="0"/>
    <n v="47"/>
    <x v="2"/>
    <x v="1"/>
    <x v="0"/>
    <n v="1500"/>
    <x v="0"/>
    <x v="1"/>
    <x v="8"/>
    <n v="6"/>
    <n v="7"/>
    <s v="1-10"/>
    <s v="67"/>
  </r>
  <r>
    <n v="111"/>
    <d v="2023-04-19T00:00:00"/>
    <s v="CUST111"/>
    <x v="0"/>
    <n v="34"/>
    <x v="0"/>
    <x v="1"/>
    <x v="0"/>
    <n v="1500"/>
    <x v="0"/>
    <x v="3"/>
    <x v="3"/>
    <n v="3"/>
    <n v="4"/>
    <s v="11-20"/>
    <s v="34"/>
  </r>
  <r>
    <n v="112"/>
    <d v="2023-12-02T00:00:00"/>
    <s v="CUST112"/>
    <x v="1"/>
    <n v="37"/>
    <x v="2"/>
    <x v="1"/>
    <x v="0"/>
    <n v="1500"/>
    <x v="0"/>
    <x v="0"/>
    <x v="5"/>
    <n v="6"/>
    <n v="12"/>
    <s v="1-10"/>
    <s v="612"/>
  </r>
  <r>
    <n v="115"/>
    <d v="2023-11-26T00:00:00"/>
    <s v="CUST115"/>
    <x v="1"/>
    <n v="51"/>
    <x v="2"/>
    <x v="1"/>
    <x v="0"/>
    <n v="1500"/>
    <x v="0"/>
    <x v="1"/>
    <x v="1"/>
    <n v="7"/>
    <n v="11"/>
    <s v="21-31"/>
    <s v="711"/>
  </r>
  <r>
    <n v="144"/>
    <d v="2023-07-15T00:00:00"/>
    <s v="CUST144"/>
    <x v="0"/>
    <n v="59"/>
    <x v="1"/>
    <x v="1"/>
    <x v="0"/>
    <n v="1500"/>
    <x v="0"/>
    <x v="4"/>
    <x v="9"/>
    <n v="6"/>
    <n v="7"/>
    <s v="11-20"/>
    <s v="67"/>
  </r>
  <r>
    <n v="164"/>
    <d v="2023-05-15T00:00:00"/>
    <s v="CUST164"/>
    <x v="0"/>
    <n v="47"/>
    <x v="1"/>
    <x v="1"/>
    <x v="0"/>
    <n v="1500"/>
    <x v="0"/>
    <x v="1"/>
    <x v="8"/>
    <n v="1"/>
    <n v="5"/>
    <s v="11-20"/>
    <s v="15"/>
  </r>
  <r>
    <n v="169"/>
    <d v="2023-11-17T00:00:00"/>
    <s v="CUST169"/>
    <x v="1"/>
    <n v="18"/>
    <x v="1"/>
    <x v="1"/>
    <x v="0"/>
    <n v="1500"/>
    <x v="0"/>
    <x v="2"/>
    <x v="2"/>
    <n v="5"/>
    <n v="11"/>
    <s v="11-20"/>
    <s v="511"/>
  </r>
  <r>
    <n v="193"/>
    <d v="2023-02-13T00:00:00"/>
    <s v="CUST193"/>
    <x v="1"/>
    <n v="35"/>
    <x v="1"/>
    <x v="1"/>
    <x v="0"/>
    <n v="1500"/>
    <x v="0"/>
    <x v="3"/>
    <x v="3"/>
    <n v="1"/>
    <n v="2"/>
    <s v="11-20"/>
    <s v="12"/>
  </r>
  <r>
    <n v="199"/>
    <d v="2023-12-04T00:00:00"/>
    <s v="CUST199"/>
    <x v="1"/>
    <n v="45"/>
    <x v="1"/>
    <x v="1"/>
    <x v="0"/>
    <n v="1500"/>
    <x v="0"/>
    <x v="0"/>
    <x v="0"/>
    <n v="1"/>
    <n v="12"/>
    <s v="1-10"/>
    <s v="112"/>
  </r>
  <r>
    <n v="211"/>
    <d v="2024-01-01T00:00:00"/>
    <s v="CUST211"/>
    <x v="1"/>
    <n v="42"/>
    <x v="1"/>
    <x v="1"/>
    <x v="0"/>
    <n v="1500"/>
    <x v="0"/>
    <x v="0"/>
    <x v="0"/>
    <n v="1"/>
    <n v="1"/>
    <s v="1-10"/>
    <s v="11"/>
  </r>
  <r>
    <n v="212"/>
    <d v="2023-06-09T00:00:00"/>
    <s v="CUST212"/>
    <x v="1"/>
    <n v="21"/>
    <x v="2"/>
    <x v="1"/>
    <x v="0"/>
    <n v="1500"/>
    <x v="0"/>
    <x v="2"/>
    <x v="7"/>
    <n v="5"/>
    <n v="6"/>
    <s v="1-10"/>
    <s v="56"/>
  </r>
  <r>
    <n v="213"/>
    <d v="2023-07-24T00:00:00"/>
    <s v="CUST213"/>
    <x v="1"/>
    <n v="27"/>
    <x v="1"/>
    <x v="1"/>
    <x v="0"/>
    <n v="1500"/>
    <x v="0"/>
    <x v="3"/>
    <x v="4"/>
    <n v="1"/>
    <n v="7"/>
    <s v="21-31"/>
    <s v="17"/>
  </r>
  <r>
    <n v="215"/>
    <d v="2023-11-29T00:00:00"/>
    <s v="CUST215"/>
    <x v="1"/>
    <n v="58"/>
    <x v="2"/>
    <x v="1"/>
    <x v="0"/>
    <n v="1500"/>
    <x v="0"/>
    <x v="4"/>
    <x v="9"/>
    <n v="3"/>
    <n v="11"/>
    <s v="21-31"/>
    <s v="311"/>
  </r>
  <r>
    <n v="239"/>
    <d v="2023-06-19T00:00:00"/>
    <s v="CUST239"/>
    <x v="1"/>
    <n v="38"/>
    <x v="0"/>
    <x v="1"/>
    <x v="0"/>
    <n v="1500"/>
    <x v="0"/>
    <x v="0"/>
    <x v="5"/>
    <n v="1"/>
    <n v="6"/>
    <s v="11-20"/>
    <s v="16"/>
  </r>
  <r>
    <n v="280"/>
    <d v="2023-04-04T00:00:00"/>
    <s v="CUST280"/>
    <x v="0"/>
    <n v="37"/>
    <x v="2"/>
    <x v="1"/>
    <x v="0"/>
    <n v="1500"/>
    <x v="0"/>
    <x v="0"/>
    <x v="5"/>
    <n v="2"/>
    <n v="4"/>
    <s v="1-10"/>
    <s v="24"/>
  </r>
  <r>
    <n v="313"/>
    <d v="2023-03-21T00:00:00"/>
    <s v="CUST313"/>
    <x v="0"/>
    <n v="55"/>
    <x v="1"/>
    <x v="1"/>
    <x v="0"/>
    <n v="1500"/>
    <x v="0"/>
    <x v="1"/>
    <x v="1"/>
    <n v="2"/>
    <n v="3"/>
    <s v="21-31"/>
    <s v="23"/>
  </r>
  <r>
    <n v="356"/>
    <d v="2023-06-10T00:00:00"/>
    <s v="CUST356"/>
    <x v="1"/>
    <n v="50"/>
    <x v="0"/>
    <x v="1"/>
    <x v="0"/>
    <n v="1500"/>
    <x v="0"/>
    <x v="1"/>
    <x v="8"/>
    <n v="6"/>
    <n v="6"/>
    <s v="1-10"/>
    <s v="66"/>
  </r>
  <r>
    <n v="369"/>
    <d v="2023-11-15T00:00:00"/>
    <s v="CUST369"/>
    <x v="1"/>
    <n v="23"/>
    <x v="0"/>
    <x v="1"/>
    <x v="0"/>
    <n v="1500"/>
    <x v="0"/>
    <x v="2"/>
    <x v="7"/>
    <n v="3"/>
    <n v="11"/>
    <s v="11-20"/>
    <s v="311"/>
  </r>
  <r>
    <n v="372"/>
    <d v="2023-02-07T00:00:00"/>
    <s v="CUST372"/>
    <x v="0"/>
    <n v="24"/>
    <x v="1"/>
    <x v="1"/>
    <x v="0"/>
    <n v="1500"/>
    <x v="0"/>
    <x v="2"/>
    <x v="7"/>
    <n v="2"/>
    <n v="2"/>
    <s v="1-10"/>
    <s v="22"/>
  </r>
  <r>
    <n v="385"/>
    <d v="2023-10-06T00:00:00"/>
    <s v="CUST385"/>
    <x v="1"/>
    <n v="50"/>
    <x v="0"/>
    <x v="1"/>
    <x v="0"/>
    <n v="1500"/>
    <x v="0"/>
    <x v="1"/>
    <x v="8"/>
    <n v="5"/>
    <n v="10"/>
    <s v="1-10"/>
    <s v="510"/>
  </r>
  <r>
    <n v="421"/>
    <d v="2023-01-02T00:00:00"/>
    <s v="CUST421"/>
    <x v="0"/>
    <n v="37"/>
    <x v="2"/>
    <x v="1"/>
    <x v="0"/>
    <n v="1500"/>
    <x v="0"/>
    <x v="0"/>
    <x v="5"/>
    <n v="1"/>
    <n v="1"/>
    <s v="1-10"/>
    <s v="11"/>
  </r>
  <r>
    <n v="452"/>
    <d v="2023-05-08T00:00:00"/>
    <s v="CUST452"/>
    <x v="0"/>
    <n v="48"/>
    <x v="2"/>
    <x v="1"/>
    <x v="0"/>
    <n v="1500"/>
    <x v="0"/>
    <x v="1"/>
    <x v="8"/>
    <n v="1"/>
    <n v="5"/>
    <s v="1-10"/>
    <s v="15"/>
  </r>
  <r>
    <n v="463"/>
    <d v="2023-07-31T00:00:00"/>
    <s v="CUST463"/>
    <x v="0"/>
    <n v="54"/>
    <x v="1"/>
    <x v="1"/>
    <x v="0"/>
    <n v="1500"/>
    <x v="0"/>
    <x v="1"/>
    <x v="1"/>
    <n v="1"/>
    <n v="7"/>
    <s v="21-31"/>
    <s v="17"/>
  </r>
  <r>
    <n v="474"/>
    <d v="2023-07-15T00:00:00"/>
    <s v="CUST474"/>
    <x v="0"/>
    <n v="26"/>
    <x v="2"/>
    <x v="1"/>
    <x v="0"/>
    <n v="1500"/>
    <x v="0"/>
    <x v="3"/>
    <x v="4"/>
    <n v="6"/>
    <n v="7"/>
    <s v="11-20"/>
    <s v="67"/>
  </r>
  <r>
    <n v="506"/>
    <d v="2023-02-25T00:00:00"/>
    <s v="CUST506"/>
    <x v="1"/>
    <n v="34"/>
    <x v="1"/>
    <x v="1"/>
    <x v="0"/>
    <n v="1500"/>
    <x v="0"/>
    <x v="3"/>
    <x v="3"/>
    <n v="6"/>
    <n v="2"/>
    <s v="21-31"/>
    <s v="62"/>
  </r>
  <r>
    <n v="507"/>
    <d v="2023-11-02T00:00:00"/>
    <s v="CUST507"/>
    <x v="0"/>
    <n v="37"/>
    <x v="0"/>
    <x v="1"/>
    <x v="0"/>
    <n v="1500"/>
    <x v="0"/>
    <x v="0"/>
    <x v="5"/>
    <n v="4"/>
    <n v="11"/>
    <s v="1-10"/>
    <s v="411"/>
  </r>
  <r>
    <n v="522"/>
    <d v="2023-01-01T00:00:00"/>
    <s v="CUST522"/>
    <x v="1"/>
    <n v="46"/>
    <x v="1"/>
    <x v="1"/>
    <x v="0"/>
    <n v="1500"/>
    <x v="0"/>
    <x v="1"/>
    <x v="8"/>
    <n v="7"/>
    <n v="1"/>
    <s v="1-10"/>
    <s v="71"/>
  </r>
  <r>
    <n v="533"/>
    <d v="2023-11-16T00:00:00"/>
    <s v="CUST533"/>
    <x v="1"/>
    <n v="19"/>
    <x v="0"/>
    <x v="1"/>
    <x v="0"/>
    <n v="1500"/>
    <x v="0"/>
    <x v="2"/>
    <x v="2"/>
    <n v="4"/>
    <n v="11"/>
    <s v="11-20"/>
    <s v="411"/>
  </r>
  <r>
    <n v="580"/>
    <d v="2023-12-06T00:00:00"/>
    <s v="CUST580"/>
    <x v="0"/>
    <n v="31"/>
    <x v="2"/>
    <x v="1"/>
    <x v="0"/>
    <n v="1500"/>
    <x v="0"/>
    <x v="3"/>
    <x v="3"/>
    <n v="3"/>
    <n v="12"/>
    <s v="1-10"/>
    <s v="312"/>
  </r>
  <r>
    <n v="608"/>
    <d v="2023-12-02T00:00:00"/>
    <s v="CUST608"/>
    <x v="0"/>
    <n v="55"/>
    <x v="0"/>
    <x v="1"/>
    <x v="0"/>
    <n v="1500"/>
    <x v="0"/>
    <x v="1"/>
    <x v="1"/>
    <n v="6"/>
    <n v="12"/>
    <s v="1-10"/>
    <s v="612"/>
  </r>
  <r>
    <n v="611"/>
    <d v="2023-02-24T00:00:00"/>
    <s v="CUST611"/>
    <x v="1"/>
    <n v="51"/>
    <x v="1"/>
    <x v="1"/>
    <x v="0"/>
    <n v="1500"/>
    <x v="0"/>
    <x v="1"/>
    <x v="1"/>
    <n v="5"/>
    <n v="2"/>
    <s v="21-31"/>
    <s v="52"/>
  </r>
  <r>
    <n v="636"/>
    <d v="2023-03-23T00:00:00"/>
    <s v="CUST636"/>
    <x v="0"/>
    <n v="21"/>
    <x v="1"/>
    <x v="1"/>
    <x v="0"/>
    <n v="1500"/>
    <x v="0"/>
    <x v="2"/>
    <x v="7"/>
    <n v="4"/>
    <n v="3"/>
    <s v="21-31"/>
    <s v="43"/>
  </r>
  <r>
    <n v="647"/>
    <d v="2023-05-21T00:00:00"/>
    <s v="CUST647"/>
    <x v="1"/>
    <n v="59"/>
    <x v="2"/>
    <x v="1"/>
    <x v="0"/>
    <n v="1500"/>
    <x v="0"/>
    <x v="4"/>
    <x v="9"/>
    <n v="7"/>
    <n v="5"/>
    <s v="21-31"/>
    <s v="75"/>
  </r>
  <r>
    <n v="673"/>
    <d v="2023-02-01T00:00:00"/>
    <s v="CUST673"/>
    <x v="0"/>
    <n v="43"/>
    <x v="2"/>
    <x v="1"/>
    <x v="0"/>
    <n v="1500"/>
    <x v="0"/>
    <x v="0"/>
    <x v="0"/>
    <n v="3"/>
    <n v="2"/>
    <s v="1-10"/>
    <s v="32"/>
  </r>
  <r>
    <n v="676"/>
    <d v="2023-07-19T00:00:00"/>
    <s v="CUST676"/>
    <x v="1"/>
    <n v="63"/>
    <x v="0"/>
    <x v="1"/>
    <x v="0"/>
    <n v="1500"/>
    <x v="0"/>
    <x v="4"/>
    <x v="6"/>
    <n v="3"/>
    <n v="7"/>
    <s v="11-20"/>
    <s v="37"/>
  </r>
  <r>
    <n v="677"/>
    <d v="2023-10-27T00:00:00"/>
    <s v="CUST677"/>
    <x v="0"/>
    <n v="19"/>
    <x v="1"/>
    <x v="1"/>
    <x v="0"/>
    <n v="1500"/>
    <x v="0"/>
    <x v="2"/>
    <x v="2"/>
    <n v="5"/>
    <n v="10"/>
    <s v="21-31"/>
    <s v="510"/>
  </r>
  <r>
    <n v="693"/>
    <d v="2023-04-23T00:00:00"/>
    <s v="CUST693"/>
    <x v="1"/>
    <n v="41"/>
    <x v="1"/>
    <x v="1"/>
    <x v="0"/>
    <n v="1500"/>
    <x v="0"/>
    <x v="0"/>
    <x v="0"/>
    <n v="7"/>
    <n v="4"/>
    <s v="21-31"/>
    <s v="74"/>
  </r>
  <r>
    <n v="710"/>
    <d v="2023-10-31T00:00:00"/>
    <s v="CUST710"/>
    <x v="0"/>
    <n v="26"/>
    <x v="0"/>
    <x v="1"/>
    <x v="0"/>
    <n v="1500"/>
    <x v="0"/>
    <x v="3"/>
    <x v="4"/>
    <n v="2"/>
    <n v="10"/>
    <s v="21-31"/>
    <s v="210"/>
  </r>
  <r>
    <n v="711"/>
    <d v="2023-10-16T00:00:00"/>
    <s v="CUST711"/>
    <x v="1"/>
    <n v="26"/>
    <x v="0"/>
    <x v="1"/>
    <x v="0"/>
    <n v="1500"/>
    <x v="0"/>
    <x v="3"/>
    <x v="4"/>
    <n v="1"/>
    <n v="10"/>
    <s v="11-20"/>
    <s v="110"/>
  </r>
  <r>
    <n v="720"/>
    <d v="2023-01-26T00:00:00"/>
    <s v="CUST720"/>
    <x v="0"/>
    <n v="56"/>
    <x v="1"/>
    <x v="1"/>
    <x v="0"/>
    <n v="1500"/>
    <x v="0"/>
    <x v="4"/>
    <x v="9"/>
    <n v="4"/>
    <n v="1"/>
    <s v="21-31"/>
    <s v="41"/>
  </r>
  <r>
    <n v="805"/>
    <d v="2023-12-29T00:00:00"/>
    <s v="CUST805"/>
    <x v="0"/>
    <n v="30"/>
    <x v="1"/>
    <x v="1"/>
    <x v="0"/>
    <n v="1500"/>
    <x v="0"/>
    <x v="3"/>
    <x v="4"/>
    <n v="5"/>
    <n v="12"/>
    <s v="21-31"/>
    <s v="512"/>
  </r>
  <r>
    <n v="843"/>
    <d v="2023-05-22T00:00:00"/>
    <s v="CUST843"/>
    <x v="1"/>
    <n v="21"/>
    <x v="1"/>
    <x v="1"/>
    <x v="0"/>
    <n v="1500"/>
    <x v="0"/>
    <x v="2"/>
    <x v="7"/>
    <n v="1"/>
    <n v="5"/>
    <s v="21-31"/>
    <s v="15"/>
  </r>
  <r>
    <n v="859"/>
    <d v="2023-08-18T00:00:00"/>
    <s v="CUST859"/>
    <x v="0"/>
    <n v="56"/>
    <x v="0"/>
    <x v="1"/>
    <x v="0"/>
    <n v="1500"/>
    <x v="0"/>
    <x v="4"/>
    <x v="9"/>
    <n v="5"/>
    <n v="8"/>
    <s v="11-20"/>
    <s v="58"/>
  </r>
  <r>
    <n v="869"/>
    <d v="2023-10-25T00:00:00"/>
    <s v="CUST869"/>
    <x v="1"/>
    <n v="37"/>
    <x v="1"/>
    <x v="1"/>
    <x v="0"/>
    <n v="1500"/>
    <x v="0"/>
    <x v="0"/>
    <x v="5"/>
    <n v="3"/>
    <n v="10"/>
    <s v="21-31"/>
    <s v="310"/>
  </r>
  <r>
    <n v="942"/>
    <d v="2023-03-18T00:00:00"/>
    <s v="CUST942"/>
    <x v="1"/>
    <n v="51"/>
    <x v="2"/>
    <x v="1"/>
    <x v="0"/>
    <n v="1500"/>
    <x v="0"/>
    <x v="1"/>
    <x v="1"/>
    <n v="6"/>
    <n v="3"/>
    <s v="11-20"/>
    <s v="63"/>
  </r>
  <r>
    <n v="956"/>
    <d v="2023-08-19T00:00:00"/>
    <s v="CUST956"/>
    <x v="1"/>
    <n v="30"/>
    <x v="2"/>
    <x v="1"/>
    <x v="0"/>
    <n v="1500"/>
    <x v="0"/>
    <x v="3"/>
    <x v="4"/>
    <n v="6"/>
    <n v="8"/>
    <s v="11-20"/>
    <s v="68"/>
  </r>
  <r>
    <n v="31"/>
    <d v="2023-05-23T00:00:00"/>
    <s v="CUST031"/>
    <x v="1"/>
    <n v="44"/>
    <x v="0"/>
    <x v="0"/>
    <x v="1"/>
    <n v="1200"/>
    <x v="0"/>
    <x v="0"/>
    <x v="0"/>
    <n v="2"/>
    <n v="5"/>
    <s v="21-31"/>
    <s v="25"/>
  </r>
  <r>
    <n v="46"/>
    <d v="2023-06-26T00:00:00"/>
    <s v="CUST046"/>
    <x v="0"/>
    <n v="20"/>
    <x v="0"/>
    <x v="0"/>
    <x v="1"/>
    <n v="1200"/>
    <x v="0"/>
    <x v="2"/>
    <x v="2"/>
    <n v="1"/>
    <n v="6"/>
    <s v="21-31"/>
    <s v="16"/>
  </r>
  <r>
    <n v="58"/>
    <d v="2023-11-13T00:00:00"/>
    <s v="CUST058"/>
    <x v="1"/>
    <n v="18"/>
    <x v="2"/>
    <x v="0"/>
    <x v="1"/>
    <n v="1200"/>
    <x v="0"/>
    <x v="2"/>
    <x v="2"/>
    <n v="1"/>
    <n v="11"/>
    <s v="11-20"/>
    <s v="111"/>
  </r>
  <r>
    <n v="67"/>
    <d v="2023-05-29T00:00:00"/>
    <s v="CUST067"/>
    <x v="0"/>
    <n v="48"/>
    <x v="1"/>
    <x v="0"/>
    <x v="1"/>
    <n v="1200"/>
    <x v="0"/>
    <x v="1"/>
    <x v="8"/>
    <n v="1"/>
    <n v="5"/>
    <s v="21-31"/>
    <s v="15"/>
  </r>
  <r>
    <n v="99"/>
    <d v="2023-12-17T00:00:00"/>
    <s v="CUST099"/>
    <x v="0"/>
    <n v="50"/>
    <x v="0"/>
    <x v="0"/>
    <x v="1"/>
    <n v="1200"/>
    <x v="0"/>
    <x v="1"/>
    <x v="8"/>
    <n v="7"/>
    <n v="12"/>
    <s v="11-20"/>
    <s v="712"/>
  </r>
  <r>
    <n v="107"/>
    <d v="2023-02-03T00:00:00"/>
    <s v="CUST107"/>
    <x v="0"/>
    <n v="21"/>
    <x v="2"/>
    <x v="0"/>
    <x v="1"/>
    <n v="1200"/>
    <x v="0"/>
    <x v="2"/>
    <x v="7"/>
    <n v="5"/>
    <n v="2"/>
    <s v="1-10"/>
    <s v="52"/>
  </r>
  <r>
    <n v="142"/>
    <d v="2023-02-02T00:00:00"/>
    <s v="CUST142"/>
    <x v="1"/>
    <n v="35"/>
    <x v="0"/>
    <x v="0"/>
    <x v="1"/>
    <n v="1200"/>
    <x v="0"/>
    <x v="3"/>
    <x v="3"/>
    <n v="4"/>
    <n v="2"/>
    <s v="1-10"/>
    <s v="42"/>
  </r>
  <r>
    <n v="165"/>
    <d v="2023-09-14T00:00:00"/>
    <s v="CUST165"/>
    <x v="0"/>
    <n v="60"/>
    <x v="2"/>
    <x v="0"/>
    <x v="1"/>
    <n v="1200"/>
    <x v="0"/>
    <x v="4"/>
    <x v="9"/>
    <n v="4"/>
    <n v="9"/>
    <s v="11-20"/>
    <s v="49"/>
  </r>
  <r>
    <n v="181"/>
    <d v="2023-11-03T00:00:00"/>
    <s v="CUST181"/>
    <x v="1"/>
    <n v="19"/>
    <x v="0"/>
    <x v="0"/>
    <x v="1"/>
    <n v="1200"/>
    <x v="0"/>
    <x v="2"/>
    <x v="2"/>
    <n v="5"/>
    <n v="11"/>
    <s v="1-10"/>
    <s v="511"/>
  </r>
  <r>
    <n v="202"/>
    <d v="2023-03-26T00:00:00"/>
    <s v="CUST202"/>
    <x v="0"/>
    <n v="34"/>
    <x v="2"/>
    <x v="0"/>
    <x v="1"/>
    <n v="1200"/>
    <x v="0"/>
    <x v="3"/>
    <x v="3"/>
    <n v="7"/>
    <n v="3"/>
    <s v="21-31"/>
    <s v="73"/>
  </r>
  <r>
    <n v="292"/>
    <d v="2023-02-17T00:00:00"/>
    <s v="CUST292"/>
    <x v="1"/>
    <n v="20"/>
    <x v="1"/>
    <x v="0"/>
    <x v="1"/>
    <n v="1200"/>
    <x v="0"/>
    <x v="2"/>
    <x v="2"/>
    <n v="5"/>
    <n v="2"/>
    <s v="11-20"/>
    <s v="52"/>
  </r>
  <r>
    <n v="296"/>
    <d v="2023-09-06T00:00:00"/>
    <s v="CUST296"/>
    <x v="0"/>
    <n v="22"/>
    <x v="2"/>
    <x v="0"/>
    <x v="1"/>
    <n v="1200"/>
    <x v="0"/>
    <x v="2"/>
    <x v="7"/>
    <n v="3"/>
    <n v="9"/>
    <s v="1-10"/>
    <s v="39"/>
  </r>
  <r>
    <n v="298"/>
    <d v="2023-04-20T00:00:00"/>
    <s v="CUST298"/>
    <x v="1"/>
    <n v="27"/>
    <x v="1"/>
    <x v="0"/>
    <x v="1"/>
    <n v="1200"/>
    <x v="0"/>
    <x v="3"/>
    <x v="4"/>
    <n v="4"/>
    <n v="4"/>
    <s v="11-20"/>
    <s v="44"/>
  </r>
  <r>
    <n v="308"/>
    <d v="2023-08-05T00:00:00"/>
    <s v="CUST308"/>
    <x v="0"/>
    <n v="34"/>
    <x v="1"/>
    <x v="0"/>
    <x v="1"/>
    <n v="1200"/>
    <x v="0"/>
    <x v="3"/>
    <x v="3"/>
    <n v="6"/>
    <n v="8"/>
    <s v="1-10"/>
    <s v="68"/>
  </r>
  <r>
    <n v="320"/>
    <d v="2023-02-01T00:00:00"/>
    <s v="CUST320"/>
    <x v="0"/>
    <n v="28"/>
    <x v="0"/>
    <x v="0"/>
    <x v="1"/>
    <n v="1200"/>
    <x v="0"/>
    <x v="3"/>
    <x v="4"/>
    <n v="3"/>
    <n v="2"/>
    <s v="1-10"/>
    <s v="32"/>
  </r>
  <r>
    <n v="332"/>
    <d v="2023-04-06T00:00:00"/>
    <s v="CUST332"/>
    <x v="1"/>
    <n v="58"/>
    <x v="0"/>
    <x v="0"/>
    <x v="1"/>
    <n v="1200"/>
    <x v="0"/>
    <x v="4"/>
    <x v="9"/>
    <n v="4"/>
    <n v="4"/>
    <s v="1-10"/>
    <s v="44"/>
  </r>
  <r>
    <n v="333"/>
    <d v="2023-02-05T00:00:00"/>
    <s v="CUST333"/>
    <x v="0"/>
    <n v="54"/>
    <x v="0"/>
    <x v="0"/>
    <x v="1"/>
    <n v="1200"/>
    <x v="0"/>
    <x v="1"/>
    <x v="1"/>
    <n v="7"/>
    <n v="2"/>
    <s v="1-10"/>
    <s v="72"/>
  </r>
  <r>
    <n v="340"/>
    <d v="2023-10-19T00:00:00"/>
    <s v="CUST340"/>
    <x v="0"/>
    <n v="36"/>
    <x v="2"/>
    <x v="0"/>
    <x v="1"/>
    <n v="1200"/>
    <x v="0"/>
    <x v="0"/>
    <x v="5"/>
    <n v="4"/>
    <n v="10"/>
    <s v="11-20"/>
    <s v="410"/>
  </r>
  <r>
    <n v="361"/>
    <d v="2023-12-10T00:00:00"/>
    <s v="CUST361"/>
    <x v="0"/>
    <n v="34"/>
    <x v="0"/>
    <x v="0"/>
    <x v="1"/>
    <n v="1200"/>
    <x v="0"/>
    <x v="3"/>
    <x v="3"/>
    <n v="7"/>
    <n v="12"/>
    <s v="1-10"/>
    <s v="712"/>
  </r>
  <r>
    <n v="368"/>
    <d v="2023-08-23T00:00:00"/>
    <s v="CUST368"/>
    <x v="0"/>
    <n v="56"/>
    <x v="2"/>
    <x v="0"/>
    <x v="1"/>
    <n v="1200"/>
    <x v="0"/>
    <x v="4"/>
    <x v="9"/>
    <n v="3"/>
    <n v="8"/>
    <s v="21-31"/>
    <s v="38"/>
  </r>
  <r>
    <n v="405"/>
    <d v="2023-11-06T00:00:00"/>
    <s v="CUST405"/>
    <x v="0"/>
    <n v="25"/>
    <x v="2"/>
    <x v="0"/>
    <x v="1"/>
    <n v="1200"/>
    <x v="0"/>
    <x v="2"/>
    <x v="7"/>
    <n v="1"/>
    <n v="11"/>
    <s v="1-10"/>
    <s v="111"/>
  </r>
  <r>
    <n v="424"/>
    <d v="2023-11-23T00:00:00"/>
    <s v="CUST424"/>
    <x v="1"/>
    <n v="57"/>
    <x v="1"/>
    <x v="0"/>
    <x v="1"/>
    <n v="1200"/>
    <x v="0"/>
    <x v="4"/>
    <x v="9"/>
    <n v="4"/>
    <n v="11"/>
    <s v="21-31"/>
    <s v="411"/>
  </r>
  <r>
    <n v="431"/>
    <d v="2023-10-15T00:00:00"/>
    <s v="CUST431"/>
    <x v="1"/>
    <n v="63"/>
    <x v="0"/>
    <x v="0"/>
    <x v="1"/>
    <n v="1200"/>
    <x v="0"/>
    <x v="4"/>
    <x v="6"/>
    <n v="7"/>
    <n v="10"/>
    <s v="11-20"/>
    <s v="710"/>
  </r>
  <r>
    <n v="437"/>
    <d v="2023-10-07T00:00:00"/>
    <s v="CUST437"/>
    <x v="0"/>
    <n v="35"/>
    <x v="0"/>
    <x v="0"/>
    <x v="1"/>
    <n v="1200"/>
    <x v="0"/>
    <x v="3"/>
    <x v="3"/>
    <n v="6"/>
    <n v="10"/>
    <s v="1-10"/>
    <s v="610"/>
  </r>
  <r>
    <n v="441"/>
    <d v="2023-10-10T00:00:00"/>
    <s v="CUST441"/>
    <x v="1"/>
    <n v="57"/>
    <x v="1"/>
    <x v="0"/>
    <x v="1"/>
    <n v="1200"/>
    <x v="0"/>
    <x v="4"/>
    <x v="9"/>
    <n v="2"/>
    <n v="10"/>
    <s v="1-10"/>
    <s v="210"/>
  </r>
  <r>
    <n v="459"/>
    <d v="2023-03-21T00:00:00"/>
    <s v="CUST459"/>
    <x v="1"/>
    <n v="28"/>
    <x v="2"/>
    <x v="0"/>
    <x v="1"/>
    <n v="1200"/>
    <x v="0"/>
    <x v="3"/>
    <x v="4"/>
    <n v="2"/>
    <n v="3"/>
    <s v="21-31"/>
    <s v="23"/>
  </r>
  <r>
    <n v="462"/>
    <d v="2023-04-01T00:00:00"/>
    <s v="CUST462"/>
    <x v="1"/>
    <n v="63"/>
    <x v="0"/>
    <x v="0"/>
    <x v="1"/>
    <n v="1200"/>
    <x v="0"/>
    <x v="4"/>
    <x v="6"/>
    <n v="6"/>
    <n v="4"/>
    <s v="1-10"/>
    <s v="64"/>
  </r>
  <r>
    <n v="479"/>
    <d v="2023-08-24T00:00:00"/>
    <s v="CUST479"/>
    <x v="1"/>
    <n v="52"/>
    <x v="0"/>
    <x v="0"/>
    <x v="1"/>
    <n v="1200"/>
    <x v="0"/>
    <x v="1"/>
    <x v="1"/>
    <n v="4"/>
    <n v="8"/>
    <s v="21-31"/>
    <s v="48"/>
  </r>
  <r>
    <n v="481"/>
    <d v="2023-06-06T00:00:00"/>
    <s v="CUST481"/>
    <x v="0"/>
    <n v="43"/>
    <x v="0"/>
    <x v="0"/>
    <x v="1"/>
    <n v="1200"/>
    <x v="0"/>
    <x v="0"/>
    <x v="0"/>
    <n v="2"/>
    <n v="6"/>
    <s v="1-10"/>
    <s v="26"/>
  </r>
  <r>
    <n v="482"/>
    <d v="2023-04-27T00:00:00"/>
    <s v="CUST482"/>
    <x v="0"/>
    <n v="28"/>
    <x v="2"/>
    <x v="0"/>
    <x v="1"/>
    <n v="1200"/>
    <x v="0"/>
    <x v="3"/>
    <x v="4"/>
    <n v="4"/>
    <n v="4"/>
    <s v="21-31"/>
    <s v="44"/>
  </r>
  <r>
    <n v="484"/>
    <d v="2023-01-13T00:00:00"/>
    <s v="CUST484"/>
    <x v="0"/>
    <n v="19"/>
    <x v="2"/>
    <x v="0"/>
    <x v="1"/>
    <n v="1200"/>
    <x v="0"/>
    <x v="2"/>
    <x v="2"/>
    <n v="5"/>
    <n v="1"/>
    <s v="11-20"/>
    <s v="51"/>
  </r>
  <r>
    <n v="524"/>
    <d v="2023-10-03T00:00:00"/>
    <s v="CUST524"/>
    <x v="1"/>
    <n v="46"/>
    <x v="1"/>
    <x v="0"/>
    <x v="1"/>
    <n v="1200"/>
    <x v="0"/>
    <x v="1"/>
    <x v="8"/>
    <n v="2"/>
    <n v="10"/>
    <s v="1-10"/>
    <s v="210"/>
  </r>
  <r>
    <n v="553"/>
    <d v="2023-03-31T00:00:00"/>
    <s v="CUST553"/>
    <x v="1"/>
    <n v="24"/>
    <x v="2"/>
    <x v="0"/>
    <x v="1"/>
    <n v="1200"/>
    <x v="0"/>
    <x v="2"/>
    <x v="7"/>
    <n v="5"/>
    <n v="3"/>
    <s v="21-31"/>
    <s v="53"/>
  </r>
  <r>
    <n v="559"/>
    <d v="2023-01-01T00:00:00"/>
    <s v="CUST559"/>
    <x v="0"/>
    <n v="40"/>
    <x v="2"/>
    <x v="0"/>
    <x v="1"/>
    <n v="1200"/>
    <x v="0"/>
    <x v="0"/>
    <x v="5"/>
    <n v="7"/>
    <n v="1"/>
    <s v="1-10"/>
    <s v="71"/>
  </r>
  <r>
    <n v="587"/>
    <d v="2023-06-08T00:00:00"/>
    <s v="CUST587"/>
    <x v="0"/>
    <n v="40"/>
    <x v="1"/>
    <x v="0"/>
    <x v="1"/>
    <n v="1200"/>
    <x v="0"/>
    <x v="0"/>
    <x v="5"/>
    <n v="4"/>
    <n v="6"/>
    <s v="1-10"/>
    <s v="46"/>
  </r>
  <r>
    <n v="597"/>
    <d v="2023-08-22T00:00:00"/>
    <s v="CUST597"/>
    <x v="1"/>
    <n v="22"/>
    <x v="1"/>
    <x v="0"/>
    <x v="1"/>
    <n v="1200"/>
    <x v="0"/>
    <x v="2"/>
    <x v="7"/>
    <n v="2"/>
    <n v="8"/>
    <s v="21-31"/>
    <s v="28"/>
  </r>
  <r>
    <n v="614"/>
    <d v="2023-04-01T00:00:00"/>
    <s v="CUST614"/>
    <x v="0"/>
    <n v="39"/>
    <x v="1"/>
    <x v="0"/>
    <x v="1"/>
    <n v="1200"/>
    <x v="0"/>
    <x v="0"/>
    <x v="5"/>
    <n v="6"/>
    <n v="4"/>
    <s v="1-10"/>
    <s v="64"/>
  </r>
  <r>
    <n v="648"/>
    <d v="2023-08-14T00:00:00"/>
    <s v="CUST648"/>
    <x v="1"/>
    <n v="53"/>
    <x v="1"/>
    <x v="0"/>
    <x v="1"/>
    <n v="1200"/>
    <x v="0"/>
    <x v="1"/>
    <x v="1"/>
    <n v="1"/>
    <n v="8"/>
    <s v="11-20"/>
    <s v="18"/>
  </r>
  <r>
    <n v="663"/>
    <d v="2023-03-20T00:00:00"/>
    <s v="CUST663"/>
    <x v="1"/>
    <n v="23"/>
    <x v="2"/>
    <x v="0"/>
    <x v="1"/>
    <n v="1200"/>
    <x v="0"/>
    <x v="2"/>
    <x v="7"/>
    <n v="1"/>
    <n v="3"/>
    <s v="11-20"/>
    <s v="13"/>
  </r>
  <r>
    <n v="669"/>
    <d v="2023-06-19T00:00:00"/>
    <s v="CUST669"/>
    <x v="1"/>
    <n v="24"/>
    <x v="1"/>
    <x v="0"/>
    <x v="1"/>
    <n v="1200"/>
    <x v="0"/>
    <x v="2"/>
    <x v="7"/>
    <n v="1"/>
    <n v="6"/>
    <s v="11-20"/>
    <s v="16"/>
  </r>
  <r>
    <n v="682"/>
    <d v="2023-09-02T00:00:00"/>
    <s v="CUST682"/>
    <x v="1"/>
    <n v="46"/>
    <x v="1"/>
    <x v="0"/>
    <x v="1"/>
    <n v="1200"/>
    <x v="0"/>
    <x v="1"/>
    <x v="8"/>
    <n v="6"/>
    <n v="9"/>
    <s v="1-10"/>
    <s v="69"/>
  </r>
  <r>
    <n v="716"/>
    <d v="2023-08-08T00:00:00"/>
    <s v="CUST716"/>
    <x v="0"/>
    <n v="60"/>
    <x v="2"/>
    <x v="0"/>
    <x v="1"/>
    <n v="1200"/>
    <x v="0"/>
    <x v="4"/>
    <x v="9"/>
    <n v="2"/>
    <n v="8"/>
    <s v="1-10"/>
    <s v="28"/>
  </r>
  <r>
    <n v="726"/>
    <d v="2023-06-17T00:00:00"/>
    <s v="CUST726"/>
    <x v="1"/>
    <n v="47"/>
    <x v="2"/>
    <x v="0"/>
    <x v="1"/>
    <n v="1200"/>
    <x v="0"/>
    <x v="1"/>
    <x v="8"/>
    <n v="6"/>
    <n v="6"/>
    <s v="11-20"/>
    <s v="66"/>
  </r>
  <r>
    <n v="729"/>
    <d v="2023-05-23T00:00:00"/>
    <s v="CUST729"/>
    <x v="1"/>
    <n v="29"/>
    <x v="2"/>
    <x v="0"/>
    <x v="1"/>
    <n v="1200"/>
    <x v="0"/>
    <x v="3"/>
    <x v="4"/>
    <n v="2"/>
    <n v="5"/>
    <s v="21-31"/>
    <s v="25"/>
  </r>
  <r>
    <n v="756"/>
    <d v="2023-08-27T00:00:00"/>
    <s v="CUST756"/>
    <x v="0"/>
    <n v="62"/>
    <x v="0"/>
    <x v="0"/>
    <x v="1"/>
    <n v="1200"/>
    <x v="0"/>
    <x v="4"/>
    <x v="6"/>
    <n v="7"/>
    <n v="8"/>
    <s v="21-31"/>
    <s v="78"/>
  </r>
  <r>
    <n v="757"/>
    <d v="2023-12-25T00:00:00"/>
    <s v="CUST757"/>
    <x v="0"/>
    <n v="43"/>
    <x v="0"/>
    <x v="0"/>
    <x v="1"/>
    <n v="1200"/>
    <x v="0"/>
    <x v="0"/>
    <x v="0"/>
    <n v="1"/>
    <n v="12"/>
    <s v="21-31"/>
    <s v="112"/>
  </r>
  <r>
    <n v="800"/>
    <d v="2023-02-24T00:00:00"/>
    <s v="CUST800"/>
    <x v="1"/>
    <n v="32"/>
    <x v="2"/>
    <x v="0"/>
    <x v="1"/>
    <n v="1200"/>
    <x v="0"/>
    <x v="3"/>
    <x v="3"/>
    <n v="5"/>
    <n v="2"/>
    <s v="21-31"/>
    <s v="52"/>
  </r>
  <r>
    <n v="828"/>
    <d v="2023-12-09T00:00:00"/>
    <s v="CUST828"/>
    <x v="0"/>
    <n v="33"/>
    <x v="0"/>
    <x v="0"/>
    <x v="1"/>
    <n v="1200"/>
    <x v="0"/>
    <x v="3"/>
    <x v="3"/>
    <n v="6"/>
    <n v="12"/>
    <s v="1-10"/>
    <s v="612"/>
  </r>
  <r>
    <n v="839"/>
    <d v="2023-06-24T00:00:00"/>
    <s v="CUST839"/>
    <x v="0"/>
    <n v="20"/>
    <x v="0"/>
    <x v="0"/>
    <x v="1"/>
    <n v="1200"/>
    <x v="0"/>
    <x v="2"/>
    <x v="2"/>
    <n v="6"/>
    <n v="6"/>
    <s v="21-31"/>
    <s v="66"/>
  </r>
  <r>
    <n v="847"/>
    <d v="2023-04-08T00:00:00"/>
    <s v="CUST847"/>
    <x v="0"/>
    <n v="18"/>
    <x v="0"/>
    <x v="0"/>
    <x v="1"/>
    <n v="1200"/>
    <x v="0"/>
    <x v="2"/>
    <x v="2"/>
    <n v="6"/>
    <n v="4"/>
    <s v="1-10"/>
    <s v="64"/>
  </r>
  <r>
    <n v="862"/>
    <d v="2023-05-31T00:00:00"/>
    <s v="CUST862"/>
    <x v="1"/>
    <n v="28"/>
    <x v="0"/>
    <x v="0"/>
    <x v="1"/>
    <n v="1200"/>
    <x v="0"/>
    <x v="3"/>
    <x v="4"/>
    <n v="3"/>
    <n v="5"/>
    <s v="21-31"/>
    <s v="35"/>
  </r>
  <r>
    <n v="908"/>
    <d v="2023-12-29T00:00:00"/>
    <s v="CUST908"/>
    <x v="1"/>
    <n v="46"/>
    <x v="1"/>
    <x v="0"/>
    <x v="1"/>
    <n v="1200"/>
    <x v="0"/>
    <x v="1"/>
    <x v="8"/>
    <n v="5"/>
    <n v="12"/>
    <s v="21-31"/>
    <s v="512"/>
  </r>
  <r>
    <n v="928"/>
    <d v="2023-04-05T00:00:00"/>
    <s v="CUST928"/>
    <x v="0"/>
    <n v="35"/>
    <x v="2"/>
    <x v="0"/>
    <x v="1"/>
    <n v="1200"/>
    <x v="0"/>
    <x v="3"/>
    <x v="3"/>
    <n v="3"/>
    <n v="4"/>
    <s v="1-10"/>
    <s v="34"/>
  </r>
  <r>
    <n v="943"/>
    <d v="2023-10-16T00:00:00"/>
    <s v="CUST943"/>
    <x v="0"/>
    <n v="57"/>
    <x v="2"/>
    <x v="0"/>
    <x v="1"/>
    <n v="1200"/>
    <x v="0"/>
    <x v="4"/>
    <x v="9"/>
    <n v="1"/>
    <n v="10"/>
    <s v="11-20"/>
    <s v="110"/>
  </r>
  <r>
    <n v="2"/>
    <d v="2023-02-27T00:00:00"/>
    <s v="CUST002"/>
    <x v="0"/>
    <n v="26"/>
    <x v="2"/>
    <x v="2"/>
    <x v="0"/>
    <n v="1000"/>
    <x v="0"/>
    <x v="3"/>
    <x v="4"/>
    <n v="1"/>
    <n v="2"/>
    <s v="21-31"/>
    <s v="12"/>
  </r>
  <r>
    <n v="26"/>
    <d v="2023-10-07T00:00:00"/>
    <s v="CUST026"/>
    <x v="0"/>
    <n v="28"/>
    <x v="0"/>
    <x v="2"/>
    <x v="0"/>
    <n v="1000"/>
    <x v="0"/>
    <x v="3"/>
    <x v="4"/>
    <n v="6"/>
    <n v="10"/>
    <s v="1-10"/>
    <s v="610"/>
  </r>
  <r>
    <n v="49"/>
    <d v="2023-01-23T00:00:00"/>
    <s v="CUST049"/>
    <x v="0"/>
    <n v="54"/>
    <x v="0"/>
    <x v="2"/>
    <x v="0"/>
    <n v="1000"/>
    <x v="0"/>
    <x v="1"/>
    <x v="1"/>
    <n v="1"/>
    <n v="1"/>
    <s v="21-31"/>
    <s v="11"/>
  </r>
  <r>
    <n v="94"/>
    <d v="2023-05-19T00:00:00"/>
    <s v="CUST094"/>
    <x v="0"/>
    <n v="47"/>
    <x v="1"/>
    <x v="2"/>
    <x v="0"/>
    <n v="1000"/>
    <x v="0"/>
    <x v="1"/>
    <x v="8"/>
    <n v="5"/>
    <n v="5"/>
    <s v="11-20"/>
    <s v="55"/>
  </r>
  <r>
    <n v="97"/>
    <d v="2023-10-13T00:00:00"/>
    <s v="CUST097"/>
    <x v="0"/>
    <n v="51"/>
    <x v="1"/>
    <x v="2"/>
    <x v="0"/>
    <n v="1000"/>
    <x v="0"/>
    <x v="1"/>
    <x v="1"/>
    <n v="5"/>
    <n v="10"/>
    <s v="11-20"/>
    <s v="510"/>
  </r>
  <r>
    <n v="104"/>
    <d v="2023-06-11T00:00:00"/>
    <s v="CUST104"/>
    <x v="0"/>
    <n v="34"/>
    <x v="1"/>
    <x v="2"/>
    <x v="0"/>
    <n v="1000"/>
    <x v="0"/>
    <x v="3"/>
    <x v="3"/>
    <n v="7"/>
    <n v="6"/>
    <s v="11-20"/>
    <s v="76"/>
  </r>
  <r>
    <n v="117"/>
    <d v="2023-03-15T00:00:00"/>
    <s v="CUST117"/>
    <x v="1"/>
    <n v="19"/>
    <x v="0"/>
    <x v="2"/>
    <x v="0"/>
    <n v="1000"/>
    <x v="0"/>
    <x v="2"/>
    <x v="2"/>
    <n v="3"/>
    <n v="3"/>
    <s v="11-20"/>
    <s v="33"/>
  </r>
  <r>
    <n v="137"/>
    <d v="2023-11-18T00:00:00"/>
    <s v="CUST137"/>
    <x v="1"/>
    <n v="46"/>
    <x v="1"/>
    <x v="2"/>
    <x v="0"/>
    <n v="1000"/>
    <x v="0"/>
    <x v="1"/>
    <x v="8"/>
    <n v="6"/>
    <n v="11"/>
    <s v="11-20"/>
    <s v="611"/>
  </r>
  <r>
    <n v="153"/>
    <d v="2023-12-16T00:00:00"/>
    <s v="CUST153"/>
    <x v="1"/>
    <n v="63"/>
    <x v="0"/>
    <x v="2"/>
    <x v="0"/>
    <n v="1000"/>
    <x v="0"/>
    <x v="4"/>
    <x v="6"/>
    <n v="6"/>
    <n v="12"/>
    <s v="11-20"/>
    <s v="612"/>
  </r>
  <r>
    <n v="161"/>
    <d v="2023-03-22T00:00:00"/>
    <s v="CUST161"/>
    <x v="1"/>
    <n v="64"/>
    <x v="1"/>
    <x v="2"/>
    <x v="0"/>
    <n v="1000"/>
    <x v="0"/>
    <x v="4"/>
    <x v="6"/>
    <n v="3"/>
    <n v="3"/>
    <s v="21-31"/>
    <s v="33"/>
  </r>
  <r>
    <n v="203"/>
    <d v="2023-05-16T00:00:00"/>
    <s v="CUST203"/>
    <x v="1"/>
    <n v="56"/>
    <x v="2"/>
    <x v="2"/>
    <x v="0"/>
    <n v="1000"/>
    <x v="0"/>
    <x v="4"/>
    <x v="9"/>
    <n v="2"/>
    <n v="5"/>
    <s v="11-20"/>
    <s v="25"/>
  </r>
  <r>
    <n v="235"/>
    <d v="2023-01-31T00:00:00"/>
    <s v="CUST235"/>
    <x v="0"/>
    <n v="23"/>
    <x v="0"/>
    <x v="2"/>
    <x v="0"/>
    <n v="1000"/>
    <x v="0"/>
    <x v="2"/>
    <x v="7"/>
    <n v="2"/>
    <n v="1"/>
    <s v="21-31"/>
    <s v="21"/>
  </r>
  <r>
    <n v="237"/>
    <d v="2023-02-04T00:00:00"/>
    <s v="CUST237"/>
    <x v="0"/>
    <n v="50"/>
    <x v="1"/>
    <x v="2"/>
    <x v="0"/>
    <n v="1000"/>
    <x v="0"/>
    <x v="1"/>
    <x v="8"/>
    <n v="6"/>
    <n v="2"/>
    <s v="1-10"/>
    <s v="62"/>
  </r>
  <r>
    <n v="256"/>
    <d v="2023-02-18T00:00:00"/>
    <s v="CUST256"/>
    <x v="1"/>
    <n v="23"/>
    <x v="2"/>
    <x v="2"/>
    <x v="0"/>
    <n v="1000"/>
    <x v="0"/>
    <x v="2"/>
    <x v="7"/>
    <n v="6"/>
    <n v="2"/>
    <s v="11-20"/>
    <s v="62"/>
  </r>
  <r>
    <n v="274"/>
    <d v="2023-04-09T00:00:00"/>
    <s v="CUST274"/>
    <x v="0"/>
    <n v="23"/>
    <x v="2"/>
    <x v="2"/>
    <x v="0"/>
    <n v="1000"/>
    <x v="0"/>
    <x v="2"/>
    <x v="7"/>
    <n v="7"/>
    <n v="4"/>
    <s v="1-10"/>
    <s v="74"/>
  </r>
  <r>
    <n v="275"/>
    <d v="2023-04-08T00:00:00"/>
    <s v="CUST275"/>
    <x v="1"/>
    <n v="43"/>
    <x v="2"/>
    <x v="2"/>
    <x v="0"/>
    <n v="1000"/>
    <x v="0"/>
    <x v="0"/>
    <x v="0"/>
    <n v="6"/>
    <n v="4"/>
    <s v="1-10"/>
    <s v="64"/>
  </r>
  <r>
    <n v="297"/>
    <d v="2023-09-04T00:00:00"/>
    <s v="CUST297"/>
    <x v="0"/>
    <n v="40"/>
    <x v="0"/>
    <x v="2"/>
    <x v="0"/>
    <n v="1000"/>
    <x v="0"/>
    <x v="0"/>
    <x v="5"/>
    <n v="1"/>
    <n v="9"/>
    <s v="1-10"/>
    <s v="19"/>
  </r>
  <r>
    <n v="299"/>
    <d v="2023-07-25T00:00:00"/>
    <s v="CUST299"/>
    <x v="1"/>
    <n v="61"/>
    <x v="0"/>
    <x v="2"/>
    <x v="0"/>
    <n v="1000"/>
    <x v="0"/>
    <x v="4"/>
    <x v="6"/>
    <n v="2"/>
    <n v="7"/>
    <s v="21-31"/>
    <s v="27"/>
  </r>
  <r>
    <n v="346"/>
    <d v="2023-02-11T00:00:00"/>
    <s v="CUST346"/>
    <x v="1"/>
    <n v="59"/>
    <x v="2"/>
    <x v="2"/>
    <x v="0"/>
    <n v="1000"/>
    <x v="0"/>
    <x v="4"/>
    <x v="9"/>
    <n v="6"/>
    <n v="2"/>
    <s v="11-20"/>
    <s v="62"/>
  </r>
  <r>
    <n v="352"/>
    <d v="2023-06-11T00:00:00"/>
    <s v="CUST352"/>
    <x v="1"/>
    <n v="57"/>
    <x v="0"/>
    <x v="2"/>
    <x v="0"/>
    <n v="1000"/>
    <x v="0"/>
    <x v="4"/>
    <x v="9"/>
    <n v="7"/>
    <n v="6"/>
    <s v="11-20"/>
    <s v="76"/>
  </r>
  <r>
    <n v="382"/>
    <d v="2023-05-26T00:00:00"/>
    <s v="CUST382"/>
    <x v="0"/>
    <n v="53"/>
    <x v="2"/>
    <x v="2"/>
    <x v="0"/>
    <n v="1000"/>
    <x v="0"/>
    <x v="1"/>
    <x v="1"/>
    <n v="5"/>
    <n v="5"/>
    <s v="21-31"/>
    <s v="55"/>
  </r>
  <r>
    <n v="393"/>
    <d v="2023-10-11T00:00:00"/>
    <s v="CUST393"/>
    <x v="0"/>
    <n v="22"/>
    <x v="1"/>
    <x v="2"/>
    <x v="0"/>
    <n v="1000"/>
    <x v="0"/>
    <x v="2"/>
    <x v="7"/>
    <n v="3"/>
    <n v="10"/>
    <s v="11-20"/>
    <s v="310"/>
  </r>
  <r>
    <n v="395"/>
    <d v="2023-12-06T00:00:00"/>
    <s v="CUST395"/>
    <x v="1"/>
    <n v="50"/>
    <x v="0"/>
    <x v="2"/>
    <x v="0"/>
    <n v="1000"/>
    <x v="0"/>
    <x v="1"/>
    <x v="8"/>
    <n v="3"/>
    <n v="12"/>
    <s v="1-10"/>
    <s v="312"/>
  </r>
  <r>
    <n v="404"/>
    <d v="2023-05-25T00:00:00"/>
    <s v="CUST404"/>
    <x v="1"/>
    <n v="46"/>
    <x v="0"/>
    <x v="2"/>
    <x v="0"/>
    <n v="1000"/>
    <x v="0"/>
    <x v="1"/>
    <x v="8"/>
    <n v="4"/>
    <n v="5"/>
    <s v="21-31"/>
    <s v="45"/>
  </r>
  <r>
    <n v="418"/>
    <d v="2023-08-05T00:00:00"/>
    <s v="CUST418"/>
    <x v="0"/>
    <n v="60"/>
    <x v="0"/>
    <x v="2"/>
    <x v="0"/>
    <n v="1000"/>
    <x v="0"/>
    <x v="4"/>
    <x v="9"/>
    <n v="6"/>
    <n v="8"/>
    <s v="1-10"/>
    <s v="68"/>
  </r>
  <r>
    <n v="432"/>
    <d v="2023-01-05T00:00:00"/>
    <s v="CUST432"/>
    <x v="0"/>
    <n v="60"/>
    <x v="0"/>
    <x v="2"/>
    <x v="0"/>
    <n v="1000"/>
    <x v="0"/>
    <x v="4"/>
    <x v="9"/>
    <n v="4"/>
    <n v="1"/>
    <s v="1-10"/>
    <s v="41"/>
  </r>
  <r>
    <n v="453"/>
    <d v="2023-12-08T00:00:00"/>
    <s v="CUST453"/>
    <x v="0"/>
    <n v="26"/>
    <x v="2"/>
    <x v="2"/>
    <x v="0"/>
    <n v="1000"/>
    <x v="0"/>
    <x v="3"/>
    <x v="4"/>
    <n v="5"/>
    <n v="12"/>
    <s v="1-10"/>
    <s v="512"/>
  </r>
  <r>
    <n v="461"/>
    <d v="2023-03-25T00:00:00"/>
    <s v="CUST461"/>
    <x v="0"/>
    <n v="18"/>
    <x v="1"/>
    <x v="2"/>
    <x v="0"/>
    <n v="1000"/>
    <x v="0"/>
    <x v="2"/>
    <x v="2"/>
    <n v="6"/>
    <n v="3"/>
    <s v="21-31"/>
    <s v="63"/>
  </r>
  <r>
    <n v="470"/>
    <d v="2023-05-17T00:00:00"/>
    <s v="CUST470"/>
    <x v="0"/>
    <n v="57"/>
    <x v="2"/>
    <x v="2"/>
    <x v="0"/>
    <n v="1000"/>
    <x v="0"/>
    <x v="4"/>
    <x v="9"/>
    <n v="3"/>
    <n v="5"/>
    <s v="11-20"/>
    <s v="35"/>
  </r>
  <r>
    <n v="534"/>
    <d v="2023-06-10T00:00:00"/>
    <s v="CUST534"/>
    <x v="1"/>
    <n v="45"/>
    <x v="2"/>
    <x v="2"/>
    <x v="0"/>
    <n v="1000"/>
    <x v="0"/>
    <x v="0"/>
    <x v="0"/>
    <n v="6"/>
    <n v="6"/>
    <s v="1-10"/>
    <s v="66"/>
  </r>
  <r>
    <n v="589"/>
    <d v="2023-04-12T00:00:00"/>
    <s v="CUST589"/>
    <x v="0"/>
    <n v="36"/>
    <x v="1"/>
    <x v="2"/>
    <x v="0"/>
    <n v="1000"/>
    <x v="0"/>
    <x v="0"/>
    <x v="5"/>
    <n v="3"/>
    <n v="4"/>
    <s v="11-20"/>
    <s v="34"/>
  </r>
  <r>
    <n v="600"/>
    <d v="2023-10-22T00:00:00"/>
    <s v="CUST600"/>
    <x v="0"/>
    <n v="59"/>
    <x v="1"/>
    <x v="2"/>
    <x v="0"/>
    <n v="1000"/>
    <x v="0"/>
    <x v="4"/>
    <x v="9"/>
    <n v="7"/>
    <n v="10"/>
    <s v="21-31"/>
    <s v="710"/>
  </r>
  <r>
    <n v="605"/>
    <d v="2023-07-24T00:00:00"/>
    <s v="CUST605"/>
    <x v="1"/>
    <n v="37"/>
    <x v="0"/>
    <x v="2"/>
    <x v="0"/>
    <n v="1000"/>
    <x v="0"/>
    <x v="0"/>
    <x v="5"/>
    <n v="1"/>
    <n v="7"/>
    <s v="21-31"/>
    <s v="17"/>
  </r>
  <r>
    <n v="621"/>
    <d v="2023-03-04T00:00:00"/>
    <s v="CUST621"/>
    <x v="0"/>
    <n v="40"/>
    <x v="1"/>
    <x v="2"/>
    <x v="0"/>
    <n v="1000"/>
    <x v="0"/>
    <x v="0"/>
    <x v="5"/>
    <n v="6"/>
    <n v="3"/>
    <s v="1-10"/>
    <s v="63"/>
  </r>
  <r>
    <n v="660"/>
    <d v="2023-04-29T00:00:00"/>
    <s v="CUST660"/>
    <x v="0"/>
    <n v="38"/>
    <x v="1"/>
    <x v="2"/>
    <x v="0"/>
    <n v="1000"/>
    <x v="0"/>
    <x v="0"/>
    <x v="5"/>
    <n v="6"/>
    <n v="4"/>
    <s v="21-31"/>
    <s v="64"/>
  </r>
  <r>
    <n v="662"/>
    <d v="2023-12-22T00:00:00"/>
    <s v="CUST662"/>
    <x v="1"/>
    <n v="48"/>
    <x v="1"/>
    <x v="2"/>
    <x v="0"/>
    <n v="1000"/>
    <x v="0"/>
    <x v="1"/>
    <x v="8"/>
    <n v="5"/>
    <n v="12"/>
    <s v="21-31"/>
    <s v="512"/>
  </r>
  <r>
    <n v="683"/>
    <d v="2023-01-04T00:00:00"/>
    <s v="CUST683"/>
    <x v="1"/>
    <n v="38"/>
    <x v="1"/>
    <x v="2"/>
    <x v="0"/>
    <n v="1000"/>
    <x v="0"/>
    <x v="0"/>
    <x v="5"/>
    <n v="3"/>
    <n v="1"/>
    <s v="1-10"/>
    <s v="31"/>
  </r>
  <r>
    <n v="684"/>
    <d v="2023-06-30T00:00:00"/>
    <s v="CUST684"/>
    <x v="0"/>
    <n v="28"/>
    <x v="2"/>
    <x v="2"/>
    <x v="0"/>
    <n v="1000"/>
    <x v="0"/>
    <x v="3"/>
    <x v="4"/>
    <n v="5"/>
    <n v="6"/>
    <s v="21-31"/>
    <s v="56"/>
  </r>
  <r>
    <n v="709"/>
    <d v="2023-07-21T00:00:00"/>
    <s v="CUST709"/>
    <x v="0"/>
    <n v="19"/>
    <x v="0"/>
    <x v="2"/>
    <x v="0"/>
    <n v="1000"/>
    <x v="0"/>
    <x v="2"/>
    <x v="2"/>
    <n v="5"/>
    <n v="7"/>
    <s v="21-31"/>
    <s v="57"/>
  </r>
  <r>
    <n v="732"/>
    <d v="2023-02-11T00:00:00"/>
    <s v="CUST732"/>
    <x v="1"/>
    <n v="61"/>
    <x v="0"/>
    <x v="2"/>
    <x v="0"/>
    <n v="1000"/>
    <x v="0"/>
    <x v="4"/>
    <x v="6"/>
    <n v="6"/>
    <n v="2"/>
    <s v="11-20"/>
    <s v="62"/>
  </r>
  <r>
    <n v="779"/>
    <d v="2023-05-05T00:00:00"/>
    <s v="CUST779"/>
    <x v="0"/>
    <n v="56"/>
    <x v="0"/>
    <x v="2"/>
    <x v="0"/>
    <n v="1000"/>
    <x v="0"/>
    <x v="4"/>
    <x v="9"/>
    <n v="5"/>
    <n v="5"/>
    <s v="1-10"/>
    <s v="55"/>
  </r>
  <r>
    <n v="816"/>
    <d v="2023-08-12T00:00:00"/>
    <s v="CUST816"/>
    <x v="1"/>
    <n v="47"/>
    <x v="1"/>
    <x v="2"/>
    <x v="0"/>
    <n v="1000"/>
    <x v="0"/>
    <x v="1"/>
    <x v="8"/>
    <n v="6"/>
    <n v="8"/>
    <s v="11-20"/>
    <s v="68"/>
  </r>
  <r>
    <n v="850"/>
    <d v="2023-07-28T00:00:00"/>
    <s v="CUST850"/>
    <x v="0"/>
    <n v="26"/>
    <x v="1"/>
    <x v="2"/>
    <x v="0"/>
    <n v="1000"/>
    <x v="0"/>
    <x v="3"/>
    <x v="4"/>
    <n v="5"/>
    <n v="7"/>
    <s v="21-31"/>
    <s v="57"/>
  </r>
  <r>
    <n v="853"/>
    <d v="2023-05-04T00:00:00"/>
    <s v="CUST853"/>
    <x v="1"/>
    <n v="21"/>
    <x v="1"/>
    <x v="2"/>
    <x v="0"/>
    <n v="1000"/>
    <x v="0"/>
    <x v="2"/>
    <x v="7"/>
    <n v="4"/>
    <n v="5"/>
    <s v="1-10"/>
    <s v="45"/>
  </r>
  <r>
    <n v="880"/>
    <d v="2023-08-21T00:00:00"/>
    <s v="CUST880"/>
    <x v="1"/>
    <n v="22"/>
    <x v="1"/>
    <x v="2"/>
    <x v="0"/>
    <n v="1000"/>
    <x v="0"/>
    <x v="2"/>
    <x v="7"/>
    <n v="1"/>
    <n v="8"/>
    <s v="21-31"/>
    <s v="18"/>
  </r>
  <r>
    <n v="966"/>
    <d v="2023-02-20T00:00:00"/>
    <s v="CUST966"/>
    <x v="1"/>
    <n v="60"/>
    <x v="0"/>
    <x v="2"/>
    <x v="0"/>
    <n v="1000"/>
    <x v="0"/>
    <x v="4"/>
    <x v="9"/>
    <n v="1"/>
    <n v="2"/>
    <s v="11-20"/>
    <s v="12"/>
  </r>
  <r>
    <n v="986"/>
    <d v="2023-01-17T00:00:00"/>
    <s v="CUST986"/>
    <x v="0"/>
    <n v="49"/>
    <x v="2"/>
    <x v="2"/>
    <x v="0"/>
    <n v="1000"/>
    <x v="0"/>
    <x v="1"/>
    <x v="8"/>
    <n v="2"/>
    <n v="1"/>
    <s v="11-20"/>
    <s v="21"/>
  </r>
  <r>
    <n v="990"/>
    <d v="2023-05-25T00:00:00"/>
    <s v="CUST990"/>
    <x v="0"/>
    <n v="58"/>
    <x v="1"/>
    <x v="2"/>
    <x v="0"/>
    <n v="1000"/>
    <x v="1"/>
    <x v="4"/>
    <x v="9"/>
    <n v="4"/>
    <n v="5"/>
    <s v="21-31"/>
    <s v="45"/>
  </r>
  <r>
    <n v="994"/>
    <d v="2023-12-18T00:00:00"/>
    <s v="CUST994"/>
    <x v="0"/>
    <n v="51"/>
    <x v="1"/>
    <x v="2"/>
    <x v="0"/>
    <n v="1000"/>
    <x v="1"/>
    <x v="1"/>
    <x v="1"/>
    <n v="1"/>
    <n v="12"/>
    <s v="11-20"/>
    <s v="112"/>
  </r>
  <r>
    <n v="20"/>
    <d v="2023-11-05T00:00:00"/>
    <s v="CUST020"/>
    <x v="1"/>
    <n v="22"/>
    <x v="2"/>
    <x v="1"/>
    <x v="1"/>
    <n v="900"/>
    <x v="1"/>
    <x v="2"/>
    <x v="7"/>
    <n v="7"/>
    <n v="11"/>
    <s v="1-10"/>
    <s v="711"/>
  </r>
  <r>
    <n v="30"/>
    <d v="2023-10-29T00:00:00"/>
    <s v="CUST030"/>
    <x v="0"/>
    <n v="39"/>
    <x v="1"/>
    <x v="1"/>
    <x v="1"/>
    <n v="900"/>
    <x v="1"/>
    <x v="0"/>
    <x v="5"/>
    <n v="7"/>
    <n v="10"/>
    <s v="21-31"/>
    <s v="710"/>
  </r>
  <r>
    <n v="35"/>
    <d v="2023-08-05T00:00:00"/>
    <s v="CUST035"/>
    <x v="0"/>
    <n v="58"/>
    <x v="1"/>
    <x v="1"/>
    <x v="1"/>
    <n v="900"/>
    <x v="1"/>
    <x v="4"/>
    <x v="9"/>
    <n v="6"/>
    <n v="8"/>
    <s v="1-10"/>
    <s v="68"/>
  </r>
  <r>
    <n v="36"/>
    <d v="2023-06-24T00:00:00"/>
    <s v="CUST036"/>
    <x v="1"/>
    <n v="52"/>
    <x v="1"/>
    <x v="1"/>
    <x v="1"/>
    <n v="900"/>
    <x v="1"/>
    <x v="1"/>
    <x v="1"/>
    <n v="6"/>
    <n v="6"/>
    <s v="21-31"/>
    <s v="66"/>
  </r>
  <r>
    <n v="42"/>
    <d v="2023-02-17T00:00:00"/>
    <s v="CUST042"/>
    <x v="1"/>
    <n v="22"/>
    <x v="2"/>
    <x v="1"/>
    <x v="1"/>
    <n v="900"/>
    <x v="1"/>
    <x v="2"/>
    <x v="7"/>
    <n v="5"/>
    <n v="2"/>
    <s v="11-20"/>
    <s v="52"/>
  </r>
  <r>
    <n v="48"/>
    <d v="2023-05-16T00:00:00"/>
    <s v="CUST048"/>
    <x v="1"/>
    <n v="54"/>
    <x v="0"/>
    <x v="1"/>
    <x v="1"/>
    <n v="900"/>
    <x v="1"/>
    <x v="1"/>
    <x v="1"/>
    <n v="2"/>
    <n v="5"/>
    <s v="11-20"/>
    <s v="25"/>
  </r>
  <r>
    <n v="56"/>
    <d v="2023-05-31T00:00:00"/>
    <s v="CUST056"/>
    <x v="0"/>
    <n v="26"/>
    <x v="2"/>
    <x v="1"/>
    <x v="1"/>
    <n v="900"/>
    <x v="1"/>
    <x v="3"/>
    <x v="4"/>
    <n v="3"/>
    <n v="5"/>
    <s v="21-31"/>
    <s v="35"/>
  </r>
  <r>
    <n v="110"/>
    <d v="2023-06-11T00:00:00"/>
    <s v="CUST110"/>
    <x v="1"/>
    <n v="27"/>
    <x v="2"/>
    <x v="1"/>
    <x v="1"/>
    <n v="900"/>
    <x v="1"/>
    <x v="3"/>
    <x v="4"/>
    <n v="7"/>
    <n v="6"/>
    <s v="11-20"/>
    <s v="76"/>
  </r>
  <r>
    <n v="133"/>
    <d v="2023-02-16T00:00:00"/>
    <s v="CUST133"/>
    <x v="1"/>
    <n v="20"/>
    <x v="0"/>
    <x v="1"/>
    <x v="1"/>
    <n v="900"/>
    <x v="1"/>
    <x v="2"/>
    <x v="2"/>
    <n v="4"/>
    <n v="2"/>
    <s v="11-20"/>
    <s v="42"/>
  </r>
  <r>
    <n v="154"/>
    <d v="2023-10-02T00:00:00"/>
    <s v="CUST154"/>
    <x v="1"/>
    <n v="51"/>
    <x v="0"/>
    <x v="1"/>
    <x v="1"/>
    <n v="900"/>
    <x v="1"/>
    <x v="1"/>
    <x v="1"/>
    <n v="1"/>
    <n v="10"/>
    <s v="1-10"/>
    <s v="110"/>
  </r>
  <r>
    <n v="171"/>
    <d v="2023-11-24T00:00:00"/>
    <s v="CUST171"/>
    <x v="0"/>
    <n v="52"/>
    <x v="2"/>
    <x v="1"/>
    <x v="1"/>
    <n v="900"/>
    <x v="1"/>
    <x v="1"/>
    <x v="1"/>
    <n v="5"/>
    <n v="11"/>
    <s v="21-31"/>
    <s v="511"/>
  </r>
  <r>
    <n v="180"/>
    <d v="2023-01-01T00:00:00"/>
    <s v="CUST180"/>
    <x v="1"/>
    <n v="41"/>
    <x v="2"/>
    <x v="1"/>
    <x v="1"/>
    <n v="900"/>
    <x v="1"/>
    <x v="0"/>
    <x v="0"/>
    <n v="7"/>
    <n v="1"/>
    <s v="1-10"/>
    <s v="71"/>
  </r>
  <r>
    <n v="183"/>
    <d v="2023-09-08T00:00:00"/>
    <s v="CUST183"/>
    <x v="0"/>
    <n v="43"/>
    <x v="1"/>
    <x v="1"/>
    <x v="1"/>
    <n v="900"/>
    <x v="1"/>
    <x v="0"/>
    <x v="0"/>
    <n v="5"/>
    <n v="9"/>
    <s v="1-10"/>
    <s v="59"/>
  </r>
  <r>
    <n v="196"/>
    <d v="2023-09-30T00:00:00"/>
    <s v="CUST196"/>
    <x v="0"/>
    <n v="32"/>
    <x v="2"/>
    <x v="1"/>
    <x v="1"/>
    <n v="900"/>
    <x v="1"/>
    <x v="3"/>
    <x v="3"/>
    <n v="6"/>
    <n v="9"/>
    <s v="21-31"/>
    <s v="69"/>
  </r>
  <r>
    <n v="198"/>
    <d v="2023-03-07T00:00:00"/>
    <s v="CUST198"/>
    <x v="0"/>
    <n v="54"/>
    <x v="1"/>
    <x v="1"/>
    <x v="1"/>
    <n v="900"/>
    <x v="1"/>
    <x v="1"/>
    <x v="1"/>
    <n v="2"/>
    <n v="3"/>
    <s v="1-10"/>
    <s v="23"/>
  </r>
  <r>
    <n v="243"/>
    <d v="2023-05-23T00:00:00"/>
    <s v="CUST243"/>
    <x v="0"/>
    <n v="47"/>
    <x v="0"/>
    <x v="1"/>
    <x v="1"/>
    <n v="900"/>
    <x v="1"/>
    <x v="1"/>
    <x v="8"/>
    <n v="2"/>
    <n v="5"/>
    <s v="21-31"/>
    <s v="25"/>
  </r>
  <r>
    <n v="248"/>
    <d v="2023-03-09T00:00:00"/>
    <s v="CUST248"/>
    <x v="1"/>
    <n v="26"/>
    <x v="2"/>
    <x v="1"/>
    <x v="1"/>
    <n v="900"/>
    <x v="1"/>
    <x v="3"/>
    <x v="4"/>
    <n v="4"/>
    <n v="3"/>
    <s v="1-10"/>
    <s v="43"/>
  </r>
  <r>
    <n v="264"/>
    <d v="2023-01-28T00:00:00"/>
    <s v="CUST264"/>
    <x v="1"/>
    <n v="47"/>
    <x v="2"/>
    <x v="1"/>
    <x v="1"/>
    <n v="900"/>
    <x v="1"/>
    <x v="1"/>
    <x v="8"/>
    <n v="6"/>
    <n v="1"/>
    <s v="21-31"/>
    <s v="61"/>
  </r>
  <r>
    <n v="265"/>
    <d v="2023-12-11T00:00:00"/>
    <s v="CUST265"/>
    <x v="1"/>
    <n v="55"/>
    <x v="2"/>
    <x v="1"/>
    <x v="1"/>
    <n v="900"/>
    <x v="1"/>
    <x v="1"/>
    <x v="1"/>
    <n v="1"/>
    <n v="12"/>
    <s v="11-20"/>
    <s v="112"/>
  </r>
  <r>
    <n v="295"/>
    <d v="2023-07-28T00:00:00"/>
    <s v="CUST295"/>
    <x v="0"/>
    <n v="27"/>
    <x v="1"/>
    <x v="1"/>
    <x v="1"/>
    <n v="900"/>
    <x v="1"/>
    <x v="3"/>
    <x v="4"/>
    <n v="5"/>
    <n v="7"/>
    <s v="21-31"/>
    <s v="57"/>
  </r>
  <r>
    <n v="323"/>
    <d v="2023-01-26T00:00:00"/>
    <s v="CUST323"/>
    <x v="0"/>
    <n v="29"/>
    <x v="1"/>
    <x v="1"/>
    <x v="1"/>
    <n v="900"/>
    <x v="1"/>
    <x v="3"/>
    <x v="4"/>
    <n v="4"/>
    <n v="1"/>
    <s v="21-31"/>
    <s v="41"/>
  </r>
  <r>
    <n v="334"/>
    <d v="2023-11-01T00:00:00"/>
    <s v="CUST334"/>
    <x v="1"/>
    <n v="31"/>
    <x v="0"/>
    <x v="1"/>
    <x v="1"/>
    <n v="900"/>
    <x v="1"/>
    <x v="3"/>
    <x v="3"/>
    <n v="3"/>
    <n v="11"/>
    <s v="1-10"/>
    <s v="311"/>
  </r>
  <r>
    <n v="407"/>
    <d v="2023-06-25T00:00:00"/>
    <s v="CUST407"/>
    <x v="0"/>
    <n v="46"/>
    <x v="0"/>
    <x v="1"/>
    <x v="1"/>
    <n v="900"/>
    <x v="1"/>
    <x v="1"/>
    <x v="8"/>
    <n v="7"/>
    <n v="6"/>
    <s v="21-31"/>
    <s v="76"/>
  </r>
  <r>
    <n v="409"/>
    <d v="2023-12-18T00:00:00"/>
    <s v="CUST409"/>
    <x v="0"/>
    <n v="21"/>
    <x v="0"/>
    <x v="1"/>
    <x v="1"/>
    <n v="900"/>
    <x v="1"/>
    <x v="2"/>
    <x v="7"/>
    <n v="1"/>
    <n v="12"/>
    <s v="11-20"/>
    <s v="112"/>
  </r>
  <r>
    <n v="417"/>
    <d v="2023-11-21T00:00:00"/>
    <s v="CUST417"/>
    <x v="1"/>
    <n v="43"/>
    <x v="0"/>
    <x v="1"/>
    <x v="1"/>
    <n v="900"/>
    <x v="1"/>
    <x v="0"/>
    <x v="0"/>
    <n v="2"/>
    <n v="11"/>
    <s v="21-31"/>
    <s v="211"/>
  </r>
  <r>
    <n v="430"/>
    <d v="2023-08-07T00:00:00"/>
    <s v="CUST430"/>
    <x v="0"/>
    <n v="43"/>
    <x v="0"/>
    <x v="1"/>
    <x v="1"/>
    <n v="900"/>
    <x v="1"/>
    <x v="0"/>
    <x v="0"/>
    <n v="1"/>
    <n v="8"/>
    <s v="1-10"/>
    <s v="18"/>
  </r>
  <r>
    <n v="435"/>
    <d v="2023-12-20T00:00:00"/>
    <s v="CUST435"/>
    <x v="0"/>
    <n v="30"/>
    <x v="1"/>
    <x v="1"/>
    <x v="1"/>
    <n v="900"/>
    <x v="1"/>
    <x v="3"/>
    <x v="4"/>
    <n v="3"/>
    <n v="12"/>
    <s v="11-20"/>
    <s v="312"/>
  </r>
  <r>
    <n v="457"/>
    <d v="2023-07-28T00:00:00"/>
    <s v="CUST457"/>
    <x v="0"/>
    <n v="58"/>
    <x v="1"/>
    <x v="1"/>
    <x v="1"/>
    <n v="900"/>
    <x v="1"/>
    <x v="4"/>
    <x v="9"/>
    <n v="5"/>
    <n v="7"/>
    <s v="21-31"/>
    <s v="57"/>
  </r>
  <r>
    <n v="472"/>
    <d v="2023-12-26T00:00:00"/>
    <s v="CUST472"/>
    <x v="0"/>
    <n v="38"/>
    <x v="1"/>
    <x v="1"/>
    <x v="1"/>
    <n v="900"/>
    <x v="1"/>
    <x v="0"/>
    <x v="5"/>
    <n v="2"/>
    <n v="12"/>
    <s v="21-31"/>
    <s v="212"/>
  </r>
  <r>
    <n v="488"/>
    <d v="2023-06-18T00:00:00"/>
    <s v="CUST488"/>
    <x v="0"/>
    <n v="51"/>
    <x v="0"/>
    <x v="1"/>
    <x v="1"/>
    <n v="900"/>
    <x v="1"/>
    <x v="1"/>
    <x v="1"/>
    <n v="7"/>
    <n v="6"/>
    <s v="11-20"/>
    <s v="76"/>
  </r>
  <r>
    <n v="491"/>
    <d v="2023-05-23T00:00:00"/>
    <s v="CUST491"/>
    <x v="0"/>
    <n v="60"/>
    <x v="0"/>
    <x v="1"/>
    <x v="1"/>
    <n v="900"/>
    <x v="1"/>
    <x v="4"/>
    <x v="9"/>
    <n v="2"/>
    <n v="5"/>
    <s v="21-31"/>
    <s v="25"/>
  </r>
  <r>
    <n v="509"/>
    <d v="2023-06-26T00:00:00"/>
    <s v="CUST509"/>
    <x v="0"/>
    <n v="37"/>
    <x v="0"/>
    <x v="1"/>
    <x v="1"/>
    <n v="900"/>
    <x v="1"/>
    <x v="0"/>
    <x v="5"/>
    <n v="1"/>
    <n v="6"/>
    <s v="21-31"/>
    <s v="16"/>
  </r>
  <r>
    <n v="515"/>
    <d v="2023-07-17T00:00:00"/>
    <s v="CUST515"/>
    <x v="0"/>
    <n v="49"/>
    <x v="2"/>
    <x v="1"/>
    <x v="1"/>
    <n v="900"/>
    <x v="1"/>
    <x v="1"/>
    <x v="8"/>
    <n v="1"/>
    <n v="7"/>
    <s v="11-20"/>
    <s v="17"/>
  </r>
  <r>
    <n v="540"/>
    <d v="2023-12-08T00:00:00"/>
    <s v="CUST540"/>
    <x v="0"/>
    <n v="46"/>
    <x v="0"/>
    <x v="1"/>
    <x v="1"/>
    <n v="900"/>
    <x v="1"/>
    <x v="1"/>
    <x v="8"/>
    <n v="5"/>
    <n v="12"/>
    <s v="1-10"/>
    <s v="512"/>
  </r>
  <r>
    <n v="550"/>
    <d v="2023-12-07T00:00:00"/>
    <s v="CUST550"/>
    <x v="1"/>
    <n v="40"/>
    <x v="2"/>
    <x v="1"/>
    <x v="1"/>
    <n v="900"/>
    <x v="1"/>
    <x v="0"/>
    <x v="5"/>
    <n v="4"/>
    <n v="12"/>
    <s v="1-10"/>
    <s v="412"/>
  </r>
  <r>
    <n v="551"/>
    <d v="2023-07-14T00:00:00"/>
    <s v="CUST551"/>
    <x v="1"/>
    <n v="45"/>
    <x v="0"/>
    <x v="1"/>
    <x v="1"/>
    <n v="900"/>
    <x v="1"/>
    <x v="0"/>
    <x v="0"/>
    <n v="5"/>
    <n v="7"/>
    <s v="11-20"/>
    <s v="57"/>
  </r>
  <r>
    <n v="567"/>
    <d v="2023-06-14T00:00:00"/>
    <s v="CUST567"/>
    <x v="0"/>
    <n v="25"/>
    <x v="2"/>
    <x v="1"/>
    <x v="1"/>
    <n v="900"/>
    <x v="1"/>
    <x v="2"/>
    <x v="7"/>
    <n v="3"/>
    <n v="6"/>
    <s v="11-20"/>
    <s v="36"/>
  </r>
  <r>
    <n v="582"/>
    <d v="2023-11-14T00:00:00"/>
    <s v="CUST582"/>
    <x v="1"/>
    <n v="35"/>
    <x v="2"/>
    <x v="1"/>
    <x v="1"/>
    <n v="900"/>
    <x v="1"/>
    <x v="3"/>
    <x v="3"/>
    <n v="2"/>
    <n v="11"/>
    <s v="11-20"/>
    <s v="211"/>
  </r>
  <r>
    <n v="590"/>
    <d v="2023-03-17T00:00:00"/>
    <s v="CUST590"/>
    <x v="1"/>
    <n v="36"/>
    <x v="2"/>
    <x v="1"/>
    <x v="1"/>
    <n v="900"/>
    <x v="1"/>
    <x v="0"/>
    <x v="5"/>
    <n v="5"/>
    <n v="3"/>
    <s v="11-20"/>
    <s v="53"/>
  </r>
  <r>
    <n v="624"/>
    <d v="2023-08-26T00:00:00"/>
    <s v="CUST624"/>
    <x v="0"/>
    <n v="34"/>
    <x v="1"/>
    <x v="1"/>
    <x v="1"/>
    <n v="900"/>
    <x v="1"/>
    <x v="3"/>
    <x v="3"/>
    <n v="6"/>
    <n v="8"/>
    <s v="21-31"/>
    <s v="68"/>
  </r>
  <r>
    <n v="635"/>
    <d v="2023-08-17T00:00:00"/>
    <s v="CUST635"/>
    <x v="0"/>
    <n v="63"/>
    <x v="0"/>
    <x v="1"/>
    <x v="1"/>
    <n v="900"/>
    <x v="1"/>
    <x v="4"/>
    <x v="6"/>
    <n v="4"/>
    <n v="8"/>
    <s v="11-20"/>
    <s v="48"/>
  </r>
  <r>
    <n v="678"/>
    <d v="2023-12-23T00:00:00"/>
    <s v="CUST678"/>
    <x v="0"/>
    <n v="60"/>
    <x v="0"/>
    <x v="1"/>
    <x v="1"/>
    <n v="900"/>
    <x v="1"/>
    <x v="4"/>
    <x v="9"/>
    <n v="6"/>
    <n v="12"/>
    <s v="21-31"/>
    <s v="612"/>
  </r>
  <r>
    <n v="680"/>
    <d v="2023-10-22T00:00:00"/>
    <s v="CUST680"/>
    <x v="0"/>
    <n v="53"/>
    <x v="2"/>
    <x v="1"/>
    <x v="1"/>
    <n v="900"/>
    <x v="1"/>
    <x v="1"/>
    <x v="1"/>
    <n v="7"/>
    <n v="10"/>
    <s v="21-31"/>
    <s v="710"/>
  </r>
  <r>
    <n v="690"/>
    <d v="2023-11-05T00:00:00"/>
    <s v="CUST690"/>
    <x v="0"/>
    <n v="52"/>
    <x v="2"/>
    <x v="1"/>
    <x v="1"/>
    <n v="900"/>
    <x v="1"/>
    <x v="1"/>
    <x v="1"/>
    <n v="7"/>
    <n v="11"/>
    <s v="1-10"/>
    <s v="711"/>
  </r>
  <r>
    <n v="708"/>
    <d v="2023-01-14T00:00:00"/>
    <s v="CUST708"/>
    <x v="0"/>
    <n v="43"/>
    <x v="1"/>
    <x v="1"/>
    <x v="1"/>
    <n v="900"/>
    <x v="1"/>
    <x v="0"/>
    <x v="0"/>
    <n v="6"/>
    <n v="1"/>
    <s v="11-20"/>
    <s v="61"/>
  </r>
  <r>
    <n v="722"/>
    <d v="2023-07-14T00:00:00"/>
    <s v="CUST722"/>
    <x v="1"/>
    <n v="20"/>
    <x v="1"/>
    <x v="1"/>
    <x v="1"/>
    <n v="900"/>
    <x v="1"/>
    <x v="2"/>
    <x v="2"/>
    <n v="5"/>
    <n v="7"/>
    <s v="11-20"/>
    <s v="57"/>
  </r>
  <r>
    <n v="727"/>
    <d v="2023-06-22T00:00:00"/>
    <s v="CUST727"/>
    <x v="1"/>
    <n v="55"/>
    <x v="1"/>
    <x v="1"/>
    <x v="1"/>
    <n v="900"/>
    <x v="1"/>
    <x v="1"/>
    <x v="1"/>
    <n v="4"/>
    <n v="6"/>
    <s v="21-31"/>
    <s v="46"/>
  </r>
  <r>
    <n v="766"/>
    <d v="2023-02-25T00:00:00"/>
    <s v="CUST766"/>
    <x v="1"/>
    <n v="38"/>
    <x v="0"/>
    <x v="1"/>
    <x v="1"/>
    <n v="900"/>
    <x v="1"/>
    <x v="0"/>
    <x v="5"/>
    <n v="6"/>
    <n v="2"/>
    <s v="21-31"/>
    <s v="62"/>
  </r>
  <r>
    <n v="782"/>
    <d v="2023-06-04T00:00:00"/>
    <s v="CUST782"/>
    <x v="1"/>
    <n v="59"/>
    <x v="2"/>
    <x v="1"/>
    <x v="1"/>
    <n v="900"/>
    <x v="1"/>
    <x v="4"/>
    <x v="9"/>
    <n v="7"/>
    <n v="6"/>
    <s v="1-10"/>
    <s v="76"/>
  </r>
  <r>
    <n v="788"/>
    <d v="2023-06-27T00:00:00"/>
    <s v="CUST788"/>
    <x v="0"/>
    <n v="52"/>
    <x v="1"/>
    <x v="1"/>
    <x v="1"/>
    <n v="900"/>
    <x v="1"/>
    <x v="1"/>
    <x v="1"/>
    <n v="2"/>
    <n v="6"/>
    <s v="21-31"/>
    <s v="26"/>
  </r>
  <r>
    <n v="806"/>
    <d v="2023-03-20T00:00:00"/>
    <s v="CUST806"/>
    <x v="0"/>
    <n v="35"/>
    <x v="1"/>
    <x v="1"/>
    <x v="1"/>
    <n v="900"/>
    <x v="1"/>
    <x v="3"/>
    <x v="3"/>
    <n v="1"/>
    <n v="3"/>
    <s v="11-20"/>
    <s v="13"/>
  </r>
  <r>
    <n v="827"/>
    <d v="2023-11-09T00:00:00"/>
    <s v="CUST827"/>
    <x v="1"/>
    <n v="61"/>
    <x v="1"/>
    <x v="1"/>
    <x v="1"/>
    <n v="900"/>
    <x v="1"/>
    <x v="4"/>
    <x v="6"/>
    <n v="4"/>
    <n v="11"/>
    <s v="1-10"/>
    <s v="411"/>
  </r>
  <r>
    <n v="886"/>
    <d v="2023-04-09T00:00:00"/>
    <s v="CUST886"/>
    <x v="1"/>
    <n v="37"/>
    <x v="0"/>
    <x v="1"/>
    <x v="1"/>
    <n v="900"/>
    <x v="1"/>
    <x v="0"/>
    <x v="5"/>
    <n v="7"/>
    <n v="4"/>
    <s v="1-10"/>
    <s v="74"/>
  </r>
  <r>
    <n v="891"/>
    <d v="2023-04-05T00:00:00"/>
    <s v="CUST891"/>
    <x v="1"/>
    <n v="41"/>
    <x v="0"/>
    <x v="1"/>
    <x v="1"/>
    <n v="900"/>
    <x v="1"/>
    <x v="0"/>
    <x v="0"/>
    <n v="3"/>
    <n v="4"/>
    <s v="1-10"/>
    <s v="34"/>
  </r>
  <r>
    <n v="911"/>
    <d v="2023-05-21T00:00:00"/>
    <s v="CUST911"/>
    <x v="1"/>
    <n v="42"/>
    <x v="0"/>
    <x v="1"/>
    <x v="1"/>
    <n v="900"/>
    <x v="1"/>
    <x v="0"/>
    <x v="0"/>
    <n v="7"/>
    <n v="5"/>
    <s v="21-31"/>
    <s v="75"/>
  </r>
  <r>
    <n v="923"/>
    <d v="2023-05-26T00:00:00"/>
    <s v="CUST923"/>
    <x v="1"/>
    <n v="32"/>
    <x v="1"/>
    <x v="1"/>
    <x v="1"/>
    <n v="900"/>
    <x v="1"/>
    <x v="3"/>
    <x v="3"/>
    <n v="5"/>
    <n v="5"/>
    <s v="21-31"/>
    <s v="55"/>
  </r>
  <r>
    <n v="950"/>
    <d v="2023-11-07T00:00:00"/>
    <s v="CUST950"/>
    <x v="1"/>
    <n v="36"/>
    <x v="2"/>
    <x v="1"/>
    <x v="1"/>
    <n v="900"/>
    <x v="1"/>
    <x v="0"/>
    <x v="5"/>
    <n v="2"/>
    <n v="11"/>
    <s v="1-10"/>
    <s v="211"/>
  </r>
  <r>
    <n v="954"/>
    <d v="2023-09-25T00:00:00"/>
    <s v="CUST954"/>
    <x v="0"/>
    <n v="50"/>
    <x v="0"/>
    <x v="1"/>
    <x v="1"/>
    <n v="900"/>
    <x v="1"/>
    <x v="1"/>
    <x v="8"/>
    <n v="1"/>
    <n v="9"/>
    <s v="21-31"/>
    <s v="19"/>
  </r>
  <r>
    <n v="964"/>
    <d v="2023-01-31T00:00:00"/>
    <s v="CUST964"/>
    <x v="1"/>
    <n v="24"/>
    <x v="2"/>
    <x v="1"/>
    <x v="1"/>
    <n v="900"/>
    <x v="1"/>
    <x v="2"/>
    <x v="7"/>
    <n v="2"/>
    <n v="1"/>
    <s v="21-31"/>
    <s v="21"/>
  </r>
  <r>
    <n v="968"/>
    <d v="2023-11-17T00:00:00"/>
    <s v="CUST968"/>
    <x v="0"/>
    <n v="48"/>
    <x v="2"/>
    <x v="1"/>
    <x v="1"/>
    <n v="900"/>
    <x v="1"/>
    <x v="1"/>
    <x v="8"/>
    <n v="5"/>
    <n v="11"/>
    <s v="11-20"/>
    <s v="511"/>
  </r>
  <r>
    <n v="969"/>
    <d v="2023-04-19T00:00:00"/>
    <s v="CUST969"/>
    <x v="0"/>
    <n v="40"/>
    <x v="2"/>
    <x v="1"/>
    <x v="1"/>
    <n v="900"/>
    <x v="1"/>
    <x v="0"/>
    <x v="5"/>
    <n v="3"/>
    <n v="4"/>
    <s v="11-20"/>
    <s v="34"/>
  </r>
  <r>
    <n v="987"/>
    <d v="2023-04-29T00:00:00"/>
    <s v="CUST987"/>
    <x v="0"/>
    <n v="30"/>
    <x v="2"/>
    <x v="1"/>
    <x v="1"/>
    <n v="900"/>
    <x v="1"/>
    <x v="3"/>
    <x v="4"/>
    <n v="6"/>
    <n v="4"/>
    <s v="21-31"/>
    <s v="64"/>
  </r>
  <r>
    <n v="9"/>
    <d v="2023-12-13T00:00:00"/>
    <s v="CUST009"/>
    <x v="1"/>
    <n v="63"/>
    <x v="0"/>
    <x v="2"/>
    <x v="1"/>
    <n v="600"/>
    <x v="1"/>
    <x v="4"/>
    <x v="6"/>
    <n v="3"/>
    <n v="12"/>
    <s v="11-20"/>
    <s v="312"/>
  </r>
  <r>
    <n v="96"/>
    <d v="2023-12-19T00:00:00"/>
    <s v="CUST096"/>
    <x v="0"/>
    <n v="44"/>
    <x v="2"/>
    <x v="2"/>
    <x v="1"/>
    <n v="600"/>
    <x v="1"/>
    <x v="0"/>
    <x v="0"/>
    <n v="2"/>
    <n v="12"/>
    <s v="11-20"/>
    <s v="212"/>
  </r>
  <r>
    <n v="101"/>
    <d v="2023-01-29T00:00:00"/>
    <s v="CUST101"/>
    <x v="1"/>
    <n v="32"/>
    <x v="2"/>
    <x v="2"/>
    <x v="1"/>
    <n v="600"/>
    <x v="1"/>
    <x v="3"/>
    <x v="3"/>
    <n v="7"/>
    <n v="1"/>
    <s v="21-31"/>
    <s v="71"/>
  </r>
  <r>
    <n v="129"/>
    <d v="2023-04-23T00:00:00"/>
    <s v="CUST129"/>
    <x v="0"/>
    <n v="21"/>
    <x v="1"/>
    <x v="2"/>
    <x v="1"/>
    <n v="600"/>
    <x v="1"/>
    <x v="2"/>
    <x v="7"/>
    <n v="7"/>
    <n v="4"/>
    <s v="21-31"/>
    <s v="74"/>
  </r>
  <r>
    <n v="131"/>
    <d v="2023-09-18T00:00:00"/>
    <s v="CUST131"/>
    <x v="0"/>
    <n v="21"/>
    <x v="1"/>
    <x v="2"/>
    <x v="1"/>
    <n v="600"/>
    <x v="1"/>
    <x v="2"/>
    <x v="7"/>
    <n v="1"/>
    <n v="9"/>
    <s v="11-20"/>
    <s v="19"/>
  </r>
  <r>
    <n v="136"/>
    <d v="2023-03-20T00:00:00"/>
    <s v="CUST136"/>
    <x v="1"/>
    <n v="44"/>
    <x v="0"/>
    <x v="2"/>
    <x v="1"/>
    <n v="600"/>
    <x v="1"/>
    <x v="0"/>
    <x v="0"/>
    <n v="1"/>
    <n v="3"/>
    <s v="11-20"/>
    <s v="13"/>
  </r>
  <r>
    <n v="158"/>
    <d v="2023-02-27T00:00:00"/>
    <s v="CUST158"/>
    <x v="0"/>
    <n v="44"/>
    <x v="0"/>
    <x v="2"/>
    <x v="1"/>
    <n v="600"/>
    <x v="1"/>
    <x v="0"/>
    <x v="0"/>
    <n v="1"/>
    <n v="2"/>
    <s v="21-31"/>
    <s v="12"/>
  </r>
  <r>
    <n v="221"/>
    <d v="2023-05-07T00:00:00"/>
    <s v="CUST221"/>
    <x v="1"/>
    <n v="39"/>
    <x v="1"/>
    <x v="2"/>
    <x v="1"/>
    <n v="600"/>
    <x v="1"/>
    <x v="0"/>
    <x v="5"/>
    <n v="7"/>
    <n v="5"/>
    <s v="1-10"/>
    <s v="75"/>
  </r>
  <r>
    <n v="233"/>
    <d v="2023-12-29T00:00:00"/>
    <s v="CUST233"/>
    <x v="0"/>
    <n v="51"/>
    <x v="1"/>
    <x v="2"/>
    <x v="1"/>
    <n v="600"/>
    <x v="1"/>
    <x v="1"/>
    <x v="1"/>
    <n v="5"/>
    <n v="12"/>
    <s v="21-31"/>
    <s v="512"/>
  </r>
  <r>
    <n v="290"/>
    <d v="2023-10-04T00:00:00"/>
    <s v="CUST290"/>
    <x v="0"/>
    <n v="30"/>
    <x v="1"/>
    <x v="2"/>
    <x v="1"/>
    <n v="600"/>
    <x v="1"/>
    <x v="3"/>
    <x v="4"/>
    <n v="3"/>
    <n v="10"/>
    <s v="1-10"/>
    <s v="310"/>
  </r>
  <r>
    <n v="291"/>
    <d v="2023-01-08T00:00:00"/>
    <s v="CUST291"/>
    <x v="1"/>
    <n v="60"/>
    <x v="2"/>
    <x v="2"/>
    <x v="1"/>
    <n v="600"/>
    <x v="1"/>
    <x v="4"/>
    <x v="9"/>
    <n v="7"/>
    <n v="1"/>
    <s v="1-10"/>
    <s v="71"/>
  </r>
  <r>
    <n v="302"/>
    <d v="2023-07-14T00:00:00"/>
    <s v="CUST302"/>
    <x v="1"/>
    <n v="57"/>
    <x v="1"/>
    <x v="2"/>
    <x v="1"/>
    <n v="600"/>
    <x v="1"/>
    <x v="4"/>
    <x v="9"/>
    <n v="5"/>
    <n v="7"/>
    <s v="11-20"/>
    <s v="57"/>
  </r>
  <r>
    <n v="348"/>
    <d v="2023-12-03T00:00:00"/>
    <s v="CUST348"/>
    <x v="0"/>
    <n v="35"/>
    <x v="0"/>
    <x v="2"/>
    <x v="1"/>
    <n v="600"/>
    <x v="1"/>
    <x v="3"/>
    <x v="3"/>
    <n v="7"/>
    <n v="12"/>
    <s v="1-10"/>
    <s v="712"/>
  </r>
  <r>
    <n v="373"/>
    <d v="2023-10-03T00:00:00"/>
    <s v="CUST373"/>
    <x v="0"/>
    <n v="25"/>
    <x v="1"/>
    <x v="2"/>
    <x v="1"/>
    <n v="600"/>
    <x v="1"/>
    <x v="2"/>
    <x v="7"/>
    <n v="2"/>
    <n v="10"/>
    <s v="1-10"/>
    <s v="210"/>
  </r>
  <r>
    <n v="380"/>
    <d v="2023-05-06T00:00:00"/>
    <s v="CUST380"/>
    <x v="1"/>
    <n v="56"/>
    <x v="0"/>
    <x v="2"/>
    <x v="1"/>
    <n v="600"/>
    <x v="1"/>
    <x v="4"/>
    <x v="9"/>
    <n v="6"/>
    <n v="5"/>
    <s v="1-10"/>
    <s v="65"/>
  </r>
  <r>
    <n v="386"/>
    <d v="2023-12-27T00:00:00"/>
    <s v="CUST386"/>
    <x v="0"/>
    <n v="54"/>
    <x v="0"/>
    <x v="2"/>
    <x v="1"/>
    <n v="600"/>
    <x v="1"/>
    <x v="1"/>
    <x v="1"/>
    <n v="3"/>
    <n v="12"/>
    <s v="21-31"/>
    <s v="312"/>
  </r>
  <r>
    <n v="392"/>
    <d v="2023-12-08T00:00:00"/>
    <s v="CUST392"/>
    <x v="1"/>
    <n v="27"/>
    <x v="2"/>
    <x v="2"/>
    <x v="1"/>
    <n v="600"/>
    <x v="1"/>
    <x v="3"/>
    <x v="4"/>
    <n v="5"/>
    <n v="12"/>
    <s v="1-10"/>
    <s v="512"/>
  </r>
  <r>
    <n v="398"/>
    <d v="2023-05-16T00:00:00"/>
    <s v="CUST398"/>
    <x v="0"/>
    <n v="48"/>
    <x v="2"/>
    <x v="2"/>
    <x v="1"/>
    <n v="600"/>
    <x v="1"/>
    <x v="1"/>
    <x v="8"/>
    <n v="2"/>
    <n v="5"/>
    <s v="11-20"/>
    <s v="25"/>
  </r>
  <r>
    <n v="402"/>
    <d v="2023-03-21T00:00:00"/>
    <s v="CUST402"/>
    <x v="0"/>
    <n v="41"/>
    <x v="2"/>
    <x v="2"/>
    <x v="1"/>
    <n v="600"/>
    <x v="1"/>
    <x v="0"/>
    <x v="0"/>
    <n v="2"/>
    <n v="3"/>
    <s v="21-31"/>
    <s v="23"/>
  </r>
  <r>
    <n v="403"/>
    <d v="2023-05-20T00:00:00"/>
    <s v="CUST403"/>
    <x v="1"/>
    <n v="32"/>
    <x v="2"/>
    <x v="2"/>
    <x v="1"/>
    <n v="600"/>
    <x v="1"/>
    <x v="3"/>
    <x v="3"/>
    <n v="6"/>
    <n v="5"/>
    <s v="11-20"/>
    <s v="65"/>
  </r>
  <r>
    <n v="440"/>
    <d v="2023-10-26T00:00:00"/>
    <s v="CUST440"/>
    <x v="1"/>
    <n v="64"/>
    <x v="2"/>
    <x v="2"/>
    <x v="1"/>
    <n v="600"/>
    <x v="1"/>
    <x v="4"/>
    <x v="6"/>
    <n v="4"/>
    <n v="10"/>
    <s v="21-31"/>
    <s v="410"/>
  </r>
  <r>
    <n v="443"/>
    <d v="2023-08-09T00:00:00"/>
    <s v="CUST443"/>
    <x v="1"/>
    <n v="29"/>
    <x v="2"/>
    <x v="2"/>
    <x v="1"/>
    <n v="600"/>
    <x v="1"/>
    <x v="3"/>
    <x v="4"/>
    <n v="3"/>
    <n v="8"/>
    <s v="1-10"/>
    <s v="38"/>
  </r>
  <r>
    <n v="464"/>
    <d v="2023-01-13T00:00:00"/>
    <s v="CUST464"/>
    <x v="1"/>
    <n v="38"/>
    <x v="0"/>
    <x v="2"/>
    <x v="1"/>
    <n v="600"/>
    <x v="1"/>
    <x v="0"/>
    <x v="5"/>
    <n v="5"/>
    <n v="1"/>
    <s v="11-20"/>
    <s v="51"/>
  </r>
  <r>
    <n v="496"/>
    <d v="2023-12-14T00:00:00"/>
    <s v="CUST496"/>
    <x v="1"/>
    <n v="23"/>
    <x v="2"/>
    <x v="2"/>
    <x v="1"/>
    <n v="600"/>
    <x v="1"/>
    <x v="2"/>
    <x v="7"/>
    <n v="4"/>
    <n v="12"/>
    <s v="11-20"/>
    <s v="412"/>
  </r>
  <r>
    <n v="508"/>
    <d v="2023-08-11T00:00:00"/>
    <s v="CUST508"/>
    <x v="1"/>
    <n v="58"/>
    <x v="1"/>
    <x v="2"/>
    <x v="1"/>
    <n v="600"/>
    <x v="1"/>
    <x v="4"/>
    <x v="9"/>
    <n v="5"/>
    <n v="8"/>
    <s v="11-20"/>
    <s v="58"/>
  </r>
  <r>
    <n v="543"/>
    <d v="2023-07-26T00:00:00"/>
    <s v="CUST543"/>
    <x v="1"/>
    <n v="49"/>
    <x v="1"/>
    <x v="2"/>
    <x v="1"/>
    <n v="600"/>
    <x v="1"/>
    <x v="1"/>
    <x v="8"/>
    <n v="3"/>
    <n v="7"/>
    <s v="21-31"/>
    <s v="37"/>
  </r>
  <r>
    <n v="594"/>
    <d v="2023-09-01T00:00:00"/>
    <s v="CUST594"/>
    <x v="0"/>
    <n v="19"/>
    <x v="0"/>
    <x v="2"/>
    <x v="1"/>
    <n v="600"/>
    <x v="1"/>
    <x v="2"/>
    <x v="2"/>
    <n v="5"/>
    <n v="9"/>
    <s v="1-10"/>
    <s v="59"/>
  </r>
  <r>
    <n v="610"/>
    <d v="2023-01-03T00:00:00"/>
    <s v="CUST610"/>
    <x v="0"/>
    <n v="26"/>
    <x v="1"/>
    <x v="2"/>
    <x v="1"/>
    <n v="600"/>
    <x v="1"/>
    <x v="3"/>
    <x v="4"/>
    <n v="2"/>
    <n v="1"/>
    <s v="1-10"/>
    <s v="21"/>
  </r>
  <r>
    <n v="637"/>
    <d v="2023-09-01T00:00:00"/>
    <s v="CUST637"/>
    <x v="1"/>
    <n v="43"/>
    <x v="2"/>
    <x v="2"/>
    <x v="1"/>
    <n v="600"/>
    <x v="1"/>
    <x v="0"/>
    <x v="0"/>
    <n v="5"/>
    <n v="9"/>
    <s v="1-10"/>
    <s v="59"/>
  </r>
  <r>
    <n v="649"/>
    <d v="2023-02-09T00:00:00"/>
    <s v="CUST649"/>
    <x v="0"/>
    <n v="58"/>
    <x v="2"/>
    <x v="2"/>
    <x v="1"/>
    <n v="600"/>
    <x v="1"/>
    <x v="4"/>
    <x v="9"/>
    <n v="4"/>
    <n v="2"/>
    <s v="1-10"/>
    <s v="42"/>
  </r>
  <r>
    <n v="702"/>
    <d v="2023-07-27T00:00:00"/>
    <s v="CUST702"/>
    <x v="0"/>
    <n v="60"/>
    <x v="2"/>
    <x v="2"/>
    <x v="1"/>
    <n v="600"/>
    <x v="1"/>
    <x v="4"/>
    <x v="9"/>
    <n v="4"/>
    <n v="7"/>
    <s v="21-31"/>
    <s v="47"/>
  </r>
  <r>
    <n v="838"/>
    <d v="2023-05-13T00:00:00"/>
    <s v="CUST838"/>
    <x v="1"/>
    <n v="47"/>
    <x v="0"/>
    <x v="2"/>
    <x v="1"/>
    <n v="600"/>
    <x v="1"/>
    <x v="1"/>
    <x v="8"/>
    <n v="6"/>
    <n v="5"/>
    <s v="11-20"/>
    <s v="65"/>
  </r>
  <r>
    <n v="842"/>
    <d v="2023-12-26T00:00:00"/>
    <s v="CUST842"/>
    <x v="0"/>
    <n v="47"/>
    <x v="2"/>
    <x v="2"/>
    <x v="1"/>
    <n v="600"/>
    <x v="1"/>
    <x v="1"/>
    <x v="8"/>
    <n v="2"/>
    <n v="12"/>
    <s v="21-31"/>
    <s v="212"/>
  </r>
  <r>
    <n v="899"/>
    <d v="2023-05-25T00:00:00"/>
    <s v="CUST899"/>
    <x v="1"/>
    <n v="26"/>
    <x v="2"/>
    <x v="2"/>
    <x v="1"/>
    <n v="600"/>
    <x v="1"/>
    <x v="3"/>
    <x v="4"/>
    <n v="4"/>
    <n v="5"/>
    <s v="21-31"/>
    <s v="45"/>
  </r>
  <r>
    <n v="976"/>
    <d v="2023-10-10T00:00:00"/>
    <s v="CUST976"/>
    <x v="0"/>
    <n v="48"/>
    <x v="1"/>
    <x v="2"/>
    <x v="1"/>
    <n v="600"/>
    <x v="1"/>
    <x v="1"/>
    <x v="8"/>
    <n v="2"/>
    <n v="10"/>
    <s v="1-10"/>
    <s v="210"/>
  </r>
  <r>
    <n v="4"/>
    <d v="2023-05-21T00:00:00"/>
    <s v="CUST004"/>
    <x v="1"/>
    <n v="37"/>
    <x v="2"/>
    <x v="3"/>
    <x v="0"/>
    <n v="500"/>
    <x v="1"/>
    <x v="0"/>
    <x v="5"/>
    <n v="7"/>
    <n v="5"/>
    <s v="21-31"/>
    <s v="75"/>
  </r>
  <r>
    <n v="21"/>
    <d v="2023-01-14T00:00:00"/>
    <s v="CUST021"/>
    <x v="0"/>
    <n v="50"/>
    <x v="1"/>
    <x v="3"/>
    <x v="0"/>
    <n v="500"/>
    <x v="1"/>
    <x v="1"/>
    <x v="8"/>
    <n v="6"/>
    <n v="1"/>
    <s v="11-20"/>
    <s v="61"/>
  </r>
  <r>
    <n v="28"/>
    <d v="2023-04-23T00:00:00"/>
    <s v="CUST028"/>
    <x v="0"/>
    <n v="43"/>
    <x v="1"/>
    <x v="3"/>
    <x v="0"/>
    <n v="500"/>
    <x v="1"/>
    <x v="0"/>
    <x v="0"/>
    <n v="7"/>
    <n v="4"/>
    <s v="21-31"/>
    <s v="74"/>
  </r>
  <r>
    <n v="88"/>
    <d v="2023-03-29T00:00:00"/>
    <s v="CUST088"/>
    <x v="1"/>
    <n v="56"/>
    <x v="2"/>
    <x v="3"/>
    <x v="0"/>
    <n v="500"/>
    <x v="1"/>
    <x v="4"/>
    <x v="9"/>
    <n v="3"/>
    <n v="3"/>
    <s v="21-31"/>
    <s v="33"/>
  </r>
  <r>
    <n v="91"/>
    <d v="2023-03-25T00:00:00"/>
    <s v="CUST091"/>
    <x v="0"/>
    <n v="55"/>
    <x v="0"/>
    <x v="3"/>
    <x v="0"/>
    <n v="500"/>
    <x v="1"/>
    <x v="1"/>
    <x v="1"/>
    <n v="6"/>
    <n v="3"/>
    <s v="21-31"/>
    <s v="63"/>
  </r>
  <r>
    <n v="105"/>
    <d v="2023-07-25T00:00:00"/>
    <s v="CUST105"/>
    <x v="0"/>
    <n v="22"/>
    <x v="0"/>
    <x v="3"/>
    <x v="0"/>
    <n v="500"/>
    <x v="1"/>
    <x v="2"/>
    <x v="7"/>
    <n v="2"/>
    <n v="7"/>
    <s v="21-31"/>
    <s v="27"/>
  </r>
  <r>
    <n v="128"/>
    <d v="2023-07-05T00:00:00"/>
    <s v="CUST128"/>
    <x v="1"/>
    <n v="25"/>
    <x v="1"/>
    <x v="3"/>
    <x v="0"/>
    <n v="500"/>
    <x v="1"/>
    <x v="2"/>
    <x v="7"/>
    <n v="3"/>
    <n v="7"/>
    <s v="1-10"/>
    <s v="37"/>
  </r>
  <r>
    <n v="130"/>
    <d v="2023-03-12T00:00:00"/>
    <s v="CUST130"/>
    <x v="0"/>
    <n v="57"/>
    <x v="2"/>
    <x v="3"/>
    <x v="0"/>
    <n v="500"/>
    <x v="1"/>
    <x v="4"/>
    <x v="9"/>
    <n v="7"/>
    <n v="3"/>
    <s v="11-20"/>
    <s v="73"/>
  </r>
  <r>
    <n v="220"/>
    <d v="2023-03-03T00:00:00"/>
    <s v="CUST220"/>
    <x v="1"/>
    <n v="64"/>
    <x v="1"/>
    <x v="3"/>
    <x v="0"/>
    <n v="500"/>
    <x v="1"/>
    <x v="4"/>
    <x v="6"/>
    <n v="5"/>
    <n v="3"/>
    <s v="1-10"/>
    <s v="53"/>
  </r>
  <r>
    <n v="238"/>
    <d v="2023-01-17T00:00:00"/>
    <s v="CUST238"/>
    <x v="0"/>
    <n v="39"/>
    <x v="1"/>
    <x v="3"/>
    <x v="0"/>
    <n v="500"/>
    <x v="1"/>
    <x v="0"/>
    <x v="5"/>
    <n v="2"/>
    <n v="1"/>
    <s v="11-20"/>
    <s v="21"/>
  </r>
  <r>
    <n v="254"/>
    <d v="2023-07-28T00:00:00"/>
    <s v="CUST254"/>
    <x v="1"/>
    <n v="41"/>
    <x v="0"/>
    <x v="3"/>
    <x v="0"/>
    <n v="500"/>
    <x v="1"/>
    <x v="0"/>
    <x v="0"/>
    <n v="5"/>
    <n v="7"/>
    <s v="21-31"/>
    <s v="57"/>
  </r>
  <r>
    <n v="279"/>
    <d v="2023-08-05T00:00:00"/>
    <s v="CUST279"/>
    <x v="1"/>
    <n v="50"/>
    <x v="2"/>
    <x v="3"/>
    <x v="0"/>
    <n v="500"/>
    <x v="1"/>
    <x v="1"/>
    <x v="8"/>
    <n v="6"/>
    <n v="8"/>
    <s v="1-10"/>
    <s v="68"/>
  </r>
  <r>
    <n v="283"/>
    <d v="2023-05-08T00:00:00"/>
    <s v="CUST283"/>
    <x v="0"/>
    <n v="18"/>
    <x v="0"/>
    <x v="3"/>
    <x v="0"/>
    <n v="500"/>
    <x v="1"/>
    <x v="2"/>
    <x v="2"/>
    <n v="1"/>
    <n v="5"/>
    <s v="1-10"/>
    <s v="15"/>
  </r>
  <r>
    <n v="319"/>
    <d v="2023-10-05T00:00:00"/>
    <s v="CUST319"/>
    <x v="1"/>
    <n v="31"/>
    <x v="2"/>
    <x v="3"/>
    <x v="0"/>
    <n v="500"/>
    <x v="1"/>
    <x v="3"/>
    <x v="3"/>
    <n v="4"/>
    <n v="10"/>
    <s v="1-10"/>
    <s v="410"/>
  </r>
  <r>
    <n v="322"/>
    <d v="2023-01-30T00:00:00"/>
    <s v="CUST322"/>
    <x v="1"/>
    <n v="51"/>
    <x v="0"/>
    <x v="3"/>
    <x v="0"/>
    <n v="500"/>
    <x v="1"/>
    <x v="1"/>
    <x v="1"/>
    <n v="1"/>
    <n v="1"/>
    <s v="21-31"/>
    <s v="11"/>
  </r>
  <r>
    <n v="337"/>
    <d v="2023-05-01T00:00:00"/>
    <s v="CUST337"/>
    <x v="1"/>
    <n v="38"/>
    <x v="2"/>
    <x v="3"/>
    <x v="0"/>
    <n v="500"/>
    <x v="1"/>
    <x v="0"/>
    <x v="5"/>
    <n v="1"/>
    <n v="5"/>
    <s v="1-10"/>
    <s v="15"/>
  </r>
  <r>
    <n v="353"/>
    <d v="2023-05-14T00:00:00"/>
    <s v="CUST353"/>
    <x v="1"/>
    <n v="31"/>
    <x v="0"/>
    <x v="3"/>
    <x v="0"/>
    <n v="500"/>
    <x v="1"/>
    <x v="3"/>
    <x v="3"/>
    <n v="7"/>
    <n v="5"/>
    <s v="11-20"/>
    <s v="75"/>
  </r>
  <r>
    <n v="355"/>
    <d v="2023-12-09T00:00:00"/>
    <s v="CUST355"/>
    <x v="0"/>
    <n v="55"/>
    <x v="0"/>
    <x v="3"/>
    <x v="0"/>
    <n v="500"/>
    <x v="1"/>
    <x v="1"/>
    <x v="1"/>
    <n v="6"/>
    <n v="12"/>
    <s v="1-10"/>
    <s v="612"/>
  </r>
  <r>
    <n v="364"/>
    <d v="2023-08-23T00:00:00"/>
    <s v="CUST364"/>
    <x v="0"/>
    <n v="19"/>
    <x v="1"/>
    <x v="3"/>
    <x v="0"/>
    <n v="500"/>
    <x v="1"/>
    <x v="2"/>
    <x v="2"/>
    <n v="3"/>
    <n v="8"/>
    <s v="21-31"/>
    <s v="38"/>
  </r>
  <r>
    <n v="384"/>
    <d v="2023-08-13T00:00:00"/>
    <s v="CUST384"/>
    <x v="1"/>
    <n v="55"/>
    <x v="2"/>
    <x v="3"/>
    <x v="0"/>
    <n v="500"/>
    <x v="1"/>
    <x v="1"/>
    <x v="1"/>
    <n v="7"/>
    <n v="8"/>
    <s v="11-20"/>
    <s v="78"/>
  </r>
  <r>
    <n v="394"/>
    <d v="2023-06-03T00:00:00"/>
    <s v="CUST394"/>
    <x v="0"/>
    <n v="27"/>
    <x v="2"/>
    <x v="3"/>
    <x v="0"/>
    <n v="500"/>
    <x v="1"/>
    <x v="3"/>
    <x v="4"/>
    <n v="6"/>
    <n v="6"/>
    <s v="1-10"/>
    <s v="66"/>
  </r>
  <r>
    <n v="408"/>
    <d v="2023-04-15T00:00:00"/>
    <s v="CUST408"/>
    <x v="0"/>
    <n v="64"/>
    <x v="1"/>
    <x v="3"/>
    <x v="0"/>
    <n v="500"/>
    <x v="1"/>
    <x v="4"/>
    <x v="6"/>
    <n v="6"/>
    <n v="4"/>
    <s v="11-20"/>
    <s v="64"/>
  </r>
  <r>
    <n v="531"/>
    <d v="2023-12-07T00:00:00"/>
    <s v="CUST531"/>
    <x v="1"/>
    <n v="31"/>
    <x v="0"/>
    <x v="3"/>
    <x v="0"/>
    <n v="500"/>
    <x v="1"/>
    <x v="3"/>
    <x v="3"/>
    <n v="4"/>
    <n v="12"/>
    <s v="1-10"/>
    <s v="412"/>
  </r>
  <r>
    <n v="537"/>
    <d v="2023-06-03T00:00:00"/>
    <s v="CUST537"/>
    <x v="0"/>
    <n v="21"/>
    <x v="1"/>
    <x v="3"/>
    <x v="0"/>
    <n v="500"/>
    <x v="1"/>
    <x v="2"/>
    <x v="7"/>
    <n v="6"/>
    <n v="6"/>
    <s v="1-10"/>
    <s v="66"/>
  </r>
  <r>
    <n v="539"/>
    <d v="2023-06-08T00:00:00"/>
    <s v="CUST539"/>
    <x v="1"/>
    <n v="25"/>
    <x v="1"/>
    <x v="3"/>
    <x v="0"/>
    <n v="500"/>
    <x v="1"/>
    <x v="2"/>
    <x v="7"/>
    <n v="4"/>
    <n v="6"/>
    <s v="1-10"/>
    <s v="46"/>
  </r>
  <r>
    <n v="541"/>
    <d v="2023-07-29T00:00:00"/>
    <s v="CUST541"/>
    <x v="1"/>
    <n v="56"/>
    <x v="1"/>
    <x v="3"/>
    <x v="0"/>
    <n v="500"/>
    <x v="1"/>
    <x v="4"/>
    <x v="9"/>
    <n v="6"/>
    <n v="7"/>
    <s v="21-31"/>
    <s v="67"/>
  </r>
  <r>
    <n v="570"/>
    <d v="2023-08-15T00:00:00"/>
    <s v="CUST570"/>
    <x v="1"/>
    <n v="49"/>
    <x v="2"/>
    <x v="3"/>
    <x v="0"/>
    <n v="500"/>
    <x v="1"/>
    <x v="1"/>
    <x v="8"/>
    <n v="2"/>
    <n v="8"/>
    <s v="11-20"/>
    <s v="28"/>
  </r>
  <r>
    <n v="612"/>
    <d v="2023-08-06T00:00:00"/>
    <s v="CUST612"/>
    <x v="0"/>
    <n v="61"/>
    <x v="0"/>
    <x v="3"/>
    <x v="0"/>
    <n v="500"/>
    <x v="1"/>
    <x v="4"/>
    <x v="6"/>
    <n v="7"/>
    <n v="8"/>
    <s v="1-10"/>
    <s v="78"/>
  </r>
  <r>
    <n v="638"/>
    <d v="2023-08-19T00:00:00"/>
    <s v="CUST638"/>
    <x v="1"/>
    <n v="46"/>
    <x v="0"/>
    <x v="3"/>
    <x v="0"/>
    <n v="500"/>
    <x v="1"/>
    <x v="1"/>
    <x v="8"/>
    <n v="6"/>
    <n v="8"/>
    <s v="11-20"/>
    <s v="68"/>
  </r>
  <r>
    <n v="655"/>
    <d v="2023-06-13T00:00:00"/>
    <s v="CUST655"/>
    <x v="0"/>
    <n v="55"/>
    <x v="2"/>
    <x v="3"/>
    <x v="0"/>
    <n v="500"/>
    <x v="1"/>
    <x v="1"/>
    <x v="1"/>
    <n v="2"/>
    <n v="6"/>
    <s v="11-20"/>
    <s v="26"/>
  </r>
  <r>
    <n v="667"/>
    <d v="2023-08-01T00:00:00"/>
    <s v="CUST667"/>
    <x v="0"/>
    <n v="29"/>
    <x v="0"/>
    <x v="3"/>
    <x v="0"/>
    <n v="500"/>
    <x v="1"/>
    <x v="3"/>
    <x v="4"/>
    <n v="2"/>
    <n v="8"/>
    <s v="1-10"/>
    <s v="28"/>
  </r>
  <r>
    <n v="697"/>
    <d v="2023-01-15T00:00:00"/>
    <s v="CUST697"/>
    <x v="1"/>
    <n v="53"/>
    <x v="2"/>
    <x v="3"/>
    <x v="0"/>
    <n v="500"/>
    <x v="1"/>
    <x v="1"/>
    <x v="1"/>
    <n v="7"/>
    <n v="1"/>
    <s v="11-20"/>
    <s v="71"/>
  </r>
  <r>
    <n v="707"/>
    <d v="2023-10-01T00:00:00"/>
    <s v="CUST707"/>
    <x v="0"/>
    <n v="26"/>
    <x v="2"/>
    <x v="3"/>
    <x v="0"/>
    <n v="500"/>
    <x v="1"/>
    <x v="3"/>
    <x v="4"/>
    <n v="7"/>
    <n v="10"/>
    <s v="1-10"/>
    <s v="710"/>
  </r>
  <r>
    <n v="714"/>
    <d v="2023-02-12T00:00:00"/>
    <s v="CUST714"/>
    <x v="0"/>
    <n v="18"/>
    <x v="2"/>
    <x v="3"/>
    <x v="0"/>
    <n v="500"/>
    <x v="1"/>
    <x v="2"/>
    <x v="2"/>
    <n v="7"/>
    <n v="2"/>
    <s v="11-20"/>
    <s v="72"/>
  </r>
  <r>
    <n v="717"/>
    <d v="2023-03-11T00:00:00"/>
    <s v="CUST717"/>
    <x v="1"/>
    <n v="57"/>
    <x v="2"/>
    <x v="3"/>
    <x v="0"/>
    <n v="500"/>
    <x v="1"/>
    <x v="4"/>
    <x v="9"/>
    <n v="6"/>
    <n v="3"/>
    <s v="11-20"/>
    <s v="63"/>
  </r>
  <r>
    <n v="721"/>
    <d v="2023-05-14T00:00:00"/>
    <s v="CUST721"/>
    <x v="0"/>
    <n v="52"/>
    <x v="2"/>
    <x v="3"/>
    <x v="0"/>
    <n v="500"/>
    <x v="1"/>
    <x v="1"/>
    <x v="1"/>
    <n v="7"/>
    <n v="5"/>
    <s v="11-20"/>
    <s v="75"/>
  </r>
  <r>
    <n v="760"/>
    <d v="2023-03-27T00:00:00"/>
    <s v="CUST760"/>
    <x v="1"/>
    <n v="27"/>
    <x v="1"/>
    <x v="3"/>
    <x v="0"/>
    <n v="500"/>
    <x v="1"/>
    <x v="3"/>
    <x v="4"/>
    <n v="1"/>
    <n v="3"/>
    <s v="21-31"/>
    <s v="13"/>
  </r>
  <r>
    <n v="761"/>
    <d v="2023-11-07T00:00:00"/>
    <s v="CUST761"/>
    <x v="0"/>
    <n v="33"/>
    <x v="2"/>
    <x v="3"/>
    <x v="0"/>
    <n v="500"/>
    <x v="1"/>
    <x v="3"/>
    <x v="3"/>
    <n v="2"/>
    <n v="11"/>
    <s v="1-10"/>
    <s v="211"/>
  </r>
  <r>
    <n v="781"/>
    <d v="2023-12-23T00:00:00"/>
    <s v="CUST781"/>
    <x v="1"/>
    <n v="35"/>
    <x v="1"/>
    <x v="3"/>
    <x v="0"/>
    <n v="500"/>
    <x v="1"/>
    <x v="3"/>
    <x v="3"/>
    <n v="6"/>
    <n v="12"/>
    <s v="21-31"/>
    <s v="612"/>
  </r>
  <r>
    <n v="784"/>
    <d v="2023-11-04T00:00:00"/>
    <s v="CUST784"/>
    <x v="0"/>
    <n v="34"/>
    <x v="0"/>
    <x v="3"/>
    <x v="0"/>
    <n v="500"/>
    <x v="1"/>
    <x v="3"/>
    <x v="3"/>
    <n v="6"/>
    <n v="11"/>
    <s v="1-10"/>
    <s v="611"/>
  </r>
  <r>
    <n v="814"/>
    <d v="2023-09-05T00:00:00"/>
    <s v="CUST814"/>
    <x v="0"/>
    <n v="59"/>
    <x v="2"/>
    <x v="3"/>
    <x v="0"/>
    <n v="500"/>
    <x v="1"/>
    <x v="4"/>
    <x v="9"/>
    <n v="2"/>
    <n v="9"/>
    <s v="1-10"/>
    <s v="29"/>
  </r>
  <r>
    <n v="818"/>
    <d v="2023-05-18T00:00:00"/>
    <s v="CUST818"/>
    <x v="1"/>
    <n v="30"/>
    <x v="0"/>
    <x v="3"/>
    <x v="0"/>
    <n v="500"/>
    <x v="1"/>
    <x v="3"/>
    <x v="4"/>
    <n v="4"/>
    <n v="5"/>
    <s v="11-20"/>
    <s v="45"/>
  </r>
  <r>
    <n v="845"/>
    <d v="2023-01-06T00:00:00"/>
    <s v="CUST845"/>
    <x v="1"/>
    <n v="54"/>
    <x v="2"/>
    <x v="3"/>
    <x v="0"/>
    <n v="500"/>
    <x v="1"/>
    <x v="1"/>
    <x v="1"/>
    <n v="5"/>
    <n v="1"/>
    <s v="1-10"/>
    <s v="51"/>
  </r>
  <r>
    <n v="864"/>
    <d v="2023-07-27T00:00:00"/>
    <s v="CUST864"/>
    <x v="0"/>
    <n v="51"/>
    <x v="0"/>
    <x v="3"/>
    <x v="0"/>
    <n v="500"/>
    <x v="1"/>
    <x v="1"/>
    <x v="1"/>
    <n v="4"/>
    <n v="7"/>
    <s v="21-31"/>
    <s v="47"/>
  </r>
  <r>
    <n v="867"/>
    <d v="2023-06-06T00:00:00"/>
    <s v="CUST867"/>
    <x v="1"/>
    <n v="21"/>
    <x v="0"/>
    <x v="3"/>
    <x v="0"/>
    <n v="500"/>
    <x v="1"/>
    <x v="2"/>
    <x v="7"/>
    <n v="2"/>
    <n v="6"/>
    <s v="1-10"/>
    <s v="26"/>
  </r>
  <r>
    <n v="883"/>
    <d v="2023-05-09T00:00:00"/>
    <s v="CUST883"/>
    <x v="1"/>
    <n v="40"/>
    <x v="0"/>
    <x v="3"/>
    <x v="0"/>
    <n v="500"/>
    <x v="1"/>
    <x v="0"/>
    <x v="5"/>
    <n v="2"/>
    <n v="5"/>
    <s v="1-10"/>
    <s v="25"/>
  </r>
  <r>
    <n v="904"/>
    <d v="2023-07-04T00:00:00"/>
    <s v="CUST904"/>
    <x v="1"/>
    <n v="28"/>
    <x v="2"/>
    <x v="3"/>
    <x v="0"/>
    <n v="500"/>
    <x v="1"/>
    <x v="3"/>
    <x v="4"/>
    <n v="2"/>
    <n v="7"/>
    <s v="1-10"/>
    <s v="27"/>
  </r>
  <r>
    <n v="914"/>
    <d v="2023-10-11T00:00:00"/>
    <s v="CUST914"/>
    <x v="0"/>
    <n v="59"/>
    <x v="0"/>
    <x v="3"/>
    <x v="0"/>
    <n v="500"/>
    <x v="1"/>
    <x v="4"/>
    <x v="9"/>
    <n v="3"/>
    <n v="10"/>
    <s v="11-20"/>
    <s v="310"/>
  </r>
  <r>
    <n v="934"/>
    <d v="2023-07-25T00:00:00"/>
    <s v="CUST934"/>
    <x v="1"/>
    <n v="30"/>
    <x v="1"/>
    <x v="3"/>
    <x v="0"/>
    <n v="500"/>
    <x v="1"/>
    <x v="3"/>
    <x v="4"/>
    <n v="2"/>
    <n v="7"/>
    <s v="21-31"/>
    <s v="27"/>
  </r>
  <r>
    <n v="937"/>
    <d v="2023-10-23T00:00:00"/>
    <s v="CUST937"/>
    <x v="0"/>
    <n v="62"/>
    <x v="1"/>
    <x v="3"/>
    <x v="0"/>
    <n v="500"/>
    <x v="1"/>
    <x v="4"/>
    <x v="6"/>
    <n v="1"/>
    <n v="10"/>
    <s v="21-31"/>
    <s v="110"/>
  </r>
  <r>
    <n v="984"/>
    <d v="2023-08-29T00:00:00"/>
    <s v="CUST984"/>
    <x v="1"/>
    <n v="56"/>
    <x v="2"/>
    <x v="3"/>
    <x v="0"/>
    <n v="500"/>
    <x v="1"/>
    <x v="4"/>
    <x v="9"/>
    <n v="2"/>
    <n v="8"/>
    <s v="21-31"/>
    <s v="28"/>
  </r>
  <r>
    <n v="24"/>
    <d v="2023-11-29T00:00:00"/>
    <s v="CUST024"/>
    <x v="0"/>
    <n v="49"/>
    <x v="2"/>
    <x v="3"/>
    <x v="1"/>
    <n v="300"/>
    <x v="1"/>
    <x v="1"/>
    <x v="8"/>
    <n v="3"/>
    <n v="11"/>
    <s v="21-31"/>
    <s v="311"/>
  </r>
  <r>
    <n v="43"/>
    <d v="2023-07-14T00:00:00"/>
    <s v="CUST043"/>
    <x v="0"/>
    <n v="48"/>
    <x v="2"/>
    <x v="3"/>
    <x v="1"/>
    <n v="300"/>
    <x v="1"/>
    <x v="1"/>
    <x v="8"/>
    <n v="5"/>
    <n v="7"/>
    <s v="11-20"/>
    <s v="57"/>
  </r>
  <r>
    <n v="52"/>
    <d v="2023-03-05T00:00:00"/>
    <s v="CUST052"/>
    <x v="0"/>
    <n v="36"/>
    <x v="1"/>
    <x v="3"/>
    <x v="1"/>
    <n v="300"/>
    <x v="1"/>
    <x v="0"/>
    <x v="5"/>
    <n v="7"/>
    <n v="3"/>
    <s v="1-10"/>
    <s v="73"/>
  </r>
  <r>
    <n v="68"/>
    <d v="2023-02-10T00:00:00"/>
    <s v="CUST068"/>
    <x v="1"/>
    <n v="25"/>
    <x v="0"/>
    <x v="3"/>
    <x v="1"/>
    <n v="300"/>
    <x v="1"/>
    <x v="2"/>
    <x v="7"/>
    <n v="5"/>
    <n v="2"/>
    <s v="1-10"/>
    <s v="52"/>
  </r>
  <r>
    <n v="70"/>
    <d v="2023-02-21T00:00:00"/>
    <s v="CUST070"/>
    <x v="0"/>
    <n v="43"/>
    <x v="2"/>
    <x v="3"/>
    <x v="1"/>
    <n v="300"/>
    <x v="1"/>
    <x v="0"/>
    <x v="0"/>
    <n v="2"/>
    <n v="2"/>
    <s v="21-31"/>
    <s v="22"/>
  </r>
  <r>
    <n v="79"/>
    <d v="2023-04-18T00:00:00"/>
    <s v="CUST079"/>
    <x v="1"/>
    <n v="34"/>
    <x v="1"/>
    <x v="3"/>
    <x v="1"/>
    <n v="300"/>
    <x v="1"/>
    <x v="3"/>
    <x v="3"/>
    <n v="2"/>
    <n v="4"/>
    <s v="11-20"/>
    <s v="24"/>
  </r>
  <r>
    <n v="147"/>
    <d v="2023-09-28T00:00:00"/>
    <s v="CUST147"/>
    <x v="1"/>
    <n v="23"/>
    <x v="0"/>
    <x v="3"/>
    <x v="1"/>
    <n v="300"/>
    <x v="1"/>
    <x v="2"/>
    <x v="7"/>
    <n v="4"/>
    <n v="9"/>
    <s v="21-31"/>
    <s v="49"/>
  </r>
  <r>
    <n v="168"/>
    <d v="2023-02-24T00:00:00"/>
    <s v="CUST168"/>
    <x v="1"/>
    <n v="53"/>
    <x v="2"/>
    <x v="3"/>
    <x v="1"/>
    <n v="300"/>
    <x v="1"/>
    <x v="1"/>
    <x v="1"/>
    <n v="5"/>
    <n v="2"/>
    <s v="21-31"/>
    <s v="52"/>
  </r>
  <r>
    <n v="174"/>
    <d v="2023-04-12T00:00:00"/>
    <s v="CUST174"/>
    <x v="0"/>
    <n v="39"/>
    <x v="1"/>
    <x v="3"/>
    <x v="1"/>
    <n v="300"/>
    <x v="1"/>
    <x v="0"/>
    <x v="5"/>
    <n v="3"/>
    <n v="4"/>
    <s v="11-20"/>
    <s v="34"/>
  </r>
  <r>
    <n v="179"/>
    <d v="2023-09-29T00:00:00"/>
    <s v="CUST179"/>
    <x v="1"/>
    <n v="31"/>
    <x v="0"/>
    <x v="3"/>
    <x v="1"/>
    <n v="300"/>
    <x v="1"/>
    <x v="3"/>
    <x v="3"/>
    <n v="5"/>
    <n v="9"/>
    <s v="21-31"/>
    <s v="59"/>
  </r>
  <r>
    <n v="240"/>
    <d v="2023-02-06T00:00:00"/>
    <s v="CUST240"/>
    <x v="0"/>
    <n v="23"/>
    <x v="1"/>
    <x v="3"/>
    <x v="1"/>
    <n v="300"/>
    <x v="1"/>
    <x v="2"/>
    <x v="7"/>
    <n v="1"/>
    <n v="2"/>
    <s v="1-10"/>
    <s v="12"/>
  </r>
  <r>
    <n v="252"/>
    <d v="2023-05-05T00:00:00"/>
    <s v="CUST252"/>
    <x v="1"/>
    <n v="54"/>
    <x v="0"/>
    <x v="3"/>
    <x v="1"/>
    <n v="300"/>
    <x v="1"/>
    <x v="1"/>
    <x v="1"/>
    <n v="5"/>
    <n v="5"/>
    <s v="1-10"/>
    <s v="55"/>
  </r>
  <r>
    <n v="270"/>
    <d v="2023-07-26T00:00:00"/>
    <s v="CUST270"/>
    <x v="1"/>
    <n v="43"/>
    <x v="0"/>
    <x v="3"/>
    <x v="1"/>
    <n v="300"/>
    <x v="1"/>
    <x v="0"/>
    <x v="0"/>
    <n v="3"/>
    <n v="7"/>
    <s v="21-31"/>
    <s v="37"/>
  </r>
  <r>
    <n v="358"/>
    <d v="2023-05-16T00:00:00"/>
    <s v="CUST358"/>
    <x v="0"/>
    <n v="32"/>
    <x v="1"/>
    <x v="3"/>
    <x v="1"/>
    <n v="300"/>
    <x v="1"/>
    <x v="3"/>
    <x v="3"/>
    <n v="2"/>
    <n v="5"/>
    <s v="11-20"/>
    <s v="25"/>
  </r>
  <r>
    <n v="365"/>
    <d v="2023-06-11T00:00:00"/>
    <s v="CUST365"/>
    <x v="1"/>
    <n v="31"/>
    <x v="2"/>
    <x v="3"/>
    <x v="1"/>
    <n v="300"/>
    <x v="1"/>
    <x v="3"/>
    <x v="3"/>
    <n v="7"/>
    <n v="6"/>
    <s v="11-20"/>
    <s v="76"/>
  </r>
  <r>
    <n v="378"/>
    <d v="2023-06-28T00:00:00"/>
    <s v="CUST378"/>
    <x v="1"/>
    <n v="50"/>
    <x v="1"/>
    <x v="3"/>
    <x v="1"/>
    <n v="300"/>
    <x v="1"/>
    <x v="1"/>
    <x v="8"/>
    <n v="3"/>
    <n v="6"/>
    <s v="21-31"/>
    <s v="36"/>
  </r>
  <r>
    <n v="401"/>
    <d v="2023-10-11T00:00:00"/>
    <s v="CUST401"/>
    <x v="0"/>
    <n v="62"/>
    <x v="2"/>
    <x v="3"/>
    <x v="1"/>
    <n v="300"/>
    <x v="1"/>
    <x v="4"/>
    <x v="6"/>
    <n v="3"/>
    <n v="10"/>
    <s v="11-20"/>
    <s v="310"/>
  </r>
  <r>
    <n v="445"/>
    <d v="2023-01-22T00:00:00"/>
    <s v="CUST445"/>
    <x v="0"/>
    <n v="53"/>
    <x v="0"/>
    <x v="3"/>
    <x v="1"/>
    <n v="300"/>
    <x v="1"/>
    <x v="1"/>
    <x v="1"/>
    <n v="7"/>
    <n v="1"/>
    <s v="21-31"/>
    <s v="71"/>
  </r>
  <r>
    <n v="514"/>
    <d v="2023-03-01T00:00:00"/>
    <s v="CUST514"/>
    <x v="0"/>
    <n v="18"/>
    <x v="0"/>
    <x v="3"/>
    <x v="1"/>
    <n v="300"/>
    <x v="1"/>
    <x v="2"/>
    <x v="2"/>
    <n v="3"/>
    <n v="3"/>
    <s v="1-10"/>
    <s v="33"/>
  </r>
  <r>
    <n v="523"/>
    <d v="2023-09-24T00:00:00"/>
    <s v="CUST523"/>
    <x v="0"/>
    <n v="62"/>
    <x v="0"/>
    <x v="3"/>
    <x v="1"/>
    <n v="300"/>
    <x v="1"/>
    <x v="4"/>
    <x v="6"/>
    <n v="7"/>
    <n v="9"/>
    <s v="21-31"/>
    <s v="79"/>
  </r>
  <r>
    <n v="555"/>
    <d v="2023-10-19T00:00:00"/>
    <s v="CUST555"/>
    <x v="1"/>
    <n v="25"/>
    <x v="1"/>
    <x v="3"/>
    <x v="1"/>
    <n v="300"/>
    <x v="1"/>
    <x v="2"/>
    <x v="7"/>
    <n v="4"/>
    <n v="10"/>
    <s v="11-20"/>
    <s v="410"/>
  </r>
  <r>
    <n v="568"/>
    <d v="2023-08-27T00:00:00"/>
    <s v="CUST568"/>
    <x v="0"/>
    <n v="51"/>
    <x v="0"/>
    <x v="3"/>
    <x v="1"/>
    <n v="300"/>
    <x v="1"/>
    <x v="1"/>
    <x v="1"/>
    <n v="7"/>
    <n v="8"/>
    <s v="21-31"/>
    <s v="78"/>
  </r>
  <r>
    <n v="596"/>
    <d v="2023-02-07T00:00:00"/>
    <s v="CUST596"/>
    <x v="0"/>
    <n v="64"/>
    <x v="0"/>
    <x v="3"/>
    <x v="1"/>
    <n v="300"/>
    <x v="1"/>
    <x v="4"/>
    <x v="6"/>
    <n v="2"/>
    <n v="2"/>
    <s v="1-10"/>
    <s v="22"/>
  </r>
  <r>
    <n v="602"/>
    <d v="2023-12-23T00:00:00"/>
    <s v="CUST602"/>
    <x v="0"/>
    <n v="20"/>
    <x v="0"/>
    <x v="3"/>
    <x v="1"/>
    <n v="300"/>
    <x v="1"/>
    <x v="2"/>
    <x v="2"/>
    <n v="6"/>
    <n v="12"/>
    <s v="21-31"/>
    <s v="612"/>
  </r>
  <r>
    <n v="625"/>
    <d v="2023-12-08T00:00:00"/>
    <s v="CUST625"/>
    <x v="1"/>
    <n v="31"/>
    <x v="2"/>
    <x v="3"/>
    <x v="1"/>
    <n v="300"/>
    <x v="1"/>
    <x v="3"/>
    <x v="3"/>
    <n v="5"/>
    <n v="12"/>
    <s v="1-10"/>
    <s v="512"/>
  </r>
  <r>
    <n v="641"/>
    <d v="2023-11-23T00:00:00"/>
    <s v="CUST641"/>
    <x v="0"/>
    <n v="40"/>
    <x v="0"/>
    <x v="3"/>
    <x v="1"/>
    <n v="300"/>
    <x v="1"/>
    <x v="0"/>
    <x v="5"/>
    <n v="4"/>
    <n v="11"/>
    <s v="21-31"/>
    <s v="411"/>
  </r>
  <r>
    <n v="674"/>
    <d v="2023-04-16T00:00:00"/>
    <s v="CUST674"/>
    <x v="0"/>
    <n v="38"/>
    <x v="2"/>
    <x v="3"/>
    <x v="1"/>
    <n v="300"/>
    <x v="1"/>
    <x v="0"/>
    <x v="5"/>
    <n v="7"/>
    <n v="4"/>
    <s v="11-20"/>
    <s v="74"/>
  </r>
  <r>
    <n v="687"/>
    <d v="2023-08-03T00:00:00"/>
    <s v="CUST687"/>
    <x v="0"/>
    <n v="53"/>
    <x v="0"/>
    <x v="3"/>
    <x v="1"/>
    <n v="300"/>
    <x v="1"/>
    <x v="1"/>
    <x v="1"/>
    <n v="4"/>
    <n v="8"/>
    <s v="1-10"/>
    <s v="48"/>
  </r>
  <r>
    <n v="698"/>
    <d v="2023-07-19T00:00:00"/>
    <s v="CUST698"/>
    <x v="0"/>
    <n v="64"/>
    <x v="0"/>
    <x v="3"/>
    <x v="1"/>
    <n v="300"/>
    <x v="1"/>
    <x v="4"/>
    <x v="6"/>
    <n v="3"/>
    <n v="7"/>
    <s v="11-20"/>
    <s v="37"/>
  </r>
  <r>
    <n v="725"/>
    <d v="2023-08-21T00:00:00"/>
    <s v="CUST725"/>
    <x v="1"/>
    <n v="61"/>
    <x v="0"/>
    <x v="3"/>
    <x v="1"/>
    <n v="300"/>
    <x v="1"/>
    <x v="4"/>
    <x v="6"/>
    <n v="1"/>
    <n v="8"/>
    <s v="21-31"/>
    <s v="18"/>
  </r>
  <r>
    <n v="741"/>
    <d v="2023-11-30T00:00:00"/>
    <s v="CUST741"/>
    <x v="1"/>
    <n v="48"/>
    <x v="2"/>
    <x v="3"/>
    <x v="1"/>
    <n v="300"/>
    <x v="1"/>
    <x v="1"/>
    <x v="8"/>
    <n v="4"/>
    <n v="11"/>
    <s v="21-31"/>
    <s v="411"/>
  </r>
  <r>
    <n v="783"/>
    <d v="2023-12-17T00:00:00"/>
    <s v="CUST783"/>
    <x v="0"/>
    <n v="56"/>
    <x v="2"/>
    <x v="3"/>
    <x v="1"/>
    <n v="300"/>
    <x v="1"/>
    <x v="4"/>
    <x v="9"/>
    <n v="7"/>
    <n v="12"/>
    <s v="11-20"/>
    <s v="712"/>
  </r>
  <r>
    <n v="794"/>
    <d v="2023-09-17T00:00:00"/>
    <s v="CUST794"/>
    <x v="0"/>
    <n v="60"/>
    <x v="1"/>
    <x v="3"/>
    <x v="1"/>
    <n v="300"/>
    <x v="1"/>
    <x v="4"/>
    <x v="9"/>
    <n v="7"/>
    <n v="9"/>
    <s v="11-20"/>
    <s v="79"/>
  </r>
  <r>
    <n v="795"/>
    <d v="2023-11-28T00:00:00"/>
    <s v="CUST795"/>
    <x v="1"/>
    <n v="57"/>
    <x v="0"/>
    <x v="3"/>
    <x v="1"/>
    <n v="300"/>
    <x v="1"/>
    <x v="4"/>
    <x v="9"/>
    <n v="2"/>
    <n v="11"/>
    <s v="21-31"/>
    <s v="211"/>
  </r>
  <r>
    <n v="821"/>
    <d v="2023-02-14T00:00:00"/>
    <s v="CUST821"/>
    <x v="1"/>
    <n v="49"/>
    <x v="0"/>
    <x v="3"/>
    <x v="1"/>
    <n v="300"/>
    <x v="1"/>
    <x v="1"/>
    <x v="8"/>
    <n v="2"/>
    <n v="2"/>
    <s v="11-20"/>
    <s v="22"/>
  </r>
  <r>
    <n v="826"/>
    <d v="2023-10-19T00:00:00"/>
    <s v="CUST826"/>
    <x v="0"/>
    <n v="46"/>
    <x v="2"/>
    <x v="3"/>
    <x v="1"/>
    <n v="300"/>
    <x v="1"/>
    <x v="1"/>
    <x v="8"/>
    <n v="4"/>
    <n v="10"/>
    <s v="11-20"/>
    <s v="410"/>
  </r>
  <r>
    <n v="852"/>
    <d v="2023-10-12T00:00:00"/>
    <s v="CUST852"/>
    <x v="0"/>
    <n v="41"/>
    <x v="2"/>
    <x v="3"/>
    <x v="1"/>
    <n v="300"/>
    <x v="1"/>
    <x v="0"/>
    <x v="0"/>
    <n v="4"/>
    <n v="10"/>
    <s v="11-20"/>
    <s v="410"/>
  </r>
  <r>
    <n v="865"/>
    <d v="2023-12-21T00:00:00"/>
    <s v="CUST865"/>
    <x v="0"/>
    <n v="42"/>
    <x v="2"/>
    <x v="3"/>
    <x v="1"/>
    <n v="300"/>
    <x v="1"/>
    <x v="0"/>
    <x v="0"/>
    <n v="4"/>
    <n v="12"/>
    <s v="21-31"/>
    <s v="412"/>
  </r>
  <r>
    <n v="868"/>
    <d v="2023-12-06T00:00:00"/>
    <s v="CUST868"/>
    <x v="0"/>
    <n v="25"/>
    <x v="0"/>
    <x v="3"/>
    <x v="1"/>
    <n v="300"/>
    <x v="1"/>
    <x v="2"/>
    <x v="7"/>
    <n v="3"/>
    <n v="12"/>
    <s v="1-10"/>
    <s v="312"/>
  </r>
  <r>
    <n v="881"/>
    <d v="2023-05-19T00:00:00"/>
    <s v="CUST881"/>
    <x v="1"/>
    <n v="22"/>
    <x v="0"/>
    <x v="3"/>
    <x v="1"/>
    <n v="300"/>
    <x v="1"/>
    <x v="2"/>
    <x v="7"/>
    <n v="5"/>
    <n v="5"/>
    <s v="11-20"/>
    <s v="55"/>
  </r>
  <r>
    <n v="905"/>
    <d v="2023-04-02T00:00:00"/>
    <s v="CUST905"/>
    <x v="1"/>
    <n v="58"/>
    <x v="1"/>
    <x v="3"/>
    <x v="1"/>
    <n v="300"/>
    <x v="1"/>
    <x v="4"/>
    <x v="9"/>
    <n v="7"/>
    <n v="4"/>
    <s v="1-10"/>
    <s v="74"/>
  </r>
  <r>
    <n v="909"/>
    <d v="2023-10-01T00:00:00"/>
    <s v="CUST909"/>
    <x v="1"/>
    <n v="26"/>
    <x v="0"/>
    <x v="3"/>
    <x v="1"/>
    <n v="300"/>
    <x v="1"/>
    <x v="3"/>
    <x v="4"/>
    <n v="7"/>
    <n v="10"/>
    <s v="1-10"/>
    <s v="710"/>
  </r>
  <r>
    <n v="925"/>
    <d v="2023-09-03T00:00:00"/>
    <s v="CUST925"/>
    <x v="1"/>
    <n v="25"/>
    <x v="0"/>
    <x v="3"/>
    <x v="1"/>
    <n v="300"/>
    <x v="1"/>
    <x v="2"/>
    <x v="7"/>
    <n v="7"/>
    <n v="9"/>
    <s v="1-10"/>
    <s v="79"/>
  </r>
  <r>
    <n v="939"/>
    <d v="2023-12-18T00:00:00"/>
    <s v="CUST939"/>
    <x v="0"/>
    <n v="46"/>
    <x v="0"/>
    <x v="3"/>
    <x v="1"/>
    <n v="300"/>
    <x v="1"/>
    <x v="1"/>
    <x v="8"/>
    <n v="1"/>
    <n v="12"/>
    <s v="11-20"/>
    <s v="112"/>
  </r>
  <r>
    <n v="947"/>
    <d v="2023-03-02T00:00:00"/>
    <s v="CUST947"/>
    <x v="1"/>
    <n v="50"/>
    <x v="1"/>
    <x v="3"/>
    <x v="1"/>
    <n v="300"/>
    <x v="1"/>
    <x v="1"/>
    <x v="8"/>
    <n v="4"/>
    <n v="3"/>
    <s v="1-10"/>
    <s v="43"/>
  </r>
  <r>
    <n v="983"/>
    <d v="2023-11-01T00:00:00"/>
    <s v="CUST983"/>
    <x v="0"/>
    <n v="29"/>
    <x v="2"/>
    <x v="3"/>
    <x v="1"/>
    <n v="300"/>
    <x v="1"/>
    <x v="3"/>
    <x v="4"/>
    <n v="3"/>
    <n v="11"/>
    <s v="1-10"/>
    <s v="311"/>
  </r>
  <r>
    <n v="10"/>
    <d v="2023-10-07T00:00:00"/>
    <s v="CUST010"/>
    <x v="0"/>
    <n v="52"/>
    <x v="2"/>
    <x v="0"/>
    <x v="2"/>
    <n v="200"/>
    <x v="1"/>
    <x v="1"/>
    <x v="1"/>
    <n v="6"/>
    <n v="10"/>
    <s v="1-10"/>
    <s v="610"/>
  </r>
  <r>
    <n v="38"/>
    <d v="2023-03-21T00:00:00"/>
    <s v="CUST038"/>
    <x v="1"/>
    <n v="38"/>
    <x v="1"/>
    <x v="0"/>
    <x v="2"/>
    <n v="200"/>
    <x v="1"/>
    <x v="0"/>
    <x v="5"/>
    <n v="2"/>
    <n v="3"/>
    <s v="21-31"/>
    <s v="23"/>
  </r>
  <r>
    <n v="61"/>
    <d v="2023-04-09T00:00:00"/>
    <s v="CUST061"/>
    <x v="1"/>
    <n v="21"/>
    <x v="1"/>
    <x v="0"/>
    <x v="2"/>
    <n v="200"/>
    <x v="1"/>
    <x v="2"/>
    <x v="7"/>
    <n v="7"/>
    <n v="4"/>
    <s v="1-10"/>
    <s v="74"/>
  </r>
  <r>
    <n v="75"/>
    <d v="2023-07-06T00:00:00"/>
    <s v="CUST075"/>
    <x v="1"/>
    <n v="61"/>
    <x v="1"/>
    <x v="0"/>
    <x v="2"/>
    <n v="200"/>
    <x v="1"/>
    <x v="4"/>
    <x v="6"/>
    <n v="4"/>
    <n v="7"/>
    <s v="1-10"/>
    <s v="47"/>
  </r>
  <r>
    <n v="82"/>
    <d v="2023-12-26T00:00:00"/>
    <s v="CUST082"/>
    <x v="0"/>
    <n v="32"/>
    <x v="1"/>
    <x v="0"/>
    <x v="2"/>
    <n v="200"/>
    <x v="1"/>
    <x v="3"/>
    <x v="3"/>
    <n v="2"/>
    <n v="12"/>
    <s v="21-31"/>
    <s v="212"/>
  </r>
  <r>
    <n v="121"/>
    <d v="2023-10-15T00:00:00"/>
    <s v="CUST121"/>
    <x v="0"/>
    <n v="28"/>
    <x v="0"/>
    <x v="0"/>
    <x v="2"/>
    <n v="200"/>
    <x v="1"/>
    <x v="3"/>
    <x v="4"/>
    <n v="7"/>
    <n v="10"/>
    <s v="11-20"/>
    <s v="710"/>
  </r>
  <r>
    <n v="132"/>
    <d v="2023-09-10T00:00:00"/>
    <s v="CUST132"/>
    <x v="1"/>
    <n v="42"/>
    <x v="0"/>
    <x v="0"/>
    <x v="2"/>
    <n v="200"/>
    <x v="1"/>
    <x v="0"/>
    <x v="0"/>
    <n v="7"/>
    <n v="9"/>
    <s v="1-10"/>
    <s v="79"/>
  </r>
  <r>
    <n v="138"/>
    <d v="2023-03-23T00:00:00"/>
    <s v="CUST138"/>
    <x v="1"/>
    <n v="49"/>
    <x v="2"/>
    <x v="0"/>
    <x v="2"/>
    <n v="200"/>
    <x v="1"/>
    <x v="1"/>
    <x v="8"/>
    <n v="4"/>
    <n v="3"/>
    <s v="21-31"/>
    <s v="43"/>
  </r>
  <r>
    <n v="146"/>
    <d v="2023-08-28T00:00:00"/>
    <s v="CUST146"/>
    <x v="1"/>
    <n v="38"/>
    <x v="2"/>
    <x v="0"/>
    <x v="2"/>
    <n v="200"/>
    <x v="1"/>
    <x v="0"/>
    <x v="5"/>
    <n v="1"/>
    <n v="8"/>
    <s v="21-31"/>
    <s v="18"/>
  </r>
  <r>
    <n v="159"/>
    <d v="2023-05-31T00:00:00"/>
    <s v="CUST159"/>
    <x v="1"/>
    <n v="26"/>
    <x v="2"/>
    <x v="0"/>
    <x v="2"/>
    <n v="200"/>
    <x v="1"/>
    <x v="3"/>
    <x v="4"/>
    <n v="3"/>
    <n v="5"/>
    <s v="21-31"/>
    <s v="35"/>
  </r>
  <r>
    <n v="184"/>
    <d v="2023-01-10T00:00:00"/>
    <s v="CUST184"/>
    <x v="1"/>
    <n v="31"/>
    <x v="0"/>
    <x v="0"/>
    <x v="2"/>
    <n v="200"/>
    <x v="1"/>
    <x v="3"/>
    <x v="3"/>
    <n v="2"/>
    <n v="1"/>
    <s v="1-10"/>
    <s v="21"/>
  </r>
  <r>
    <n v="186"/>
    <d v="2023-07-05T00:00:00"/>
    <s v="CUST186"/>
    <x v="1"/>
    <n v="20"/>
    <x v="2"/>
    <x v="0"/>
    <x v="2"/>
    <n v="200"/>
    <x v="1"/>
    <x v="2"/>
    <x v="2"/>
    <n v="3"/>
    <n v="7"/>
    <s v="1-10"/>
    <s v="37"/>
  </r>
  <r>
    <n v="194"/>
    <d v="2023-09-06T00:00:00"/>
    <s v="CUST194"/>
    <x v="1"/>
    <n v="55"/>
    <x v="2"/>
    <x v="0"/>
    <x v="2"/>
    <n v="200"/>
    <x v="1"/>
    <x v="1"/>
    <x v="1"/>
    <n v="3"/>
    <n v="9"/>
    <s v="1-10"/>
    <s v="39"/>
  </r>
  <r>
    <n v="197"/>
    <d v="2023-03-06T00:00:00"/>
    <s v="CUST197"/>
    <x v="0"/>
    <n v="42"/>
    <x v="2"/>
    <x v="0"/>
    <x v="2"/>
    <n v="200"/>
    <x v="1"/>
    <x v="0"/>
    <x v="0"/>
    <n v="1"/>
    <n v="3"/>
    <s v="1-10"/>
    <s v="13"/>
  </r>
  <r>
    <n v="208"/>
    <d v="2023-10-04T00:00:00"/>
    <s v="CUST208"/>
    <x v="0"/>
    <n v="34"/>
    <x v="0"/>
    <x v="0"/>
    <x v="2"/>
    <n v="200"/>
    <x v="1"/>
    <x v="3"/>
    <x v="3"/>
    <n v="3"/>
    <n v="10"/>
    <s v="1-10"/>
    <s v="310"/>
  </r>
  <r>
    <n v="209"/>
    <d v="2023-12-20T00:00:00"/>
    <s v="CUST209"/>
    <x v="0"/>
    <n v="30"/>
    <x v="0"/>
    <x v="0"/>
    <x v="2"/>
    <n v="200"/>
    <x v="1"/>
    <x v="3"/>
    <x v="4"/>
    <n v="3"/>
    <n v="12"/>
    <s v="11-20"/>
    <s v="312"/>
  </r>
  <r>
    <n v="210"/>
    <d v="2023-04-13T00:00:00"/>
    <s v="CUST210"/>
    <x v="1"/>
    <n v="37"/>
    <x v="0"/>
    <x v="0"/>
    <x v="2"/>
    <n v="200"/>
    <x v="1"/>
    <x v="0"/>
    <x v="5"/>
    <n v="4"/>
    <n v="4"/>
    <s v="11-20"/>
    <s v="44"/>
  </r>
  <r>
    <n v="217"/>
    <d v="2023-08-13T00:00:00"/>
    <s v="CUST217"/>
    <x v="0"/>
    <n v="35"/>
    <x v="0"/>
    <x v="0"/>
    <x v="2"/>
    <n v="200"/>
    <x v="1"/>
    <x v="3"/>
    <x v="3"/>
    <n v="7"/>
    <n v="8"/>
    <s v="11-20"/>
    <s v="78"/>
  </r>
  <r>
    <n v="251"/>
    <d v="2023-08-31T00:00:00"/>
    <s v="CUST251"/>
    <x v="0"/>
    <n v="57"/>
    <x v="1"/>
    <x v="0"/>
    <x v="2"/>
    <n v="200"/>
    <x v="1"/>
    <x v="4"/>
    <x v="9"/>
    <n v="4"/>
    <n v="8"/>
    <s v="21-31"/>
    <s v="48"/>
  </r>
  <r>
    <n v="259"/>
    <d v="2023-08-09T00:00:00"/>
    <s v="CUST259"/>
    <x v="0"/>
    <n v="45"/>
    <x v="2"/>
    <x v="0"/>
    <x v="2"/>
    <n v="200"/>
    <x v="1"/>
    <x v="0"/>
    <x v="0"/>
    <n v="3"/>
    <n v="8"/>
    <s v="1-10"/>
    <s v="38"/>
  </r>
  <r>
    <n v="282"/>
    <d v="2023-08-25T00:00:00"/>
    <s v="CUST282"/>
    <x v="0"/>
    <n v="64"/>
    <x v="0"/>
    <x v="0"/>
    <x v="2"/>
    <n v="200"/>
    <x v="1"/>
    <x v="4"/>
    <x v="6"/>
    <n v="5"/>
    <n v="8"/>
    <s v="21-31"/>
    <s v="58"/>
  </r>
  <r>
    <n v="284"/>
    <d v="2023-02-08T00:00:00"/>
    <s v="CUST284"/>
    <x v="1"/>
    <n v="43"/>
    <x v="2"/>
    <x v="0"/>
    <x v="2"/>
    <n v="200"/>
    <x v="1"/>
    <x v="0"/>
    <x v="0"/>
    <n v="3"/>
    <n v="2"/>
    <s v="1-10"/>
    <s v="32"/>
  </r>
  <r>
    <n v="300"/>
    <d v="2023-01-31T00:00:00"/>
    <s v="CUST300"/>
    <x v="0"/>
    <n v="19"/>
    <x v="0"/>
    <x v="0"/>
    <x v="2"/>
    <n v="200"/>
    <x v="1"/>
    <x v="2"/>
    <x v="2"/>
    <n v="2"/>
    <n v="1"/>
    <s v="21-31"/>
    <s v="21"/>
  </r>
  <r>
    <n v="330"/>
    <d v="2023-09-18T00:00:00"/>
    <s v="CUST330"/>
    <x v="0"/>
    <n v="25"/>
    <x v="1"/>
    <x v="0"/>
    <x v="2"/>
    <n v="200"/>
    <x v="1"/>
    <x v="2"/>
    <x v="7"/>
    <n v="1"/>
    <n v="9"/>
    <s v="11-20"/>
    <s v="19"/>
  </r>
  <r>
    <n v="341"/>
    <d v="2023-05-07T00:00:00"/>
    <s v="CUST341"/>
    <x v="1"/>
    <n v="31"/>
    <x v="2"/>
    <x v="0"/>
    <x v="2"/>
    <n v="200"/>
    <x v="1"/>
    <x v="3"/>
    <x v="3"/>
    <n v="7"/>
    <n v="5"/>
    <s v="1-10"/>
    <s v="75"/>
  </r>
  <r>
    <n v="354"/>
    <d v="2023-04-15T00:00:00"/>
    <s v="CUST354"/>
    <x v="0"/>
    <n v="49"/>
    <x v="1"/>
    <x v="0"/>
    <x v="2"/>
    <n v="200"/>
    <x v="1"/>
    <x v="1"/>
    <x v="8"/>
    <n v="6"/>
    <n v="4"/>
    <s v="11-20"/>
    <s v="64"/>
  </r>
  <r>
    <n v="377"/>
    <d v="2023-03-09T00:00:00"/>
    <s v="CUST377"/>
    <x v="0"/>
    <n v="46"/>
    <x v="2"/>
    <x v="0"/>
    <x v="2"/>
    <n v="200"/>
    <x v="1"/>
    <x v="1"/>
    <x v="8"/>
    <n v="4"/>
    <n v="3"/>
    <s v="1-10"/>
    <s v="43"/>
  </r>
  <r>
    <n v="400"/>
    <d v="2023-02-24T00:00:00"/>
    <s v="CUST400"/>
    <x v="1"/>
    <n v="53"/>
    <x v="2"/>
    <x v="0"/>
    <x v="2"/>
    <n v="200"/>
    <x v="1"/>
    <x v="1"/>
    <x v="1"/>
    <n v="5"/>
    <n v="2"/>
    <s v="21-31"/>
    <s v="52"/>
  </r>
  <r>
    <n v="411"/>
    <d v="2023-05-16T00:00:00"/>
    <s v="CUST411"/>
    <x v="1"/>
    <n v="62"/>
    <x v="0"/>
    <x v="0"/>
    <x v="2"/>
    <n v="200"/>
    <x v="1"/>
    <x v="4"/>
    <x v="6"/>
    <n v="2"/>
    <n v="5"/>
    <s v="11-20"/>
    <s v="25"/>
  </r>
  <r>
    <n v="428"/>
    <d v="2023-10-10T00:00:00"/>
    <s v="CUST428"/>
    <x v="0"/>
    <n v="40"/>
    <x v="0"/>
    <x v="0"/>
    <x v="2"/>
    <n v="200"/>
    <x v="1"/>
    <x v="0"/>
    <x v="5"/>
    <n v="2"/>
    <n v="10"/>
    <s v="1-10"/>
    <s v="210"/>
  </r>
  <r>
    <n v="433"/>
    <d v="2023-02-27T00:00:00"/>
    <s v="CUST433"/>
    <x v="1"/>
    <n v="29"/>
    <x v="1"/>
    <x v="0"/>
    <x v="2"/>
    <n v="200"/>
    <x v="1"/>
    <x v="3"/>
    <x v="4"/>
    <n v="1"/>
    <n v="2"/>
    <s v="21-31"/>
    <s v="12"/>
  </r>
  <r>
    <n v="449"/>
    <d v="2023-07-03T00:00:00"/>
    <s v="CUST449"/>
    <x v="1"/>
    <n v="25"/>
    <x v="0"/>
    <x v="0"/>
    <x v="2"/>
    <n v="200"/>
    <x v="1"/>
    <x v="2"/>
    <x v="7"/>
    <n v="1"/>
    <n v="7"/>
    <s v="1-10"/>
    <s v="17"/>
  </r>
  <r>
    <n v="494"/>
    <d v="2023-09-18T00:00:00"/>
    <s v="CUST494"/>
    <x v="0"/>
    <n v="42"/>
    <x v="1"/>
    <x v="0"/>
    <x v="2"/>
    <n v="200"/>
    <x v="1"/>
    <x v="0"/>
    <x v="0"/>
    <n v="1"/>
    <n v="9"/>
    <s v="11-20"/>
    <s v="19"/>
  </r>
  <r>
    <n v="510"/>
    <d v="2023-06-10T00:00:00"/>
    <s v="CUST510"/>
    <x v="0"/>
    <n v="39"/>
    <x v="1"/>
    <x v="0"/>
    <x v="2"/>
    <n v="200"/>
    <x v="1"/>
    <x v="0"/>
    <x v="5"/>
    <n v="6"/>
    <n v="6"/>
    <s v="1-10"/>
    <s v="66"/>
  </r>
  <r>
    <n v="546"/>
    <d v="2023-10-11T00:00:00"/>
    <s v="CUST546"/>
    <x v="0"/>
    <n v="36"/>
    <x v="0"/>
    <x v="0"/>
    <x v="2"/>
    <n v="200"/>
    <x v="1"/>
    <x v="0"/>
    <x v="5"/>
    <n v="3"/>
    <n v="10"/>
    <s v="11-20"/>
    <s v="310"/>
  </r>
  <r>
    <n v="569"/>
    <d v="2023-08-15T00:00:00"/>
    <s v="CUST569"/>
    <x v="1"/>
    <n v="52"/>
    <x v="0"/>
    <x v="0"/>
    <x v="2"/>
    <n v="200"/>
    <x v="1"/>
    <x v="1"/>
    <x v="1"/>
    <n v="2"/>
    <n v="8"/>
    <s v="11-20"/>
    <s v="28"/>
  </r>
  <r>
    <n v="584"/>
    <d v="2023-02-17T00:00:00"/>
    <s v="CUST584"/>
    <x v="0"/>
    <n v="27"/>
    <x v="1"/>
    <x v="0"/>
    <x v="2"/>
    <n v="200"/>
    <x v="1"/>
    <x v="3"/>
    <x v="4"/>
    <n v="5"/>
    <n v="2"/>
    <s v="11-20"/>
    <s v="52"/>
  </r>
  <r>
    <n v="604"/>
    <d v="2023-09-11T00:00:00"/>
    <s v="CUST604"/>
    <x v="0"/>
    <n v="29"/>
    <x v="0"/>
    <x v="0"/>
    <x v="2"/>
    <n v="200"/>
    <x v="1"/>
    <x v="3"/>
    <x v="4"/>
    <n v="1"/>
    <n v="9"/>
    <s v="11-20"/>
    <s v="19"/>
  </r>
  <r>
    <n v="628"/>
    <d v="2023-11-01T00:00:00"/>
    <s v="CUST628"/>
    <x v="0"/>
    <n v="19"/>
    <x v="1"/>
    <x v="0"/>
    <x v="2"/>
    <n v="200"/>
    <x v="1"/>
    <x v="2"/>
    <x v="2"/>
    <n v="3"/>
    <n v="11"/>
    <s v="1-10"/>
    <s v="311"/>
  </r>
  <r>
    <n v="639"/>
    <d v="2023-05-13T00:00:00"/>
    <s v="CUST639"/>
    <x v="0"/>
    <n v="62"/>
    <x v="1"/>
    <x v="0"/>
    <x v="2"/>
    <n v="200"/>
    <x v="1"/>
    <x v="4"/>
    <x v="6"/>
    <n v="6"/>
    <n v="5"/>
    <s v="11-20"/>
    <s v="65"/>
  </r>
  <r>
    <n v="686"/>
    <d v="2023-07-19T00:00:00"/>
    <s v="CUST686"/>
    <x v="0"/>
    <n v="28"/>
    <x v="0"/>
    <x v="0"/>
    <x v="2"/>
    <n v="200"/>
    <x v="1"/>
    <x v="3"/>
    <x v="4"/>
    <n v="3"/>
    <n v="7"/>
    <s v="11-20"/>
    <s v="37"/>
  </r>
  <r>
    <n v="696"/>
    <d v="2023-09-06T00:00:00"/>
    <s v="CUST696"/>
    <x v="0"/>
    <n v="50"/>
    <x v="2"/>
    <x v="0"/>
    <x v="2"/>
    <n v="200"/>
    <x v="1"/>
    <x v="1"/>
    <x v="8"/>
    <n v="3"/>
    <n v="9"/>
    <s v="1-10"/>
    <s v="39"/>
  </r>
  <r>
    <n v="723"/>
    <d v="2023-06-17T00:00:00"/>
    <s v="CUST723"/>
    <x v="0"/>
    <n v="54"/>
    <x v="1"/>
    <x v="0"/>
    <x v="2"/>
    <n v="200"/>
    <x v="1"/>
    <x v="1"/>
    <x v="1"/>
    <n v="6"/>
    <n v="6"/>
    <s v="11-20"/>
    <s v="66"/>
  </r>
  <r>
    <n v="740"/>
    <d v="2023-02-05T00:00:00"/>
    <s v="CUST740"/>
    <x v="0"/>
    <n v="25"/>
    <x v="1"/>
    <x v="0"/>
    <x v="2"/>
    <n v="200"/>
    <x v="1"/>
    <x v="2"/>
    <x v="7"/>
    <n v="7"/>
    <n v="2"/>
    <s v="1-10"/>
    <s v="72"/>
  </r>
  <r>
    <n v="765"/>
    <d v="2023-06-09T00:00:00"/>
    <s v="CUST765"/>
    <x v="1"/>
    <n v="43"/>
    <x v="2"/>
    <x v="0"/>
    <x v="2"/>
    <n v="200"/>
    <x v="1"/>
    <x v="0"/>
    <x v="0"/>
    <n v="5"/>
    <n v="6"/>
    <s v="1-10"/>
    <s v="56"/>
  </r>
  <r>
    <n v="785"/>
    <d v="2023-03-03T00:00:00"/>
    <s v="CUST785"/>
    <x v="0"/>
    <n v="31"/>
    <x v="1"/>
    <x v="0"/>
    <x v="2"/>
    <n v="200"/>
    <x v="1"/>
    <x v="3"/>
    <x v="3"/>
    <n v="5"/>
    <n v="3"/>
    <s v="1-10"/>
    <s v="53"/>
  </r>
  <r>
    <n v="801"/>
    <d v="2023-08-10T00:00:00"/>
    <s v="CUST801"/>
    <x v="1"/>
    <n v="21"/>
    <x v="2"/>
    <x v="0"/>
    <x v="2"/>
    <n v="200"/>
    <x v="1"/>
    <x v="2"/>
    <x v="7"/>
    <n v="4"/>
    <n v="8"/>
    <s v="1-10"/>
    <s v="48"/>
  </r>
  <r>
    <n v="807"/>
    <d v="2023-08-11T00:00:00"/>
    <s v="CUST807"/>
    <x v="0"/>
    <n v="50"/>
    <x v="0"/>
    <x v="0"/>
    <x v="2"/>
    <n v="200"/>
    <x v="1"/>
    <x v="1"/>
    <x v="8"/>
    <n v="5"/>
    <n v="8"/>
    <s v="11-20"/>
    <s v="58"/>
  </r>
  <r>
    <n v="817"/>
    <d v="2023-10-31T00:00:00"/>
    <s v="CUST817"/>
    <x v="1"/>
    <n v="30"/>
    <x v="1"/>
    <x v="0"/>
    <x v="2"/>
    <n v="200"/>
    <x v="1"/>
    <x v="3"/>
    <x v="4"/>
    <n v="2"/>
    <n v="10"/>
    <s v="21-31"/>
    <s v="210"/>
  </r>
  <r>
    <n v="820"/>
    <d v="2023-05-06T00:00:00"/>
    <s v="CUST820"/>
    <x v="1"/>
    <n v="49"/>
    <x v="0"/>
    <x v="0"/>
    <x v="2"/>
    <n v="200"/>
    <x v="1"/>
    <x v="1"/>
    <x v="8"/>
    <n v="6"/>
    <n v="5"/>
    <s v="1-10"/>
    <s v="65"/>
  </r>
  <r>
    <n v="833"/>
    <d v="2023-06-16T00:00:00"/>
    <s v="CUST833"/>
    <x v="1"/>
    <n v="42"/>
    <x v="1"/>
    <x v="0"/>
    <x v="2"/>
    <n v="200"/>
    <x v="1"/>
    <x v="0"/>
    <x v="0"/>
    <n v="5"/>
    <n v="6"/>
    <s v="11-20"/>
    <s v="56"/>
  </r>
  <r>
    <n v="835"/>
    <d v="2023-09-07T00:00:00"/>
    <s v="CUST835"/>
    <x v="1"/>
    <n v="37"/>
    <x v="2"/>
    <x v="0"/>
    <x v="2"/>
    <n v="200"/>
    <x v="1"/>
    <x v="0"/>
    <x v="5"/>
    <n v="4"/>
    <n v="9"/>
    <s v="1-10"/>
    <s v="49"/>
  </r>
  <r>
    <n v="860"/>
    <d v="2023-01-09T00:00:00"/>
    <s v="CUST860"/>
    <x v="1"/>
    <n v="63"/>
    <x v="2"/>
    <x v="0"/>
    <x v="2"/>
    <n v="200"/>
    <x v="1"/>
    <x v="4"/>
    <x v="6"/>
    <n v="1"/>
    <n v="1"/>
    <s v="1-10"/>
    <s v="11"/>
  </r>
  <r>
    <n v="903"/>
    <d v="2023-04-27T00:00:00"/>
    <s v="CUST903"/>
    <x v="0"/>
    <n v="51"/>
    <x v="1"/>
    <x v="0"/>
    <x v="2"/>
    <n v="200"/>
    <x v="1"/>
    <x v="1"/>
    <x v="1"/>
    <n v="4"/>
    <n v="4"/>
    <s v="21-31"/>
    <s v="44"/>
  </r>
  <r>
    <n v="917"/>
    <d v="2023-03-06T00:00:00"/>
    <s v="CUST917"/>
    <x v="0"/>
    <n v="57"/>
    <x v="0"/>
    <x v="0"/>
    <x v="2"/>
    <n v="200"/>
    <x v="1"/>
    <x v="4"/>
    <x v="9"/>
    <n v="1"/>
    <n v="3"/>
    <s v="1-10"/>
    <s v="13"/>
  </r>
  <r>
    <n v="930"/>
    <d v="2023-05-10T00:00:00"/>
    <s v="CUST930"/>
    <x v="1"/>
    <n v="54"/>
    <x v="2"/>
    <x v="0"/>
    <x v="2"/>
    <n v="200"/>
    <x v="1"/>
    <x v="1"/>
    <x v="1"/>
    <n v="3"/>
    <n v="5"/>
    <s v="1-10"/>
    <s v="35"/>
  </r>
  <r>
    <n v="936"/>
    <d v="2023-02-07T00:00:00"/>
    <s v="CUST936"/>
    <x v="1"/>
    <n v="57"/>
    <x v="1"/>
    <x v="0"/>
    <x v="2"/>
    <n v="200"/>
    <x v="1"/>
    <x v="4"/>
    <x v="9"/>
    <n v="2"/>
    <n v="2"/>
    <s v="1-10"/>
    <s v="22"/>
  </r>
  <r>
    <n v="938"/>
    <d v="2023-11-19T00:00:00"/>
    <s v="CUST938"/>
    <x v="1"/>
    <n v="49"/>
    <x v="2"/>
    <x v="0"/>
    <x v="2"/>
    <n v="200"/>
    <x v="1"/>
    <x v="1"/>
    <x v="8"/>
    <n v="7"/>
    <n v="11"/>
    <s v="11-20"/>
    <s v="711"/>
  </r>
  <r>
    <n v="961"/>
    <d v="2023-06-06T00:00:00"/>
    <s v="CUST961"/>
    <x v="1"/>
    <n v="53"/>
    <x v="1"/>
    <x v="0"/>
    <x v="2"/>
    <n v="200"/>
    <x v="1"/>
    <x v="1"/>
    <x v="1"/>
    <n v="2"/>
    <n v="6"/>
    <s v="1-10"/>
    <s v="26"/>
  </r>
  <r>
    <n v="965"/>
    <d v="2023-11-09T00:00:00"/>
    <s v="CUST965"/>
    <x v="1"/>
    <n v="22"/>
    <x v="2"/>
    <x v="0"/>
    <x v="2"/>
    <n v="200"/>
    <x v="1"/>
    <x v="2"/>
    <x v="7"/>
    <n v="4"/>
    <n v="11"/>
    <s v="1-10"/>
    <s v="411"/>
  </r>
  <r>
    <n v="971"/>
    <d v="2023-12-05T00:00:00"/>
    <s v="CUST971"/>
    <x v="0"/>
    <n v="27"/>
    <x v="0"/>
    <x v="0"/>
    <x v="2"/>
    <n v="200"/>
    <x v="1"/>
    <x v="3"/>
    <x v="4"/>
    <n v="2"/>
    <n v="12"/>
    <s v="1-10"/>
    <s v="212"/>
  </r>
  <r>
    <n v="975"/>
    <d v="2023-03-30T00:00:00"/>
    <s v="CUST975"/>
    <x v="0"/>
    <n v="56"/>
    <x v="2"/>
    <x v="0"/>
    <x v="2"/>
    <n v="200"/>
    <x v="1"/>
    <x v="4"/>
    <x v="9"/>
    <n v="4"/>
    <n v="3"/>
    <s v="21-31"/>
    <s v="43"/>
  </r>
  <r>
    <n v="1"/>
    <d v="2023-11-24T00:00:00"/>
    <s v="CUST001"/>
    <x v="1"/>
    <n v="34"/>
    <x v="1"/>
    <x v="1"/>
    <x v="2"/>
    <n v="150"/>
    <x v="1"/>
    <x v="3"/>
    <x v="3"/>
    <n v="5"/>
    <n v="11"/>
    <s v="21-31"/>
    <s v="511"/>
  </r>
  <r>
    <n v="34"/>
    <d v="2023-12-24T00:00:00"/>
    <s v="CUST034"/>
    <x v="0"/>
    <n v="51"/>
    <x v="2"/>
    <x v="1"/>
    <x v="2"/>
    <n v="150"/>
    <x v="1"/>
    <x v="1"/>
    <x v="1"/>
    <n v="7"/>
    <n v="12"/>
    <s v="21-31"/>
    <s v="712"/>
  </r>
  <r>
    <n v="60"/>
    <d v="2023-10-23T00:00:00"/>
    <s v="CUST060"/>
    <x v="1"/>
    <n v="30"/>
    <x v="1"/>
    <x v="1"/>
    <x v="2"/>
    <n v="150"/>
    <x v="1"/>
    <x v="3"/>
    <x v="4"/>
    <n v="1"/>
    <n v="10"/>
    <s v="21-31"/>
    <s v="110"/>
  </r>
  <r>
    <n v="85"/>
    <d v="2023-02-06T00:00:00"/>
    <s v="CUST085"/>
    <x v="1"/>
    <n v="31"/>
    <x v="2"/>
    <x v="1"/>
    <x v="2"/>
    <n v="150"/>
    <x v="1"/>
    <x v="3"/>
    <x v="3"/>
    <n v="1"/>
    <n v="2"/>
    <s v="1-10"/>
    <s v="12"/>
  </r>
  <r>
    <n v="119"/>
    <d v="2023-03-13T00:00:00"/>
    <s v="CUST119"/>
    <x v="0"/>
    <n v="60"/>
    <x v="2"/>
    <x v="1"/>
    <x v="2"/>
    <n v="150"/>
    <x v="1"/>
    <x v="4"/>
    <x v="9"/>
    <n v="1"/>
    <n v="3"/>
    <s v="11-20"/>
    <s v="13"/>
  </r>
  <r>
    <n v="163"/>
    <d v="2023-01-02T00:00:00"/>
    <s v="CUST163"/>
    <x v="0"/>
    <n v="64"/>
    <x v="2"/>
    <x v="1"/>
    <x v="2"/>
    <n v="150"/>
    <x v="1"/>
    <x v="4"/>
    <x v="6"/>
    <n v="1"/>
    <n v="1"/>
    <s v="1-10"/>
    <s v="11"/>
  </r>
  <r>
    <n v="167"/>
    <d v="2023-09-17T00:00:00"/>
    <s v="CUST167"/>
    <x v="0"/>
    <n v="43"/>
    <x v="2"/>
    <x v="1"/>
    <x v="2"/>
    <n v="150"/>
    <x v="1"/>
    <x v="0"/>
    <x v="0"/>
    <n v="7"/>
    <n v="9"/>
    <s v="11-20"/>
    <s v="79"/>
  </r>
  <r>
    <n v="200"/>
    <d v="2023-09-01T00:00:00"/>
    <s v="CUST200"/>
    <x v="1"/>
    <n v="27"/>
    <x v="1"/>
    <x v="1"/>
    <x v="2"/>
    <n v="150"/>
    <x v="1"/>
    <x v="3"/>
    <x v="4"/>
    <n v="5"/>
    <n v="9"/>
    <s v="1-10"/>
    <s v="59"/>
  </r>
  <r>
    <n v="231"/>
    <d v="2023-01-04T00:00:00"/>
    <s v="CUST231"/>
    <x v="0"/>
    <n v="23"/>
    <x v="2"/>
    <x v="1"/>
    <x v="2"/>
    <n v="150"/>
    <x v="1"/>
    <x v="2"/>
    <x v="7"/>
    <n v="3"/>
    <n v="1"/>
    <s v="1-10"/>
    <s v="31"/>
  </r>
  <r>
    <n v="324"/>
    <d v="2023-10-27T00:00:00"/>
    <s v="CUST324"/>
    <x v="0"/>
    <n v="52"/>
    <x v="0"/>
    <x v="1"/>
    <x v="2"/>
    <n v="150"/>
    <x v="1"/>
    <x v="1"/>
    <x v="1"/>
    <n v="5"/>
    <n v="10"/>
    <s v="21-31"/>
    <s v="510"/>
  </r>
  <r>
    <n v="327"/>
    <d v="2023-09-29T00:00:00"/>
    <s v="CUST327"/>
    <x v="1"/>
    <n v="57"/>
    <x v="0"/>
    <x v="1"/>
    <x v="2"/>
    <n v="150"/>
    <x v="1"/>
    <x v="4"/>
    <x v="9"/>
    <n v="5"/>
    <n v="9"/>
    <s v="21-31"/>
    <s v="59"/>
  </r>
  <r>
    <n v="336"/>
    <d v="2023-12-12T00:00:00"/>
    <s v="CUST336"/>
    <x v="0"/>
    <n v="52"/>
    <x v="1"/>
    <x v="1"/>
    <x v="2"/>
    <n v="150"/>
    <x v="1"/>
    <x v="1"/>
    <x v="1"/>
    <n v="2"/>
    <n v="12"/>
    <s v="11-20"/>
    <s v="212"/>
  </r>
  <r>
    <n v="426"/>
    <d v="2023-03-24T00:00:00"/>
    <s v="CUST426"/>
    <x v="1"/>
    <n v="23"/>
    <x v="0"/>
    <x v="1"/>
    <x v="2"/>
    <n v="150"/>
    <x v="1"/>
    <x v="2"/>
    <x v="7"/>
    <n v="5"/>
    <n v="3"/>
    <s v="21-31"/>
    <s v="53"/>
  </r>
  <r>
    <n v="465"/>
    <d v="2023-04-02T00:00:00"/>
    <s v="CUST465"/>
    <x v="0"/>
    <n v="43"/>
    <x v="0"/>
    <x v="1"/>
    <x v="2"/>
    <n v="150"/>
    <x v="1"/>
    <x v="0"/>
    <x v="0"/>
    <n v="7"/>
    <n v="4"/>
    <s v="1-10"/>
    <s v="74"/>
  </r>
  <r>
    <n v="467"/>
    <d v="2023-07-30T00:00:00"/>
    <s v="CUST467"/>
    <x v="0"/>
    <n v="53"/>
    <x v="0"/>
    <x v="1"/>
    <x v="2"/>
    <n v="150"/>
    <x v="1"/>
    <x v="1"/>
    <x v="1"/>
    <n v="7"/>
    <n v="7"/>
    <s v="21-31"/>
    <s v="77"/>
  </r>
  <r>
    <n v="471"/>
    <d v="2023-03-23T00:00:00"/>
    <s v="CUST471"/>
    <x v="1"/>
    <n v="32"/>
    <x v="2"/>
    <x v="1"/>
    <x v="2"/>
    <n v="150"/>
    <x v="1"/>
    <x v="3"/>
    <x v="3"/>
    <n v="4"/>
    <n v="3"/>
    <s v="21-31"/>
    <s v="43"/>
  </r>
  <r>
    <n v="490"/>
    <d v="2023-02-05T00:00:00"/>
    <s v="CUST490"/>
    <x v="1"/>
    <n v="34"/>
    <x v="2"/>
    <x v="1"/>
    <x v="2"/>
    <n v="150"/>
    <x v="1"/>
    <x v="3"/>
    <x v="3"/>
    <n v="7"/>
    <n v="2"/>
    <s v="1-10"/>
    <s v="72"/>
  </r>
  <r>
    <n v="502"/>
    <d v="2023-04-02T00:00:00"/>
    <s v="CUST502"/>
    <x v="1"/>
    <n v="43"/>
    <x v="0"/>
    <x v="1"/>
    <x v="2"/>
    <n v="150"/>
    <x v="1"/>
    <x v="0"/>
    <x v="0"/>
    <n v="7"/>
    <n v="4"/>
    <s v="1-10"/>
    <s v="74"/>
  </r>
  <r>
    <n v="504"/>
    <d v="2023-05-16T00:00:00"/>
    <s v="CUST504"/>
    <x v="0"/>
    <n v="38"/>
    <x v="1"/>
    <x v="1"/>
    <x v="2"/>
    <n v="150"/>
    <x v="1"/>
    <x v="0"/>
    <x v="5"/>
    <n v="2"/>
    <n v="5"/>
    <s v="11-20"/>
    <s v="25"/>
  </r>
  <r>
    <n v="529"/>
    <d v="2023-08-09T00:00:00"/>
    <s v="CUST529"/>
    <x v="0"/>
    <n v="35"/>
    <x v="2"/>
    <x v="1"/>
    <x v="2"/>
    <n v="150"/>
    <x v="1"/>
    <x v="3"/>
    <x v="3"/>
    <n v="3"/>
    <n v="8"/>
    <s v="1-10"/>
    <s v="38"/>
  </r>
  <r>
    <n v="538"/>
    <d v="2023-09-17T00:00:00"/>
    <s v="CUST538"/>
    <x v="1"/>
    <n v="18"/>
    <x v="2"/>
    <x v="1"/>
    <x v="2"/>
    <n v="150"/>
    <x v="1"/>
    <x v="2"/>
    <x v="2"/>
    <n v="7"/>
    <n v="9"/>
    <s v="11-20"/>
    <s v="79"/>
  </r>
  <r>
    <n v="554"/>
    <d v="2023-11-12T00:00:00"/>
    <s v="CUST554"/>
    <x v="0"/>
    <n v="46"/>
    <x v="1"/>
    <x v="1"/>
    <x v="2"/>
    <n v="150"/>
    <x v="1"/>
    <x v="1"/>
    <x v="8"/>
    <n v="7"/>
    <n v="11"/>
    <s v="11-20"/>
    <s v="711"/>
  </r>
  <r>
    <n v="576"/>
    <d v="2023-12-04T00:00:00"/>
    <s v="CUST576"/>
    <x v="0"/>
    <n v="33"/>
    <x v="1"/>
    <x v="1"/>
    <x v="2"/>
    <n v="150"/>
    <x v="1"/>
    <x v="3"/>
    <x v="3"/>
    <n v="1"/>
    <n v="12"/>
    <s v="1-10"/>
    <s v="112"/>
  </r>
  <r>
    <n v="623"/>
    <d v="2023-03-10T00:00:00"/>
    <s v="CUST623"/>
    <x v="1"/>
    <n v="34"/>
    <x v="2"/>
    <x v="1"/>
    <x v="2"/>
    <n v="150"/>
    <x v="1"/>
    <x v="3"/>
    <x v="3"/>
    <n v="5"/>
    <n v="3"/>
    <s v="1-10"/>
    <s v="53"/>
  </r>
  <r>
    <n v="651"/>
    <d v="2023-05-27T00:00:00"/>
    <s v="CUST651"/>
    <x v="1"/>
    <n v="51"/>
    <x v="2"/>
    <x v="1"/>
    <x v="2"/>
    <n v="150"/>
    <x v="1"/>
    <x v="1"/>
    <x v="1"/>
    <n v="6"/>
    <n v="5"/>
    <s v="21-31"/>
    <s v="65"/>
  </r>
  <r>
    <n v="666"/>
    <d v="2023-02-02T00:00:00"/>
    <s v="CUST666"/>
    <x v="1"/>
    <n v="51"/>
    <x v="0"/>
    <x v="1"/>
    <x v="2"/>
    <n v="150"/>
    <x v="1"/>
    <x v="1"/>
    <x v="1"/>
    <n v="4"/>
    <n v="2"/>
    <s v="1-10"/>
    <s v="42"/>
  </r>
  <r>
    <n v="668"/>
    <d v="2023-07-28T00:00:00"/>
    <s v="CUST668"/>
    <x v="0"/>
    <n v="62"/>
    <x v="0"/>
    <x v="1"/>
    <x v="2"/>
    <n v="150"/>
    <x v="1"/>
    <x v="4"/>
    <x v="6"/>
    <n v="5"/>
    <n v="7"/>
    <s v="21-31"/>
    <s v="57"/>
  </r>
  <r>
    <n v="671"/>
    <d v="2023-08-27T00:00:00"/>
    <s v="CUST671"/>
    <x v="1"/>
    <n v="62"/>
    <x v="0"/>
    <x v="1"/>
    <x v="2"/>
    <n v="150"/>
    <x v="1"/>
    <x v="4"/>
    <x v="6"/>
    <n v="7"/>
    <n v="8"/>
    <s v="21-31"/>
    <s v="78"/>
  </r>
  <r>
    <n v="695"/>
    <d v="2023-08-12T00:00:00"/>
    <s v="CUST695"/>
    <x v="0"/>
    <n v="22"/>
    <x v="0"/>
    <x v="1"/>
    <x v="2"/>
    <n v="150"/>
    <x v="1"/>
    <x v="2"/>
    <x v="7"/>
    <n v="6"/>
    <n v="8"/>
    <s v="11-20"/>
    <s v="68"/>
  </r>
  <r>
    <n v="724"/>
    <d v="2023-04-19T00:00:00"/>
    <s v="CUST724"/>
    <x v="1"/>
    <n v="61"/>
    <x v="2"/>
    <x v="1"/>
    <x v="2"/>
    <n v="150"/>
    <x v="1"/>
    <x v="4"/>
    <x v="6"/>
    <n v="3"/>
    <n v="4"/>
    <s v="11-20"/>
    <s v="34"/>
  </r>
  <r>
    <n v="728"/>
    <d v="2023-07-14T00:00:00"/>
    <s v="CUST728"/>
    <x v="1"/>
    <n v="51"/>
    <x v="0"/>
    <x v="1"/>
    <x v="2"/>
    <n v="150"/>
    <x v="1"/>
    <x v="1"/>
    <x v="1"/>
    <n v="5"/>
    <n v="7"/>
    <s v="11-20"/>
    <s v="57"/>
  </r>
  <r>
    <n v="748"/>
    <d v="2023-03-20T00:00:00"/>
    <s v="CUST748"/>
    <x v="1"/>
    <n v="25"/>
    <x v="2"/>
    <x v="1"/>
    <x v="2"/>
    <n v="150"/>
    <x v="1"/>
    <x v="2"/>
    <x v="7"/>
    <n v="1"/>
    <n v="3"/>
    <s v="11-20"/>
    <s v="13"/>
  </r>
  <r>
    <n v="777"/>
    <d v="2023-12-20T00:00:00"/>
    <s v="CUST777"/>
    <x v="1"/>
    <n v="48"/>
    <x v="0"/>
    <x v="1"/>
    <x v="2"/>
    <n v="150"/>
    <x v="1"/>
    <x v="1"/>
    <x v="8"/>
    <n v="3"/>
    <n v="12"/>
    <s v="11-20"/>
    <s v="312"/>
  </r>
  <r>
    <n v="813"/>
    <d v="2023-10-03T00:00:00"/>
    <s v="CUST813"/>
    <x v="1"/>
    <n v="52"/>
    <x v="0"/>
    <x v="1"/>
    <x v="2"/>
    <n v="150"/>
    <x v="1"/>
    <x v="1"/>
    <x v="1"/>
    <n v="2"/>
    <n v="10"/>
    <s v="1-10"/>
    <s v="210"/>
  </r>
  <r>
    <n v="822"/>
    <d v="2023-05-23T00:00:00"/>
    <s v="CUST822"/>
    <x v="0"/>
    <n v="52"/>
    <x v="1"/>
    <x v="1"/>
    <x v="2"/>
    <n v="150"/>
    <x v="1"/>
    <x v="1"/>
    <x v="1"/>
    <n v="2"/>
    <n v="5"/>
    <s v="21-31"/>
    <s v="25"/>
  </r>
  <r>
    <n v="830"/>
    <d v="2023-06-22T00:00:00"/>
    <s v="CUST830"/>
    <x v="0"/>
    <n v="64"/>
    <x v="2"/>
    <x v="1"/>
    <x v="2"/>
    <n v="150"/>
    <x v="1"/>
    <x v="4"/>
    <x v="6"/>
    <n v="4"/>
    <n v="6"/>
    <s v="21-31"/>
    <s v="46"/>
  </r>
  <r>
    <n v="844"/>
    <d v="2023-10-12T00:00:00"/>
    <s v="CUST844"/>
    <x v="1"/>
    <n v="35"/>
    <x v="2"/>
    <x v="1"/>
    <x v="2"/>
    <n v="150"/>
    <x v="1"/>
    <x v="3"/>
    <x v="3"/>
    <n v="4"/>
    <n v="10"/>
    <s v="11-20"/>
    <s v="410"/>
  </r>
  <r>
    <n v="910"/>
    <d v="2023-03-06T00:00:00"/>
    <s v="CUST910"/>
    <x v="0"/>
    <n v="20"/>
    <x v="1"/>
    <x v="1"/>
    <x v="2"/>
    <n v="150"/>
    <x v="1"/>
    <x v="2"/>
    <x v="2"/>
    <n v="1"/>
    <n v="3"/>
    <s v="1-10"/>
    <s v="13"/>
  </r>
  <r>
    <n v="912"/>
    <d v="2023-01-24T00:00:00"/>
    <s v="CUST912"/>
    <x v="1"/>
    <n v="51"/>
    <x v="1"/>
    <x v="1"/>
    <x v="2"/>
    <n v="150"/>
    <x v="1"/>
    <x v="1"/>
    <x v="1"/>
    <n v="2"/>
    <n v="1"/>
    <s v="21-31"/>
    <s v="21"/>
  </r>
  <r>
    <n v="978"/>
    <d v="2023-03-22T00:00:00"/>
    <s v="CUST978"/>
    <x v="0"/>
    <n v="53"/>
    <x v="2"/>
    <x v="1"/>
    <x v="2"/>
    <n v="150"/>
    <x v="1"/>
    <x v="1"/>
    <x v="1"/>
    <n v="3"/>
    <n v="3"/>
    <s v="21-31"/>
    <s v="33"/>
  </r>
  <r>
    <n v="993"/>
    <d v="2023-02-06T00:00:00"/>
    <s v="CUST993"/>
    <x v="0"/>
    <n v="48"/>
    <x v="0"/>
    <x v="1"/>
    <x v="2"/>
    <n v="150"/>
    <x v="1"/>
    <x v="1"/>
    <x v="8"/>
    <n v="1"/>
    <n v="2"/>
    <s v="1-10"/>
    <s v="12"/>
  </r>
  <r>
    <n v="999"/>
    <d v="2023-12-05T00:00:00"/>
    <s v="CUST999"/>
    <x v="0"/>
    <n v="36"/>
    <x v="0"/>
    <x v="1"/>
    <x v="2"/>
    <n v="150"/>
    <x v="1"/>
    <x v="0"/>
    <x v="5"/>
    <n v="2"/>
    <n v="12"/>
    <s v="1-10"/>
    <s v="212"/>
  </r>
  <r>
    <n v="14"/>
    <d v="2023-01-17T00:00:00"/>
    <s v="CUST014"/>
    <x v="1"/>
    <n v="64"/>
    <x v="2"/>
    <x v="0"/>
    <x v="3"/>
    <n v="120"/>
    <x v="1"/>
    <x v="4"/>
    <x v="6"/>
    <n v="2"/>
    <n v="1"/>
    <s v="11-20"/>
    <s v="21"/>
  </r>
  <r>
    <n v="23"/>
    <d v="2023-04-12T00:00:00"/>
    <s v="CUST023"/>
    <x v="0"/>
    <n v="35"/>
    <x v="2"/>
    <x v="0"/>
    <x v="3"/>
    <n v="120"/>
    <x v="1"/>
    <x v="3"/>
    <x v="3"/>
    <n v="3"/>
    <n v="4"/>
    <s v="11-20"/>
    <s v="34"/>
  </r>
  <r>
    <n v="39"/>
    <d v="2023-04-21T00:00:00"/>
    <s v="CUST039"/>
    <x v="1"/>
    <n v="23"/>
    <x v="2"/>
    <x v="0"/>
    <x v="3"/>
    <n v="120"/>
    <x v="1"/>
    <x v="2"/>
    <x v="7"/>
    <n v="5"/>
    <n v="4"/>
    <s v="21-31"/>
    <s v="54"/>
  </r>
  <r>
    <n v="55"/>
    <d v="2023-10-10T00:00:00"/>
    <s v="CUST055"/>
    <x v="1"/>
    <n v="31"/>
    <x v="1"/>
    <x v="0"/>
    <x v="3"/>
    <n v="120"/>
    <x v="1"/>
    <x v="3"/>
    <x v="3"/>
    <n v="2"/>
    <n v="10"/>
    <s v="1-10"/>
    <s v="210"/>
  </r>
  <r>
    <n v="92"/>
    <d v="2023-08-25T00:00:00"/>
    <s v="CUST092"/>
    <x v="0"/>
    <n v="51"/>
    <x v="0"/>
    <x v="0"/>
    <x v="3"/>
    <n v="120"/>
    <x v="1"/>
    <x v="1"/>
    <x v="1"/>
    <n v="5"/>
    <n v="8"/>
    <s v="21-31"/>
    <s v="58"/>
  </r>
  <r>
    <n v="122"/>
    <d v="2023-10-03T00:00:00"/>
    <s v="CUST122"/>
    <x v="1"/>
    <n v="64"/>
    <x v="0"/>
    <x v="0"/>
    <x v="3"/>
    <n v="120"/>
    <x v="1"/>
    <x v="4"/>
    <x v="6"/>
    <n v="2"/>
    <n v="10"/>
    <s v="1-10"/>
    <s v="210"/>
  </r>
  <r>
    <n v="150"/>
    <d v="2023-01-06T00:00:00"/>
    <s v="CUST150"/>
    <x v="0"/>
    <n v="58"/>
    <x v="0"/>
    <x v="0"/>
    <x v="3"/>
    <n v="120"/>
    <x v="1"/>
    <x v="4"/>
    <x v="9"/>
    <n v="5"/>
    <n v="1"/>
    <s v="1-10"/>
    <s v="51"/>
  </r>
  <r>
    <n v="173"/>
    <d v="2023-11-08T00:00:00"/>
    <s v="CUST173"/>
    <x v="1"/>
    <n v="64"/>
    <x v="0"/>
    <x v="0"/>
    <x v="3"/>
    <n v="120"/>
    <x v="1"/>
    <x v="4"/>
    <x v="6"/>
    <n v="3"/>
    <n v="11"/>
    <s v="1-10"/>
    <s v="311"/>
  </r>
  <r>
    <n v="182"/>
    <d v="2023-06-15T00:00:00"/>
    <s v="CUST182"/>
    <x v="1"/>
    <n v="62"/>
    <x v="1"/>
    <x v="0"/>
    <x v="3"/>
    <n v="120"/>
    <x v="1"/>
    <x v="4"/>
    <x v="6"/>
    <n v="4"/>
    <n v="6"/>
    <s v="11-20"/>
    <s v="46"/>
  </r>
  <r>
    <n v="222"/>
    <d v="2023-04-26T00:00:00"/>
    <s v="CUST222"/>
    <x v="1"/>
    <n v="51"/>
    <x v="2"/>
    <x v="0"/>
    <x v="3"/>
    <n v="120"/>
    <x v="1"/>
    <x v="1"/>
    <x v="1"/>
    <n v="3"/>
    <n v="4"/>
    <s v="21-31"/>
    <s v="34"/>
  </r>
  <r>
    <n v="262"/>
    <d v="2023-07-30T00:00:00"/>
    <s v="CUST262"/>
    <x v="0"/>
    <n v="32"/>
    <x v="1"/>
    <x v="0"/>
    <x v="3"/>
    <n v="120"/>
    <x v="1"/>
    <x v="3"/>
    <x v="3"/>
    <n v="7"/>
    <n v="7"/>
    <s v="21-31"/>
    <s v="77"/>
  </r>
  <r>
    <n v="271"/>
    <d v="2023-06-23T00:00:00"/>
    <s v="CUST271"/>
    <x v="0"/>
    <n v="62"/>
    <x v="1"/>
    <x v="0"/>
    <x v="3"/>
    <n v="120"/>
    <x v="1"/>
    <x v="4"/>
    <x v="6"/>
    <n v="5"/>
    <n v="6"/>
    <s v="21-31"/>
    <s v="56"/>
  </r>
  <r>
    <n v="288"/>
    <d v="2023-01-26T00:00:00"/>
    <s v="CUST288"/>
    <x v="1"/>
    <n v="28"/>
    <x v="2"/>
    <x v="0"/>
    <x v="3"/>
    <n v="120"/>
    <x v="1"/>
    <x v="3"/>
    <x v="4"/>
    <n v="4"/>
    <n v="1"/>
    <s v="21-31"/>
    <s v="41"/>
  </r>
  <r>
    <n v="301"/>
    <d v="2023-03-26T00:00:00"/>
    <s v="CUST301"/>
    <x v="1"/>
    <n v="30"/>
    <x v="2"/>
    <x v="0"/>
    <x v="3"/>
    <n v="120"/>
    <x v="1"/>
    <x v="3"/>
    <x v="4"/>
    <n v="7"/>
    <n v="3"/>
    <s v="21-31"/>
    <s v="73"/>
  </r>
  <r>
    <n v="312"/>
    <d v="2023-09-07T00:00:00"/>
    <s v="CUST312"/>
    <x v="1"/>
    <n v="41"/>
    <x v="2"/>
    <x v="0"/>
    <x v="3"/>
    <n v="120"/>
    <x v="1"/>
    <x v="0"/>
    <x v="0"/>
    <n v="4"/>
    <n v="9"/>
    <s v="1-10"/>
    <s v="49"/>
  </r>
  <r>
    <n v="314"/>
    <d v="2023-04-08T00:00:00"/>
    <s v="CUST314"/>
    <x v="1"/>
    <n v="52"/>
    <x v="2"/>
    <x v="0"/>
    <x v="3"/>
    <n v="120"/>
    <x v="1"/>
    <x v="1"/>
    <x v="1"/>
    <n v="6"/>
    <n v="4"/>
    <s v="1-10"/>
    <s v="64"/>
  </r>
  <r>
    <n v="335"/>
    <d v="2023-02-04T00:00:00"/>
    <s v="CUST335"/>
    <x v="0"/>
    <n v="47"/>
    <x v="1"/>
    <x v="0"/>
    <x v="3"/>
    <n v="120"/>
    <x v="1"/>
    <x v="1"/>
    <x v="8"/>
    <n v="6"/>
    <n v="2"/>
    <s v="1-10"/>
    <s v="62"/>
  </r>
  <r>
    <n v="425"/>
    <d v="2023-05-15T00:00:00"/>
    <s v="CUST425"/>
    <x v="0"/>
    <n v="55"/>
    <x v="0"/>
    <x v="0"/>
    <x v="3"/>
    <n v="120"/>
    <x v="1"/>
    <x v="1"/>
    <x v="1"/>
    <n v="1"/>
    <n v="5"/>
    <s v="11-20"/>
    <s v="15"/>
  </r>
  <r>
    <n v="436"/>
    <d v="2023-03-18T00:00:00"/>
    <s v="CUST436"/>
    <x v="0"/>
    <n v="57"/>
    <x v="2"/>
    <x v="0"/>
    <x v="3"/>
    <n v="120"/>
    <x v="1"/>
    <x v="4"/>
    <x v="9"/>
    <n v="6"/>
    <n v="3"/>
    <s v="11-20"/>
    <s v="63"/>
  </r>
  <r>
    <n v="477"/>
    <d v="2023-04-24T00:00:00"/>
    <s v="CUST477"/>
    <x v="1"/>
    <n v="43"/>
    <x v="2"/>
    <x v="0"/>
    <x v="3"/>
    <n v="120"/>
    <x v="1"/>
    <x v="0"/>
    <x v="0"/>
    <n v="1"/>
    <n v="4"/>
    <s v="21-31"/>
    <s v="14"/>
  </r>
  <r>
    <n v="497"/>
    <d v="2023-10-02T00:00:00"/>
    <s v="CUST497"/>
    <x v="1"/>
    <n v="41"/>
    <x v="2"/>
    <x v="0"/>
    <x v="3"/>
    <n v="120"/>
    <x v="1"/>
    <x v="0"/>
    <x v="0"/>
    <n v="1"/>
    <n v="10"/>
    <s v="1-10"/>
    <s v="110"/>
  </r>
  <r>
    <n v="519"/>
    <d v="2023-01-23T00:00:00"/>
    <s v="CUST519"/>
    <x v="0"/>
    <n v="36"/>
    <x v="0"/>
    <x v="0"/>
    <x v="3"/>
    <n v="120"/>
    <x v="1"/>
    <x v="0"/>
    <x v="5"/>
    <n v="1"/>
    <n v="1"/>
    <s v="21-31"/>
    <s v="11"/>
  </r>
  <r>
    <n v="521"/>
    <d v="2023-08-12T00:00:00"/>
    <s v="CUST521"/>
    <x v="0"/>
    <n v="47"/>
    <x v="2"/>
    <x v="0"/>
    <x v="3"/>
    <n v="120"/>
    <x v="1"/>
    <x v="1"/>
    <x v="8"/>
    <n v="6"/>
    <n v="8"/>
    <s v="11-20"/>
    <s v="68"/>
  </r>
  <r>
    <n v="530"/>
    <d v="2023-02-05T00:00:00"/>
    <s v="CUST530"/>
    <x v="0"/>
    <n v="18"/>
    <x v="0"/>
    <x v="0"/>
    <x v="3"/>
    <n v="120"/>
    <x v="1"/>
    <x v="2"/>
    <x v="2"/>
    <n v="7"/>
    <n v="2"/>
    <s v="1-10"/>
    <s v="72"/>
  </r>
  <r>
    <n v="532"/>
    <d v="2023-06-19T00:00:00"/>
    <s v="CUST532"/>
    <x v="0"/>
    <n v="64"/>
    <x v="2"/>
    <x v="0"/>
    <x v="3"/>
    <n v="120"/>
    <x v="1"/>
    <x v="4"/>
    <x v="6"/>
    <n v="1"/>
    <n v="6"/>
    <s v="11-20"/>
    <s v="16"/>
  </r>
  <r>
    <n v="536"/>
    <d v="2023-03-05T00:00:00"/>
    <s v="CUST536"/>
    <x v="0"/>
    <n v="55"/>
    <x v="1"/>
    <x v="0"/>
    <x v="3"/>
    <n v="120"/>
    <x v="1"/>
    <x v="1"/>
    <x v="1"/>
    <n v="7"/>
    <n v="3"/>
    <s v="1-10"/>
    <s v="73"/>
  </r>
  <r>
    <n v="578"/>
    <d v="2023-05-26T00:00:00"/>
    <s v="CUST578"/>
    <x v="0"/>
    <n v="54"/>
    <x v="2"/>
    <x v="0"/>
    <x v="3"/>
    <n v="120"/>
    <x v="1"/>
    <x v="1"/>
    <x v="1"/>
    <n v="5"/>
    <n v="5"/>
    <s v="21-31"/>
    <s v="55"/>
  </r>
  <r>
    <n v="598"/>
    <d v="2023-08-01T00:00:00"/>
    <s v="CUST598"/>
    <x v="1"/>
    <n v="37"/>
    <x v="1"/>
    <x v="0"/>
    <x v="3"/>
    <n v="120"/>
    <x v="1"/>
    <x v="0"/>
    <x v="5"/>
    <n v="2"/>
    <n v="8"/>
    <s v="1-10"/>
    <s v="28"/>
  </r>
  <r>
    <n v="633"/>
    <d v="2023-08-07T00:00:00"/>
    <s v="CUST633"/>
    <x v="1"/>
    <n v="39"/>
    <x v="1"/>
    <x v="0"/>
    <x v="3"/>
    <n v="120"/>
    <x v="1"/>
    <x v="0"/>
    <x v="5"/>
    <n v="1"/>
    <n v="8"/>
    <s v="1-10"/>
    <s v="18"/>
  </r>
  <r>
    <n v="640"/>
    <d v="2023-05-07T00:00:00"/>
    <s v="CUST640"/>
    <x v="0"/>
    <n v="51"/>
    <x v="0"/>
    <x v="0"/>
    <x v="3"/>
    <n v="120"/>
    <x v="1"/>
    <x v="1"/>
    <x v="1"/>
    <n v="7"/>
    <n v="5"/>
    <s v="1-10"/>
    <s v="75"/>
  </r>
  <r>
    <n v="645"/>
    <d v="2023-11-17T00:00:00"/>
    <s v="CUST645"/>
    <x v="0"/>
    <n v="35"/>
    <x v="0"/>
    <x v="0"/>
    <x v="3"/>
    <n v="120"/>
    <x v="1"/>
    <x v="3"/>
    <x v="3"/>
    <n v="5"/>
    <n v="11"/>
    <s v="11-20"/>
    <s v="511"/>
  </r>
  <r>
    <n v="699"/>
    <d v="2023-06-22T00:00:00"/>
    <s v="CUST699"/>
    <x v="0"/>
    <n v="37"/>
    <x v="2"/>
    <x v="0"/>
    <x v="3"/>
    <n v="120"/>
    <x v="1"/>
    <x v="0"/>
    <x v="5"/>
    <n v="4"/>
    <n v="6"/>
    <s v="21-31"/>
    <s v="46"/>
  </r>
  <r>
    <n v="769"/>
    <d v="2023-06-09T00:00:00"/>
    <s v="CUST769"/>
    <x v="0"/>
    <n v="31"/>
    <x v="0"/>
    <x v="0"/>
    <x v="3"/>
    <n v="120"/>
    <x v="1"/>
    <x v="3"/>
    <x v="3"/>
    <n v="5"/>
    <n v="6"/>
    <s v="1-10"/>
    <s v="56"/>
  </r>
  <r>
    <n v="796"/>
    <d v="2023-06-24T00:00:00"/>
    <s v="CUST796"/>
    <x v="1"/>
    <n v="43"/>
    <x v="1"/>
    <x v="0"/>
    <x v="3"/>
    <n v="120"/>
    <x v="1"/>
    <x v="0"/>
    <x v="0"/>
    <n v="6"/>
    <n v="6"/>
    <s v="21-31"/>
    <s v="66"/>
  </r>
  <r>
    <n v="824"/>
    <d v="2023-05-05T00:00:00"/>
    <s v="CUST824"/>
    <x v="1"/>
    <n v="63"/>
    <x v="2"/>
    <x v="0"/>
    <x v="3"/>
    <n v="120"/>
    <x v="1"/>
    <x v="4"/>
    <x v="6"/>
    <n v="5"/>
    <n v="5"/>
    <s v="1-10"/>
    <s v="55"/>
  </r>
  <r>
    <n v="856"/>
    <d v="2023-11-27T00:00:00"/>
    <s v="CUST856"/>
    <x v="1"/>
    <n v="54"/>
    <x v="0"/>
    <x v="0"/>
    <x v="3"/>
    <n v="120"/>
    <x v="1"/>
    <x v="1"/>
    <x v="1"/>
    <n v="1"/>
    <n v="11"/>
    <s v="21-31"/>
    <s v="111"/>
  </r>
  <r>
    <n v="870"/>
    <d v="2023-07-08T00:00:00"/>
    <s v="CUST870"/>
    <x v="0"/>
    <n v="46"/>
    <x v="0"/>
    <x v="0"/>
    <x v="3"/>
    <n v="120"/>
    <x v="1"/>
    <x v="1"/>
    <x v="8"/>
    <n v="6"/>
    <n v="7"/>
    <s v="1-10"/>
    <s v="67"/>
  </r>
  <r>
    <n v="876"/>
    <d v="2023-10-09T00:00:00"/>
    <s v="CUST876"/>
    <x v="1"/>
    <n v="43"/>
    <x v="2"/>
    <x v="0"/>
    <x v="3"/>
    <n v="120"/>
    <x v="1"/>
    <x v="0"/>
    <x v="0"/>
    <n v="1"/>
    <n v="10"/>
    <s v="1-10"/>
    <s v="110"/>
  </r>
  <r>
    <n v="885"/>
    <d v="2023-03-03T00:00:00"/>
    <s v="CUST885"/>
    <x v="0"/>
    <n v="52"/>
    <x v="2"/>
    <x v="0"/>
    <x v="3"/>
    <n v="120"/>
    <x v="1"/>
    <x v="1"/>
    <x v="1"/>
    <n v="5"/>
    <n v="3"/>
    <s v="1-10"/>
    <s v="53"/>
  </r>
  <r>
    <n v="895"/>
    <d v="2023-05-22T00:00:00"/>
    <s v="CUST895"/>
    <x v="0"/>
    <n v="55"/>
    <x v="2"/>
    <x v="0"/>
    <x v="3"/>
    <n v="120"/>
    <x v="1"/>
    <x v="1"/>
    <x v="1"/>
    <n v="1"/>
    <n v="5"/>
    <s v="21-31"/>
    <s v="15"/>
  </r>
  <r>
    <n v="931"/>
    <d v="2023-09-02T00:00:00"/>
    <s v="CUST931"/>
    <x v="1"/>
    <n v="30"/>
    <x v="1"/>
    <x v="0"/>
    <x v="3"/>
    <n v="120"/>
    <x v="1"/>
    <x v="3"/>
    <x v="4"/>
    <n v="6"/>
    <n v="9"/>
    <s v="1-10"/>
    <s v="69"/>
  </r>
  <r>
    <n v="957"/>
    <d v="2023-08-15T00:00:00"/>
    <s v="CUST957"/>
    <x v="0"/>
    <n v="60"/>
    <x v="0"/>
    <x v="0"/>
    <x v="3"/>
    <n v="120"/>
    <x v="1"/>
    <x v="4"/>
    <x v="9"/>
    <n v="2"/>
    <n v="8"/>
    <s v="11-20"/>
    <s v="28"/>
  </r>
  <r>
    <n v="1000"/>
    <d v="2023-04-12T00:00:00"/>
    <s v="CUST1000"/>
    <x v="1"/>
    <n v="47"/>
    <x v="0"/>
    <x v="0"/>
    <x v="3"/>
    <n v="120"/>
    <x v="1"/>
    <x v="1"/>
    <x v="8"/>
    <n v="3"/>
    <n v="4"/>
    <s v="11-20"/>
    <s v="34"/>
  </r>
  <r>
    <n v="5"/>
    <d v="2023-05-06T00:00:00"/>
    <s v="CUST005"/>
    <x v="1"/>
    <n v="30"/>
    <x v="1"/>
    <x v="2"/>
    <x v="2"/>
    <n v="100"/>
    <x v="1"/>
    <x v="3"/>
    <x v="4"/>
    <n v="6"/>
    <n v="5"/>
    <s v="1-10"/>
    <s v="65"/>
  </r>
  <r>
    <n v="8"/>
    <d v="2023-02-22T00:00:00"/>
    <s v="CUST008"/>
    <x v="1"/>
    <n v="30"/>
    <x v="0"/>
    <x v="0"/>
    <x v="4"/>
    <n v="100"/>
    <x v="1"/>
    <x v="3"/>
    <x v="4"/>
    <n v="3"/>
    <n v="2"/>
    <s v="21-31"/>
    <s v="32"/>
  </r>
  <r>
    <n v="11"/>
    <d v="2023-02-14T00:00:00"/>
    <s v="CUST011"/>
    <x v="1"/>
    <n v="23"/>
    <x v="2"/>
    <x v="2"/>
    <x v="2"/>
    <n v="100"/>
    <x v="1"/>
    <x v="2"/>
    <x v="7"/>
    <n v="2"/>
    <n v="2"/>
    <s v="11-20"/>
    <s v="22"/>
  </r>
  <r>
    <n v="17"/>
    <d v="2023-04-22T00:00:00"/>
    <s v="CUST017"/>
    <x v="0"/>
    <n v="27"/>
    <x v="2"/>
    <x v="0"/>
    <x v="4"/>
    <n v="100"/>
    <x v="1"/>
    <x v="3"/>
    <x v="4"/>
    <n v="6"/>
    <n v="4"/>
    <s v="21-31"/>
    <s v="64"/>
  </r>
  <r>
    <n v="22"/>
    <d v="2023-10-15T00:00:00"/>
    <s v="CUST022"/>
    <x v="1"/>
    <n v="18"/>
    <x v="2"/>
    <x v="2"/>
    <x v="2"/>
    <n v="100"/>
    <x v="1"/>
    <x v="2"/>
    <x v="2"/>
    <n v="7"/>
    <n v="10"/>
    <s v="11-20"/>
    <s v="710"/>
  </r>
  <r>
    <n v="33"/>
    <d v="2023-03-23T00:00:00"/>
    <s v="CUST033"/>
    <x v="0"/>
    <n v="50"/>
    <x v="0"/>
    <x v="2"/>
    <x v="2"/>
    <n v="100"/>
    <x v="1"/>
    <x v="1"/>
    <x v="8"/>
    <n v="4"/>
    <n v="3"/>
    <s v="21-31"/>
    <s v="43"/>
  </r>
  <r>
    <n v="53"/>
    <d v="2023-07-13T00:00:00"/>
    <s v="CUST053"/>
    <x v="1"/>
    <n v="34"/>
    <x v="0"/>
    <x v="2"/>
    <x v="2"/>
    <n v="100"/>
    <x v="1"/>
    <x v="3"/>
    <x v="3"/>
    <n v="4"/>
    <n v="7"/>
    <s v="11-20"/>
    <s v="47"/>
  </r>
  <r>
    <n v="62"/>
    <d v="2023-12-27T00:00:00"/>
    <s v="CUST062"/>
    <x v="1"/>
    <n v="18"/>
    <x v="1"/>
    <x v="2"/>
    <x v="2"/>
    <n v="100"/>
    <x v="1"/>
    <x v="2"/>
    <x v="2"/>
    <n v="3"/>
    <n v="12"/>
    <s v="21-31"/>
    <s v="312"/>
  </r>
  <r>
    <n v="64"/>
    <d v="2023-01-24T00:00:00"/>
    <s v="CUST064"/>
    <x v="1"/>
    <n v="49"/>
    <x v="2"/>
    <x v="0"/>
    <x v="4"/>
    <n v="100"/>
    <x v="1"/>
    <x v="1"/>
    <x v="8"/>
    <n v="2"/>
    <n v="1"/>
    <s v="21-31"/>
    <s v="21"/>
  </r>
  <r>
    <n v="71"/>
    <d v="2023-07-14T00:00:00"/>
    <s v="CUST071"/>
    <x v="0"/>
    <n v="51"/>
    <x v="1"/>
    <x v="0"/>
    <x v="4"/>
    <n v="100"/>
    <x v="1"/>
    <x v="1"/>
    <x v="1"/>
    <n v="5"/>
    <n v="7"/>
    <s v="11-20"/>
    <s v="57"/>
  </r>
  <r>
    <n v="76"/>
    <d v="2023-03-25T00:00:00"/>
    <s v="CUST076"/>
    <x v="0"/>
    <n v="22"/>
    <x v="0"/>
    <x v="2"/>
    <x v="2"/>
    <n v="100"/>
    <x v="1"/>
    <x v="2"/>
    <x v="7"/>
    <n v="6"/>
    <n v="3"/>
    <s v="21-31"/>
    <s v="63"/>
  </r>
  <r>
    <n v="77"/>
    <d v="2023-07-09T00:00:00"/>
    <s v="CUST077"/>
    <x v="0"/>
    <n v="47"/>
    <x v="2"/>
    <x v="2"/>
    <x v="2"/>
    <n v="100"/>
    <x v="1"/>
    <x v="1"/>
    <x v="8"/>
    <n v="7"/>
    <n v="7"/>
    <s v="1-10"/>
    <s v="77"/>
  </r>
  <r>
    <n v="83"/>
    <d v="2023-12-16T00:00:00"/>
    <s v="CUST083"/>
    <x v="1"/>
    <n v="54"/>
    <x v="0"/>
    <x v="2"/>
    <x v="2"/>
    <n v="100"/>
    <x v="1"/>
    <x v="1"/>
    <x v="1"/>
    <n v="6"/>
    <n v="12"/>
    <s v="11-20"/>
    <s v="612"/>
  </r>
  <r>
    <n v="87"/>
    <d v="2023-11-22T00:00:00"/>
    <s v="CUST087"/>
    <x v="0"/>
    <n v="28"/>
    <x v="1"/>
    <x v="2"/>
    <x v="2"/>
    <n v="100"/>
    <x v="1"/>
    <x v="3"/>
    <x v="4"/>
    <n v="3"/>
    <n v="11"/>
    <s v="21-31"/>
    <s v="311"/>
  </r>
  <r>
    <n v="98"/>
    <d v="2023-04-23T00:00:00"/>
    <s v="CUST098"/>
    <x v="0"/>
    <n v="55"/>
    <x v="1"/>
    <x v="2"/>
    <x v="2"/>
    <n v="100"/>
    <x v="1"/>
    <x v="1"/>
    <x v="1"/>
    <n v="7"/>
    <n v="4"/>
    <s v="21-31"/>
    <s v="74"/>
  </r>
  <r>
    <n v="114"/>
    <d v="2023-07-22T00:00:00"/>
    <s v="CUST114"/>
    <x v="0"/>
    <n v="22"/>
    <x v="1"/>
    <x v="0"/>
    <x v="4"/>
    <n v="100"/>
    <x v="1"/>
    <x v="2"/>
    <x v="7"/>
    <n v="6"/>
    <n v="7"/>
    <s v="21-31"/>
    <s v="67"/>
  </r>
  <r>
    <n v="125"/>
    <d v="2023-08-08T00:00:00"/>
    <s v="CUST125"/>
    <x v="1"/>
    <n v="48"/>
    <x v="2"/>
    <x v="2"/>
    <x v="2"/>
    <n v="100"/>
    <x v="1"/>
    <x v="1"/>
    <x v="8"/>
    <n v="2"/>
    <n v="8"/>
    <s v="1-10"/>
    <s v="28"/>
  </r>
  <r>
    <n v="156"/>
    <d v="2023-11-25T00:00:00"/>
    <s v="CUST156"/>
    <x v="0"/>
    <n v="43"/>
    <x v="2"/>
    <x v="0"/>
    <x v="4"/>
    <n v="100"/>
    <x v="1"/>
    <x v="0"/>
    <x v="0"/>
    <n v="6"/>
    <n v="11"/>
    <s v="21-31"/>
    <s v="611"/>
  </r>
  <r>
    <n v="160"/>
    <d v="2023-08-11T00:00:00"/>
    <s v="CUST160"/>
    <x v="0"/>
    <n v="43"/>
    <x v="2"/>
    <x v="2"/>
    <x v="2"/>
    <n v="100"/>
    <x v="1"/>
    <x v="0"/>
    <x v="0"/>
    <n v="5"/>
    <n v="8"/>
    <s v="11-20"/>
    <s v="58"/>
  </r>
  <r>
    <n v="175"/>
    <d v="2023-03-20T00:00:00"/>
    <s v="CUST175"/>
    <x v="0"/>
    <n v="31"/>
    <x v="0"/>
    <x v="0"/>
    <x v="4"/>
    <n v="100"/>
    <x v="1"/>
    <x v="3"/>
    <x v="3"/>
    <n v="1"/>
    <n v="3"/>
    <s v="11-20"/>
    <s v="13"/>
  </r>
  <r>
    <n v="176"/>
    <d v="2023-07-11T00:00:00"/>
    <s v="CUST176"/>
    <x v="0"/>
    <n v="43"/>
    <x v="1"/>
    <x v="2"/>
    <x v="2"/>
    <n v="100"/>
    <x v="1"/>
    <x v="0"/>
    <x v="0"/>
    <n v="2"/>
    <n v="7"/>
    <s v="11-20"/>
    <s v="27"/>
  </r>
  <r>
    <n v="177"/>
    <d v="2023-03-24T00:00:00"/>
    <s v="CUST177"/>
    <x v="1"/>
    <n v="45"/>
    <x v="1"/>
    <x v="2"/>
    <x v="2"/>
    <n v="100"/>
    <x v="1"/>
    <x v="0"/>
    <x v="0"/>
    <n v="5"/>
    <n v="3"/>
    <s v="21-31"/>
    <s v="53"/>
  </r>
  <r>
    <n v="187"/>
    <d v="2023-06-07T00:00:00"/>
    <s v="CUST187"/>
    <x v="0"/>
    <n v="64"/>
    <x v="2"/>
    <x v="2"/>
    <x v="2"/>
    <n v="100"/>
    <x v="1"/>
    <x v="4"/>
    <x v="6"/>
    <n v="3"/>
    <n v="6"/>
    <s v="1-10"/>
    <s v="36"/>
  </r>
  <r>
    <n v="192"/>
    <d v="2023-02-10T00:00:00"/>
    <s v="CUST192"/>
    <x v="1"/>
    <n v="62"/>
    <x v="1"/>
    <x v="2"/>
    <x v="2"/>
    <n v="100"/>
    <x v="1"/>
    <x v="4"/>
    <x v="6"/>
    <n v="5"/>
    <n v="2"/>
    <s v="1-10"/>
    <s v="52"/>
  </r>
  <r>
    <n v="216"/>
    <d v="2023-07-11T00:00:00"/>
    <s v="CUST216"/>
    <x v="1"/>
    <n v="62"/>
    <x v="0"/>
    <x v="2"/>
    <x v="2"/>
    <n v="100"/>
    <x v="1"/>
    <x v="4"/>
    <x v="6"/>
    <n v="2"/>
    <n v="7"/>
    <s v="11-20"/>
    <s v="27"/>
  </r>
  <r>
    <n v="225"/>
    <d v="2023-01-11T00:00:00"/>
    <s v="CUST225"/>
    <x v="0"/>
    <n v="57"/>
    <x v="1"/>
    <x v="0"/>
    <x v="4"/>
    <n v="100"/>
    <x v="1"/>
    <x v="4"/>
    <x v="9"/>
    <n v="3"/>
    <n v="1"/>
    <s v="11-20"/>
    <s v="31"/>
  </r>
  <r>
    <n v="227"/>
    <d v="2023-10-11T00:00:00"/>
    <s v="CUST227"/>
    <x v="1"/>
    <n v="36"/>
    <x v="0"/>
    <x v="2"/>
    <x v="2"/>
    <n v="100"/>
    <x v="1"/>
    <x v="0"/>
    <x v="5"/>
    <n v="3"/>
    <n v="10"/>
    <s v="11-20"/>
    <s v="310"/>
  </r>
  <r>
    <n v="244"/>
    <d v="2023-12-09T00:00:00"/>
    <s v="CUST244"/>
    <x v="1"/>
    <n v="28"/>
    <x v="1"/>
    <x v="2"/>
    <x v="2"/>
    <n v="100"/>
    <x v="1"/>
    <x v="3"/>
    <x v="4"/>
    <n v="6"/>
    <n v="12"/>
    <s v="1-10"/>
    <s v="612"/>
  </r>
  <r>
    <n v="272"/>
    <d v="2023-02-25T00:00:00"/>
    <s v="CUST272"/>
    <x v="0"/>
    <n v="61"/>
    <x v="0"/>
    <x v="2"/>
    <x v="2"/>
    <n v="100"/>
    <x v="1"/>
    <x v="4"/>
    <x v="6"/>
    <n v="6"/>
    <n v="2"/>
    <s v="21-31"/>
    <s v="62"/>
  </r>
  <r>
    <n v="276"/>
    <d v="2023-10-02T00:00:00"/>
    <s v="CUST276"/>
    <x v="0"/>
    <n v="21"/>
    <x v="1"/>
    <x v="0"/>
    <x v="4"/>
    <n v="100"/>
    <x v="1"/>
    <x v="2"/>
    <x v="7"/>
    <n v="1"/>
    <n v="10"/>
    <s v="1-10"/>
    <s v="110"/>
  </r>
  <r>
    <n v="277"/>
    <d v="2023-08-18T00:00:00"/>
    <s v="CUST277"/>
    <x v="1"/>
    <n v="36"/>
    <x v="2"/>
    <x v="0"/>
    <x v="4"/>
    <n v="100"/>
    <x v="1"/>
    <x v="0"/>
    <x v="5"/>
    <n v="5"/>
    <n v="8"/>
    <s v="11-20"/>
    <s v="58"/>
  </r>
  <r>
    <n v="278"/>
    <d v="2023-03-13T00:00:00"/>
    <s v="CUST278"/>
    <x v="0"/>
    <n v="37"/>
    <x v="2"/>
    <x v="0"/>
    <x v="4"/>
    <n v="100"/>
    <x v="1"/>
    <x v="0"/>
    <x v="5"/>
    <n v="1"/>
    <n v="3"/>
    <s v="11-20"/>
    <s v="13"/>
  </r>
  <r>
    <n v="287"/>
    <d v="2023-02-20T00:00:00"/>
    <s v="CUST287"/>
    <x v="1"/>
    <n v="54"/>
    <x v="2"/>
    <x v="0"/>
    <x v="4"/>
    <n v="100"/>
    <x v="1"/>
    <x v="1"/>
    <x v="1"/>
    <n v="1"/>
    <n v="2"/>
    <s v="11-20"/>
    <s v="12"/>
  </r>
  <r>
    <n v="311"/>
    <d v="2023-12-05T00:00:00"/>
    <s v="CUST311"/>
    <x v="0"/>
    <n v="32"/>
    <x v="1"/>
    <x v="0"/>
    <x v="4"/>
    <n v="100"/>
    <x v="1"/>
    <x v="3"/>
    <x v="3"/>
    <n v="2"/>
    <n v="12"/>
    <s v="1-10"/>
    <s v="212"/>
  </r>
  <r>
    <n v="328"/>
    <d v="2023-03-22T00:00:00"/>
    <s v="CUST328"/>
    <x v="1"/>
    <n v="39"/>
    <x v="1"/>
    <x v="2"/>
    <x v="2"/>
    <n v="100"/>
    <x v="1"/>
    <x v="0"/>
    <x v="5"/>
    <n v="3"/>
    <n v="3"/>
    <s v="21-31"/>
    <s v="33"/>
  </r>
  <r>
    <n v="329"/>
    <d v="2023-01-30T00:00:00"/>
    <s v="CUST329"/>
    <x v="0"/>
    <n v="46"/>
    <x v="0"/>
    <x v="0"/>
    <x v="4"/>
    <n v="100"/>
    <x v="1"/>
    <x v="1"/>
    <x v="8"/>
    <n v="1"/>
    <n v="1"/>
    <s v="21-31"/>
    <s v="11"/>
  </r>
  <r>
    <n v="338"/>
    <d v="2023-07-26T00:00:00"/>
    <s v="CUST338"/>
    <x v="1"/>
    <n v="54"/>
    <x v="1"/>
    <x v="2"/>
    <x v="2"/>
    <n v="100"/>
    <x v="1"/>
    <x v="1"/>
    <x v="1"/>
    <n v="3"/>
    <n v="7"/>
    <s v="21-31"/>
    <s v="37"/>
  </r>
  <r>
    <n v="360"/>
    <d v="2023-03-09T00:00:00"/>
    <s v="CUST360"/>
    <x v="1"/>
    <n v="42"/>
    <x v="2"/>
    <x v="0"/>
    <x v="4"/>
    <n v="100"/>
    <x v="1"/>
    <x v="0"/>
    <x v="0"/>
    <n v="4"/>
    <n v="3"/>
    <s v="1-10"/>
    <s v="43"/>
  </r>
  <r>
    <n v="366"/>
    <d v="2023-02-07T00:00:00"/>
    <s v="CUST366"/>
    <x v="1"/>
    <n v="57"/>
    <x v="2"/>
    <x v="2"/>
    <x v="2"/>
    <n v="100"/>
    <x v="1"/>
    <x v="4"/>
    <x v="9"/>
    <n v="2"/>
    <n v="2"/>
    <s v="1-10"/>
    <s v="22"/>
  </r>
  <r>
    <n v="381"/>
    <d v="2023-07-09T00:00:00"/>
    <s v="CUST381"/>
    <x v="0"/>
    <n v="44"/>
    <x v="2"/>
    <x v="0"/>
    <x v="4"/>
    <n v="100"/>
    <x v="1"/>
    <x v="0"/>
    <x v="0"/>
    <n v="7"/>
    <n v="7"/>
    <s v="1-10"/>
    <s v="77"/>
  </r>
  <r>
    <n v="390"/>
    <d v="2023-09-28T00:00:00"/>
    <s v="CUST390"/>
    <x v="1"/>
    <n v="39"/>
    <x v="0"/>
    <x v="2"/>
    <x v="2"/>
    <n v="100"/>
    <x v="1"/>
    <x v="0"/>
    <x v="5"/>
    <n v="4"/>
    <n v="9"/>
    <s v="21-31"/>
    <s v="49"/>
  </r>
  <r>
    <n v="406"/>
    <d v="2023-04-18T00:00:00"/>
    <s v="CUST406"/>
    <x v="0"/>
    <n v="22"/>
    <x v="1"/>
    <x v="0"/>
    <x v="4"/>
    <n v="100"/>
    <x v="1"/>
    <x v="2"/>
    <x v="7"/>
    <n v="2"/>
    <n v="4"/>
    <s v="11-20"/>
    <s v="24"/>
  </r>
  <r>
    <n v="410"/>
    <d v="2023-11-21T00:00:00"/>
    <s v="CUST410"/>
    <x v="0"/>
    <n v="29"/>
    <x v="2"/>
    <x v="2"/>
    <x v="2"/>
    <n v="100"/>
    <x v="1"/>
    <x v="3"/>
    <x v="4"/>
    <n v="2"/>
    <n v="11"/>
    <s v="21-31"/>
    <s v="211"/>
  </r>
  <r>
    <n v="414"/>
    <d v="2023-05-09T00:00:00"/>
    <s v="CUST414"/>
    <x v="1"/>
    <n v="48"/>
    <x v="1"/>
    <x v="0"/>
    <x v="4"/>
    <n v="100"/>
    <x v="1"/>
    <x v="1"/>
    <x v="8"/>
    <n v="2"/>
    <n v="5"/>
    <s v="1-10"/>
    <s v="25"/>
  </r>
  <r>
    <n v="442"/>
    <d v="2023-03-17T00:00:00"/>
    <s v="CUST442"/>
    <x v="0"/>
    <n v="60"/>
    <x v="2"/>
    <x v="0"/>
    <x v="4"/>
    <n v="100"/>
    <x v="1"/>
    <x v="4"/>
    <x v="9"/>
    <n v="5"/>
    <n v="3"/>
    <s v="11-20"/>
    <s v="53"/>
  </r>
  <r>
    <n v="455"/>
    <d v="2023-07-01T00:00:00"/>
    <s v="CUST455"/>
    <x v="1"/>
    <n v="31"/>
    <x v="0"/>
    <x v="0"/>
    <x v="4"/>
    <n v="100"/>
    <x v="1"/>
    <x v="3"/>
    <x v="3"/>
    <n v="6"/>
    <n v="7"/>
    <s v="1-10"/>
    <s v="67"/>
  </r>
  <r>
    <n v="458"/>
    <d v="2023-11-14T00:00:00"/>
    <s v="CUST458"/>
    <x v="0"/>
    <n v="39"/>
    <x v="0"/>
    <x v="0"/>
    <x v="4"/>
    <n v="100"/>
    <x v="1"/>
    <x v="0"/>
    <x v="5"/>
    <n v="2"/>
    <n v="11"/>
    <s v="11-20"/>
    <s v="211"/>
  </r>
  <r>
    <n v="466"/>
    <d v="2023-06-20T00:00:00"/>
    <s v="CUST466"/>
    <x v="1"/>
    <n v="63"/>
    <x v="0"/>
    <x v="0"/>
    <x v="4"/>
    <n v="100"/>
    <x v="1"/>
    <x v="4"/>
    <x v="6"/>
    <n v="2"/>
    <n v="6"/>
    <s v="11-20"/>
    <s v="26"/>
  </r>
  <r>
    <n v="492"/>
    <d v="2023-06-29T00:00:00"/>
    <s v="CUST492"/>
    <x v="1"/>
    <n v="61"/>
    <x v="1"/>
    <x v="0"/>
    <x v="4"/>
    <n v="100"/>
    <x v="1"/>
    <x v="4"/>
    <x v="6"/>
    <n v="4"/>
    <n v="6"/>
    <s v="21-31"/>
    <s v="46"/>
  </r>
  <r>
    <n v="498"/>
    <d v="2023-06-19T00:00:00"/>
    <s v="CUST498"/>
    <x v="0"/>
    <n v="50"/>
    <x v="2"/>
    <x v="0"/>
    <x v="4"/>
    <n v="100"/>
    <x v="1"/>
    <x v="1"/>
    <x v="8"/>
    <n v="1"/>
    <n v="6"/>
    <s v="11-20"/>
    <s v="16"/>
  </r>
  <r>
    <n v="500"/>
    <d v="2023-03-01T00:00:00"/>
    <s v="CUST500"/>
    <x v="0"/>
    <n v="60"/>
    <x v="1"/>
    <x v="0"/>
    <x v="4"/>
    <n v="100"/>
    <x v="1"/>
    <x v="4"/>
    <x v="9"/>
    <n v="3"/>
    <n v="3"/>
    <s v="1-10"/>
    <s v="33"/>
  </r>
  <r>
    <n v="511"/>
    <d v="2023-08-12T00:00:00"/>
    <s v="CUST511"/>
    <x v="1"/>
    <n v="45"/>
    <x v="1"/>
    <x v="2"/>
    <x v="2"/>
    <n v="100"/>
    <x v="1"/>
    <x v="0"/>
    <x v="0"/>
    <n v="6"/>
    <n v="8"/>
    <s v="11-20"/>
    <s v="68"/>
  </r>
  <r>
    <n v="513"/>
    <d v="2023-09-19T00:00:00"/>
    <s v="CUST513"/>
    <x v="1"/>
    <n v="24"/>
    <x v="0"/>
    <x v="0"/>
    <x v="4"/>
    <n v="100"/>
    <x v="1"/>
    <x v="2"/>
    <x v="7"/>
    <n v="2"/>
    <n v="9"/>
    <s v="11-20"/>
    <s v="29"/>
  </r>
  <r>
    <n v="516"/>
    <d v="2023-10-23T00:00:00"/>
    <s v="CUST516"/>
    <x v="1"/>
    <n v="30"/>
    <x v="1"/>
    <x v="0"/>
    <x v="4"/>
    <n v="100"/>
    <x v="1"/>
    <x v="3"/>
    <x v="4"/>
    <n v="1"/>
    <n v="10"/>
    <s v="21-31"/>
    <s v="110"/>
  </r>
  <r>
    <n v="517"/>
    <d v="2023-04-08T00:00:00"/>
    <s v="CUST517"/>
    <x v="0"/>
    <n v="47"/>
    <x v="2"/>
    <x v="0"/>
    <x v="4"/>
    <n v="100"/>
    <x v="1"/>
    <x v="1"/>
    <x v="8"/>
    <n v="6"/>
    <n v="4"/>
    <s v="1-10"/>
    <s v="64"/>
  </r>
  <r>
    <n v="520"/>
    <d v="2023-12-29T00:00:00"/>
    <s v="CUST520"/>
    <x v="0"/>
    <n v="49"/>
    <x v="0"/>
    <x v="0"/>
    <x v="4"/>
    <n v="100"/>
    <x v="1"/>
    <x v="1"/>
    <x v="8"/>
    <n v="5"/>
    <n v="12"/>
    <s v="21-31"/>
    <s v="512"/>
  </r>
  <r>
    <n v="526"/>
    <d v="2023-12-10T00:00:00"/>
    <s v="CUST526"/>
    <x v="1"/>
    <n v="33"/>
    <x v="2"/>
    <x v="2"/>
    <x v="2"/>
    <n v="100"/>
    <x v="1"/>
    <x v="3"/>
    <x v="3"/>
    <n v="7"/>
    <n v="12"/>
    <s v="1-10"/>
    <s v="712"/>
  </r>
  <r>
    <n v="549"/>
    <d v="2023-08-04T00:00:00"/>
    <s v="CUST549"/>
    <x v="0"/>
    <n v="50"/>
    <x v="1"/>
    <x v="2"/>
    <x v="2"/>
    <n v="100"/>
    <x v="1"/>
    <x v="1"/>
    <x v="8"/>
    <n v="5"/>
    <n v="8"/>
    <s v="1-10"/>
    <s v="58"/>
  </r>
  <r>
    <n v="564"/>
    <d v="2023-10-24T00:00:00"/>
    <s v="CUST564"/>
    <x v="1"/>
    <n v="50"/>
    <x v="0"/>
    <x v="2"/>
    <x v="2"/>
    <n v="100"/>
    <x v="1"/>
    <x v="1"/>
    <x v="8"/>
    <n v="2"/>
    <n v="10"/>
    <s v="21-31"/>
    <s v="210"/>
  </r>
  <r>
    <n v="575"/>
    <d v="2023-03-28T00:00:00"/>
    <s v="CUST575"/>
    <x v="1"/>
    <n v="60"/>
    <x v="2"/>
    <x v="2"/>
    <x v="2"/>
    <n v="100"/>
    <x v="1"/>
    <x v="4"/>
    <x v="9"/>
    <n v="2"/>
    <n v="3"/>
    <s v="21-31"/>
    <s v="23"/>
  </r>
  <r>
    <n v="583"/>
    <d v="2023-06-21T00:00:00"/>
    <s v="CUST583"/>
    <x v="0"/>
    <n v="24"/>
    <x v="0"/>
    <x v="0"/>
    <x v="4"/>
    <n v="100"/>
    <x v="1"/>
    <x v="2"/>
    <x v="7"/>
    <n v="3"/>
    <n v="6"/>
    <s v="21-31"/>
    <s v="36"/>
  </r>
  <r>
    <n v="591"/>
    <d v="2023-01-13T00:00:00"/>
    <s v="CUST591"/>
    <x v="1"/>
    <n v="53"/>
    <x v="0"/>
    <x v="0"/>
    <x v="4"/>
    <n v="100"/>
    <x v="1"/>
    <x v="1"/>
    <x v="1"/>
    <n v="5"/>
    <n v="1"/>
    <s v="11-20"/>
    <s v="51"/>
  </r>
  <r>
    <n v="599"/>
    <d v="2023-11-19T00:00:00"/>
    <s v="CUST599"/>
    <x v="0"/>
    <n v="28"/>
    <x v="1"/>
    <x v="2"/>
    <x v="2"/>
    <n v="100"/>
    <x v="1"/>
    <x v="3"/>
    <x v="4"/>
    <n v="7"/>
    <n v="11"/>
    <s v="11-20"/>
    <s v="711"/>
  </r>
  <r>
    <n v="609"/>
    <d v="2023-12-19T00:00:00"/>
    <s v="CUST609"/>
    <x v="0"/>
    <n v="47"/>
    <x v="2"/>
    <x v="2"/>
    <x v="2"/>
    <n v="100"/>
    <x v="1"/>
    <x v="1"/>
    <x v="8"/>
    <n v="2"/>
    <n v="12"/>
    <s v="11-20"/>
    <s v="212"/>
  </r>
  <r>
    <n v="615"/>
    <d v="2023-12-23T00:00:00"/>
    <s v="CUST615"/>
    <x v="0"/>
    <n v="61"/>
    <x v="2"/>
    <x v="0"/>
    <x v="4"/>
    <n v="100"/>
    <x v="1"/>
    <x v="4"/>
    <x v="6"/>
    <n v="6"/>
    <n v="12"/>
    <s v="21-31"/>
    <s v="612"/>
  </r>
  <r>
    <n v="616"/>
    <d v="2023-09-23T00:00:00"/>
    <s v="CUST616"/>
    <x v="1"/>
    <n v="41"/>
    <x v="2"/>
    <x v="2"/>
    <x v="2"/>
    <n v="100"/>
    <x v="1"/>
    <x v="0"/>
    <x v="0"/>
    <n v="6"/>
    <n v="9"/>
    <s v="21-31"/>
    <s v="69"/>
  </r>
  <r>
    <n v="619"/>
    <d v="2023-10-13T00:00:00"/>
    <s v="CUST619"/>
    <x v="1"/>
    <n v="47"/>
    <x v="0"/>
    <x v="0"/>
    <x v="4"/>
    <n v="100"/>
    <x v="1"/>
    <x v="1"/>
    <x v="8"/>
    <n v="5"/>
    <n v="10"/>
    <s v="11-20"/>
    <s v="510"/>
  </r>
  <r>
    <n v="630"/>
    <d v="2023-08-15T00:00:00"/>
    <s v="CUST630"/>
    <x v="1"/>
    <n v="42"/>
    <x v="2"/>
    <x v="2"/>
    <x v="2"/>
    <n v="100"/>
    <x v="1"/>
    <x v="0"/>
    <x v="0"/>
    <n v="2"/>
    <n v="8"/>
    <s v="11-20"/>
    <s v="28"/>
  </r>
  <r>
    <n v="632"/>
    <d v="2023-09-16T00:00:00"/>
    <s v="CUST632"/>
    <x v="0"/>
    <n v="26"/>
    <x v="0"/>
    <x v="0"/>
    <x v="4"/>
    <n v="100"/>
    <x v="1"/>
    <x v="3"/>
    <x v="4"/>
    <n v="6"/>
    <n v="9"/>
    <s v="11-20"/>
    <s v="69"/>
  </r>
  <r>
    <n v="642"/>
    <d v="2023-05-22T00:00:00"/>
    <s v="CUST642"/>
    <x v="0"/>
    <n v="54"/>
    <x v="2"/>
    <x v="0"/>
    <x v="4"/>
    <n v="100"/>
    <x v="1"/>
    <x v="1"/>
    <x v="1"/>
    <n v="1"/>
    <n v="5"/>
    <s v="21-31"/>
    <s v="15"/>
  </r>
  <r>
    <n v="652"/>
    <d v="2023-05-01T00:00:00"/>
    <s v="CUST652"/>
    <x v="0"/>
    <n v="34"/>
    <x v="1"/>
    <x v="2"/>
    <x v="2"/>
    <n v="100"/>
    <x v="1"/>
    <x v="3"/>
    <x v="3"/>
    <n v="1"/>
    <n v="5"/>
    <s v="1-10"/>
    <s v="15"/>
  </r>
  <r>
    <n v="661"/>
    <d v="2023-07-16T00:00:00"/>
    <s v="CUST661"/>
    <x v="0"/>
    <n v="44"/>
    <x v="2"/>
    <x v="0"/>
    <x v="4"/>
    <n v="100"/>
    <x v="1"/>
    <x v="0"/>
    <x v="0"/>
    <n v="7"/>
    <n v="7"/>
    <s v="11-20"/>
    <s v="77"/>
  </r>
  <r>
    <n v="672"/>
    <d v="2023-08-01T00:00:00"/>
    <s v="CUST672"/>
    <x v="0"/>
    <n v="34"/>
    <x v="1"/>
    <x v="2"/>
    <x v="2"/>
    <n v="100"/>
    <x v="1"/>
    <x v="3"/>
    <x v="3"/>
    <n v="2"/>
    <n v="8"/>
    <s v="1-10"/>
    <s v="28"/>
  </r>
  <r>
    <n v="688"/>
    <d v="2023-10-03T00:00:00"/>
    <s v="CUST688"/>
    <x v="1"/>
    <n v="56"/>
    <x v="2"/>
    <x v="0"/>
    <x v="4"/>
    <n v="100"/>
    <x v="1"/>
    <x v="4"/>
    <x v="9"/>
    <n v="2"/>
    <n v="10"/>
    <s v="1-10"/>
    <s v="210"/>
  </r>
  <r>
    <n v="689"/>
    <d v="2023-10-07T00:00:00"/>
    <s v="CUST689"/>
    <x v="1"/>
    <n v="57"/>
    <x v="0"/>
    <x v="2"/>
    <x v="2"/>
    <n v="100"/>
    <x v="1"/>
    <x v="4"/>
    <x v="9"/>
    <n v="6"/>
    <n v="10"/>
    <s v="1-10"/>
    <s v="610"/>
  </r>
  <r>
    <n v="692"/>
    <d v="2023-09-07T00:00:00"/>
    <s v="CUST692"/>
    <x v="0"/>
    <n v="64"/>
    <x v="2"/>
    <x v="2"/>
    <x v="2"/>
    <n v="100"/>
    <x v="1"/>
    <x v="4"/>
    <x v="6"/>
    <n v="4"/>
    <n v="9"/>
    <s v="1-10"/>
    <s v="49"/>
  </r>
  <r>
    <n v="703"/>
    <d v="2023-03-26T00:00:00"/>
    <s v="CUST703"/>
    <x v="1"/>
    <n v="34"/>
    <x v="0"/>
    <x v="2"/>
    <x v="2"/>
    <n v="100"/>
    <x v="1"/>
    <x v="3"/>
    <x v="3"/>
    <n v="7"/>
    <n v="3"/>
    <s v="21-31"/>
    <s v="73"/>
  </r>
  <r>
    <n v="706"/>
    <d v="2023-11-15T00:00:00"/>
    <s v="CUST706"/>
    <x v="1"/>
    <n v="51"/>
    <x v="0"/>
    <x v="0"/>
    <x v="4"/>
    <n v="100"/>
    <x v="1"/>
    <x v="1"/>
    <x v="1"/>
    <n v="3"/>
    <n v="11"/>
    <s v="11-20"/>
    <s v="311"/>
  </r>
  <r>
    <n v="715"/>
    <d v="2023-11-26T00:00:00"/>
    <s v="CUST715"/>
    <x v="0"/>
    <n v="42"/>
    <x v="1"/>
    <x v="0"/>
    <x v="4"/>
    <n v="100"/>
    <x v="1"/>
    <x v="0"/>
    <x v="0"/>
    <n v="7"/>
    <n v="11"/>
    <s v="21-31"/>
    <s v="711"/>
  </r>
  <r>
    <n v="736"/>
    <d v="2023-01-27T00:00:00"/>
    <s v="CUST736"/>
    <x v="1"/>
    <n v="29"/>
    <x v="2"/>
    <x v="0"/>
    <x v="4"/>
    <n v="100"/>
    <x v="1"/>
    <x v="3"/>
    <x v="4"/>
    <n v="5"/>
    <n v="1"/>
    <s v="21-31"/>
    <s v="51"/>
  </r>
  <r>
    <n v="738"/>
    <d v="2023-04-25T00:00:00"/>
    <s v="CUST738"/>
    <x v="1"/>
    <n v="41"/>
    <x v="2"/>
    <x v="2"/>
    <x v="2"/>
    <n v="100"/>
    <x v="1"/>
    <x v="0"/>
    <x v="0"/>
    <n v="2"/>
    <n v="4"/>
    <s v="21-31"/>
    <s v="24"/>
  </r>
  <r>
    <n v="745"/>
    <d v="2023-04-13T00:00:00"/>
    <s v="CUST745"/>
    <x v="1"/>
    <n v="54"/>
    <x v="1"/>
    <x v="2"/>
    <x v="2"/>
    <n v="100"/>
    <x v="1"/>
    <x v="1"/>
    <x v="1"/>
    <n v="4"/>
    <n v="4"/>
    <s v="11-20"/>
    <s v="44"/>
  </r>
  <r>
    <n v="752"/>
    <d v="2023-12-09T00:00:00"/>
    <s v="CUST752"/>
    <x v="1"/>
    <n v="29"/>
    <x v="2"/>
    <x v="2"/>
    <x v="2"/>
    <n v="100"/>
    <x v="1"/>
    <x v="3"/>
    <x v="4"/>
    <n v="6"/>
    <n v="12"/>
    <s v="1-10"/>
    <s v="612"/>
  </r>
  <r>
    <n v="754"/>
    <d v="2023-10-16T00:00:00"/>
    <s v="CUST754"/>
    <x v="0"/>
    <n v="43"/>
    <x v="0"/>
    <x v="0"/>
    <x v="4"/>
    <n v="100"/>
    <x v="1"/>
    <x v="0"/>
    <x v="0"/>
    <n v="1"/>
    <n v="10"/>
    <s v="11-20"/>
    <s v="110"/>
  </r>
  <r>
    <n v="758"/>
    <d v="2023-05-12T00:00:00"/>
    <s v="CUST758"/>
    <x v="1"/>
    <n v="64"/>
    <x v="2"/>
    <x v="0"/>
    <x v="4"/>
    <n v="100"/>
    <x v="1"/>
    <x v="4"/>
    <x v="6"/>
    <n v="5"/>
    <n v="5"/>
    <s v="11-20"/>
    <s v="55"/>
  </r>
  <r>
    <n v="759"/>
    <d v="2023-07-08T00:00:00"/>
    <s v="CUST759"/>
    <x v="1"/>
    <n v="49"/>
    <x v="0"/>
    <x v="2"/>
    <x v="2"/>
    <n v="100"/>
    <x v="1"/>
    <x v="1"/>
    <x v="8"/>
    <n v="6"/>
    <n v="7"/>
    <s v="1-10"/>
    <s v="67"/>
  </r>
  <r>
    <n v="775"/>
    <d v="2023-02-08T00:00:00"/>
    <s v="CUST775"/>
    <x v="0"/>
    <n v="46"/>
    <x v="0"/>
    <x v="0"/>
    <x v="4"/>
    <n v="100"/>
    <x v="1"/>
    <x v="1"/>
    <x v="8"/>
    <n v="3"/>
    <n v="2"/>
    <s v="1-10"/>
    <s v="32"/>
  </r>
  <r>
    <n v="778"/>
    <d v="2023-11-18T00:00:00"/>
    <s v="CUST778"/>
    <x v="0"/>
    <n v="47"/>
    <x v="1"/>
    <x v="0"/>
    <x v="4"/>
    <n v="100"/>
    <x v="1"/>
    <x v="1"/>
    <x v="8"/>
    <n v="6"/>
    <n v="11"/>
    <s v="11-20"/>
    <s v="611"/>
  </r>
  <r>
    <n v="786"/>
    <d v="2023-10-17T00:00:00"/>
    <s v="CUST786"/>
    <x v="1"/>
    <n v="48"/>
    <x v="2"/>
    <x v="0"/>
    <x v="4"/>
    <n v="100"/>
    <x v="1"/>
    <x v="1"/>
    <x v="8"/>
    <n v="2"/>
    <n v="10"/>
    <s v="11-20"/>
    <s v="210"/>
  </r>
  <r>
    <n v="799"/>
    <d v="2023-09-08T00:00:00"/>
    <s v="CUST799"/>
    <x v="1"/>
    <n v="56"/>
    <x v="0"/>
    <x v="2"/>
    <x v="2"/>
    <n v="100"/>
    <x v="1"/>
    <x v="4"/>
    <x v="9"/>
    <n v="5"/>
    <n v="9"/>
    <s v="1-10"/>
    <s v="59"/>
  </r>
  <r>
    <n v="803"/>
    <d v="2023-11-22T00:00:00"/>
    <s v="CUST803"/>
    <x v="1"/>
    <n v="39"/>
    <x v="2"/>
    <x v="0"/>
    <x v="4"/>
    <n v="100"/>
    <x v="1"/>
    <x v="0"/>
    <x v="5"/>
    <n v="3"/>
    <n v="11"/>
    <s v="21-31"/>
    <s v="311"/>
  </r>
  <r>
    <n v="809"/>
    <d v="2023-09-25T00:00:00"/>
    <s v="CUST809"/>
    <x v="0"/>
    <n v="62"/>
    <x v="1"/>
    <x v="2"/>
    <x v="2"/>
    <n v="100"/>
    <x v="1"/>
    <x v="4"/>
    <x v="6"/>
    <n v="1"/>
    <n v="9"/>
    <s v="21-31"/>
    <s v="19"/>
  </r>
  <r>
    <n v="810"/>
    <d v="2023-11-30T00:00:00"/>
    <s v="CUST810"/>
    <x v="1"/>
    <n v="59"/>
    <x v="0"/>
    <x v="0"/>
    <x v="4"/>
    <n v="100"/>
    <x v="1"/>
    <x v="4"/>
    <x v="9"/>
    <n v="4"/>
    <n v="11"/>
    <s v="21-31"/>
    <s v="411"/>
  </r>
  <r>
    <n v="819"/>
    <d v="2023-06-15T00:00:00"/>
    <s v="CUST819"/>
    <x v="0"/>
    <n v="35"/>
    <x v="1"/>
    <x v="2"/>
    <x v="2"/>
    <n v="100"/>
    <x v="1"/>
    <x v="3"/>
    <x v="3"/>
    <n v="4"/>
    <n v="6"/>
    <s v="11-20"/>
    <s v="46"/>
  </r>
  <r>
    <n v="823"/>
    <d v="2023-08-19T00:00:00"/>
    <s v="CUST823"/>
    <x v="0"/>
    <n v="56"/>
    <x v="0"/>
    <x v="2"/>
    <x v="2"/>
    <n v="100"/>
    <x v="1"/>
    <x v="4"/>
    <x v="9"/>
    <n v="6"/>
    <n v="8"/>
    <s v="11-20"/>
    <s v="68"/>
  </r>
  <r>
    <n v="831"/>
    <d v="2023-01-15T00:00:00"/>
    <s v="CUST831"/>
    <x v="1"/>
    <n v="27"/>
    <x v="0"/>
    <x v="0"/>
    <x v="4"/>
    <n v="100"/>
    <x v="1"/>
    <x v="3"/>
    <x v="4"/>
    <n v="7"/>
    <n v="1"/>
    <s v="11-20"/>
    <s v="71"/>
  </r>
  <r>
    <n v="841"/>
    <d v="2023-11-02T00:00:00"/>
    <s v="CUST841"/>
    <x v="1"/>
    <n v="31"/>
    <x v="0"/>
    <x v="0"/>
    <x v="4"/>
    <n v="100"/>
    <x v="1"/>
    <x v="3"/>
    <x v="3"/>
    <n v="4"/>
    <n v="11"/>
    <s v="1-10"/>
    <s v="411"/>
  </r>
  <r>
    <n v="858"/>
    <d v="2023-09-09T00:00:00"/>
    <s v="CUST858"/>
    <x v="1"/>
    <n v="23"/>
    <x v="0"/>
    <x v="2"/>
    <x v="2"/>
    <n v="100"/>
    <x v="1"/>
    <x v="2"/>
    <x v="7"/>
    <n v="6"/>
    <n v="9"/>
    <s v="1-10"/>
    <s v="69"/>
  </r>
  <r>
    <n v="873"/>
    <d v="2023-09-29T00:00:00"/>
    <s v="CUST873"/>
    <x v="0"/>
    <n v="27"/>
    <x v="0"/>
    <x v="0"/>
    <x v="4"/>
    <n v="100"/>
    <x v="1"/>
    <x v="3"/>
    <x v="4"/>
    <n v="5"/>
    <n v="9"/>
    <s v="21-31"/>
    <s v="59"/>
  </r>
  <r>
    <n v="887"/>
    <d v="2023-06-11T00:00:00"/>
    <s v="CUST887"/>
    <x v="1"/>
    <n v="59"/>
    <x v="2"/>
    <x v="0"/>
    <x v="4"/>
    <n v="100"/>
    <x v="1"/>
    <x v="4"/>
    <x v="9"/>
    <n v="7"/>
    <n v="6"/>
    <s v="11-20"/>
    <s v="76"/>
  </r>
  <r>
    <n v="888"/>
    <d v="2023-03-03T00:00:00"/>
    <s v="CUST888"/>
    <x v="0"/>
    <n v="52"/>
    <x v="0"/>
    <x v="0"/>
    <x v="4"/>
    <n v="100"/>
    <x v="1"/>
    <x v="1"/>
    <x v="1"/>
    <n v="5"/>
    <n v="3"/>
    <s v="1-10"/>
    <s v="53"/>
  </r>
  <r>
    <n v="897"/>
    <d v="2023-09-26T00:00:00"/>
    <s v="CUST897"/>
    <x v="0"/>
    <n v="64"/>
    <x v="0"/>
    <x v="2"/>
    <x v="2"/>
    <n v="100"/>
    <x v="1"/>
    <x v="4"/>
    <x v="6"/>
    <n v="2"/>
    <n v="9"/>
    <s v="21-31"/>
    <s v="29"/>
  </r>
  <r>
    <n v="924"/>
    <d v="2023-08-29T00:00:00"/>
    <s v="CUST924"/>
    <x v="1"/>
    <n v="55"/>
    <x v="1"/>
    <x v="2"/>
    <x v="2"/>
    <n v="100"/>
    <x v="1"/>
    <x v="1"/>
    <x v="1"/>
    <n v="2"/>
    <n v="8"/>
    <s v="21-31"/>
    <s v="28"/>
  </r>
  <r>
    <n v="932"/>
    <d v="2023-02-28T00:00:00"/>
    <s v="CUST932"/>
    <x v="0"/>
    <n v="45"/>
    <x v="1"/>
    <x v="0"/>
    <x v="4"/>
    <n v="100"/>
    <x v="1"/>
    <x v="0"/>
    <x v="0"/>
    <n v="2"/>
    <n v="2"/>
    <s v="21-31"/>
    <s v="22"/>
  </r>
  <r>
    <n v="951"/>
    <d v="2023-11-02T00:00:00"/>
    <s v="CUST951"/>
    <x v="1"/>
    <n v="33"/>
    <x v="1"/>
    <x v="2"/>
    <x v="2"/>
    <n v="100"/>
    <x v="1"/>
    <x v="3"/>
    <x v="3"/>
    <n v="4"/>
    <n v="11"/>
    <s v="1-10"/>
    <s v="411"/>
  </r>
  <r>
    <n v="972"/>
    <d v="2023-02-11T00:00:00"/>
    <s v="CUST972"/>
    <x v="1"/>
    <n v="49"/>
    <x v="1"/>
    <x v="0"/>
    <x v="4"/>
    <n v="100"/>
    <x v="1"/>
    <x v="1"/>
    <x v="8"/>
    <n v="6"/>
    <n v="2"/>
    <s v="11-20"/>
    <s v="62"/>
  </r>
  <r>
    <n v="991"/>
    <d v="2023-12-26T00:00:00"/>
    <s v="CUST991"/>
    <x v="0"/>
    <n v="34"/>
    <x v="2"/>
    <x v="2"/>
    <x v="2"/>
    <n v="100"/>
    <x v="1"/>
    <x v="3"/>
    <x v="3"/>
    <n v="2"/>
    <n v="12"/>
    <s v="21-31"/>
    <s v="212"/>
  </r>
  <r>
    <n v="998"/>
    <d v="2023-10-29T00:00:00"/>
    <s v="CUST998"/>
    <x v="0"/>
    <n v="23"/>
    <x v="1"/>
    <x v="0"/>
    <x v="4"/>
    <n v="100"/>
    <x v="1"/>
    <x v="2"/>
    <x v="7"/>
    <n v="7"/>
    <n v="10"/>
    <s v="21-31"/>
    <s v="710"/>
  </r>
  <r>
    <n v="32"/>
    <d v="2023-01-04T00:00:00"/>
    <s v="CUST032"/>
    <x v="1"/>
    <n v="30"/>
    <x v="1"/>
    <x v="1"/>
    <x v="3"/>
    <n v="90"/>
    <x v="1"/>
    <x v="3"/>
    <x v="4"/>
    <n v="3"/>
    <n v="1"/>
    <s v="1-10"/>
    <s v="31"/>
  </r>
  <r>
    <n v="73"/>
    <d v="2023-08-21T00:00:00"/>
    <s v="CUST073"/>
    <x v="1"/>
    <n v="29"/>
    <x v="0"/>
    <x v="1"/>
    <x v="3"/>
    <n v="90"/>
    <x v="1"/>
    <x v="3"/>
    <x v="4"/>
    <n v="1"/>
    <n v="8"/>
    <s v="21-31"/>
    <s v="18"/>
  </r>
  <r>
    <n v="84"/>
    <d v="2023-11-28T00:00:00"/>
    <s v="CUST084"/>
    <x v="0"/>
    <n v="38"/>
    <x v="0"/>
    <x v="1"/>
    <x v="3"/>
    <n v="90"/>
    <x v="1"/>
    <x v="0"/>
    <x v="5"/>
    <n v="2"/>
    <n v="11"/>
    <s v="21-31"/>
    <s v="211"/>
  </r>
  <r>
    <n v="86"/>
    <d v="2023-11-08T00:00:00"/>
    <s v="CUST086"/>
    <x v="1"/>
    <n v="19"/>
    <x v="1"/>
    <x v="1"/>
    <x v="3"/>
    <n v="90"/>
    <x v="1"/>
    <x v="2"/>
    <x v="2"/>
    <n v="3"/>
    <n v="11"/>
    <s v="1-10"/>
    <s v="311"/>
  </r>
  <r>
    <n v="126"/>
    <d v="2023-10-26T00:00:00"/>
    <s v="CUST126"/>
    <x v="0"/>
    <n v="28"/>
    <x v="2"/>
    <x v="1"/>
    <x v="3"/>
    <n v="90"/>
    <x v="1"/>
    <x v="3"/>
    <x v="4"/>
    <n v="4"/>
    <n v="10"/>
    <s v="21-31"/>
    <s v="410"/>
  </r>
  <r>
    <n v="190"/>
    <d v="2023-05-04T00:00:00"/>
    <s v="CUST190"/>
    <x v="0"/>
    <n v="60"/>
    <x v="1"/>
    <x v="1"/>
    <x v="3"/>
    <n v="90"/>
    <x v="1"/>
    <x v="4"/>
    <x v="9"/>
    <n v="4"/>
    <n v="5"/>
    <s v="1-10"/>
    <s v="45"/>
  </r>
  <r>
    <n v="218"/>
    <d v="2023-09-22T00:00:00"/>
    <s v="CUST218"/>
    <x v="1"/>
    <n v="64"/>
    <x v="1"/>
    <x v="1"/>
    <x v="3"/>
    <n v="90"/>
    <x v="1"/>
    <x v="4"/>
    <x v="6"/>
    <n v="5"/>
    <n v="9"/>
    <s v="21-31"/>
    <s v="59"/>
  </r>
  <r>
    <n v="219"/>
    <d v="2023-08-20T00:00:00"/>
    <s v="CUST219"/>
    <x v="0"/>
    <n v="53"/>
    <x v="0"/>
    <x v="1"/>
    <x v="3"/>
    <n v="90"/>
    <x v="1"/>
    <x v="1"/>
    <x v="1"/>
    <n v="7"/>
    <n v="8"/>
    <s v="11-20"/>
    <s v="78"/>
  </r>
  <r>
    <n v="229"/>
    <d v="2023-10-29T00:00:00"/>
    <s v="CUST229"/>
    <x v="1"/>
    <n v="58"/>
    <x v="1"/>
    <x v="1"/>
    <x v="3"/>
    <n v="90"/>
    <x v="1"/>
    <x v="4"/>
    <x v="9"/>
    <n v="7"/>
    <n v="10"/>
    <s v="21-31"/>
    <s v="710"/>
  </r>
  <r>
    <n v="245"/>
    <d v="2023-09-06T00:00:00"/>
    <s v="CUST245"/>
    <x v="1"/>
    <n v="47"/>
    <x v="2"/>
    <x v="1"/>
    <x v="3"/>
    <n v="90"/>
    <x v="1"/>
    <x v="1"/>
    <x v="8"/>
    <n v="3"/>
    <n v="9"/>
    <s v="1-10"/>
    <s v="39"/>
  </r>
  <r>
    <n v="267"/>
    <d v="2023-11-27T00:00:00"/>
    <s v="CUST267"/>
    <x v="0"/>
    <n v="32"/>
    <x v="1"/>
    <x v="1"/>
    <x v="3"/>
    <n v="90"/>
    <x v="1"/>
    <x v="3"/>
    <x v="3"/>
    <n v="1"/>
    <n v="11"/>
    <s v="21-31"/>
    <s v="111"/>
  </r>
  <r>
    <n v="293"/>
    <d v="2023-05-02T00:00:00"/>
    <s v="CUST293"/>
    <x v="1"/>
    <n v="50"/>
    <x v="0"/>
    <x v="1"/>
    <x v="3"/>
    <n v="90"/>
    <x v="1"/>
    <x v="1"/>
    <x v="8"/>
    <n v="2"/>
    <n v="5"/>
    <s v="1-10"/>
    <s v="25"/>
  </r>
  <r>
    <n v="294"/>
    <d v="2023-03-27T00:00:00"/>
    <s v="CUST294"/>
    <x v="0"/>
    <n v="23"/>
    <x v="2"/>
    <x v="1"/>
    <x v="3"/>
    <n v="90"/>
    <x v="1"/>
    <x v="2"/>
    <x v="7"/>
    <n v="1"/>
    <n v="3"/>
    <s v="21-31"/>
    <s v="13"/>
  </r>
  <r>
    <n v="303"/>
    <d v="2023-01-02T00:00:00"/>
    <s v="CUST303"/>
    <x v="1"/>
    <n v="19"/>
    <x v="0"/>
    <x v="1"/>
    <x v="3"/>
    <n v="90"/>
    <x v="1"/>
    <x v="2"/>
    <x v="2"/>
    <n v="1"/>
    <n v="1"/>
    <s v="1-10"/>
    <s v="11"/>
  </r>
  <r>
    <n v="317"/>
    <d v="2023-01-30T00:00:00"/>
    <s v="CUST317"/>
    <x v="1"/>
    <n v="22"/>
    <x v="0"/>
    <x v="1"/>
    <x v="3"/>
    <n v="90"/>
    <x v="1"/>
    <x v="2"/>
    <x v="7"/>
    <n v="1"/>
    <n v="1"/>
    <s v="21-31"/>
    <s v="11"/>
  </r>
  <r>
    <n v="331"/>
    <d v="2023-02-11T00:00:00"/>
    <s v="CUST331"/>
    <x v="1"/>
    <n v="28"/>
    <x v="0"/>
    <x v="1"/>
    <x v="3"/>
    <n v="90"/>
    <x v="1"/>
    <x v="3"/>
    <x v="4"/>
    <n v="6"/>
    <n v="2"/>
    <s v="11-20"/>
    <s v="62"/>
  </r>
  <r>
    <n v="351"/>
    <d v="2023-09-25T00:00:00"/>
    <s v="CUST351"/>
    <x v="0"/>
    <n v="56"/>
    <x v="2"/>
    <x v="1"/>
    <x v="3"/>
    <n v="90"/>
    <x v="1"/>
    <x v="4"/>
    <x v="9"/>
    <n v="1"/>
    <n v="9"/>
    <s v="21-31"/>
    <s v="19"/>
  </r>
  <r>
    <n v="383"/>
    <d v="2023-03-22T00:00:00"/>
    <s v="CUST383"/>
    <x v="0"/>
    <n v="46"/>
    <x v="1"/>
    <x v="1"/>
    <x v="3"/>
    <n v="90"/>
    <x v="1"/>
    <x v="1"/>
    <x v="8"/>
    <n v="3"/>
    <n v="3"/>
    <s v="21-31"/>
    <s v="33"/>
  </r>
  <r>
    <n v="419"/>
    <d v="2023-05-22T00:00:00"/>
    <s v="CUST419"/>
    <x v="0"/>
    <n v="44"/>
    <x v="2"/>
    <x v="1"/>
    <x v="3"/>
    <n v="90"/>
    <x v="1"/>
    <x v="0"/>
    <x v="0"/>
    <n v="1"/>
    <n v="5"/>
    <s v="21-31"/>
    <s v="15"/>
  </r>
  <r>
    <n v="422"/>
    <d v="2023-06-20T00:00:00"/>
    <s v="CUST422"/>
    <x v="0"/>
    <n v="28"/>
    <x v="2"/>
    <x v="1"/>
    <x v="3"/>
    <n v="90"/>
    <x v="1"/>
    <x v="3"/>
    <x v="4"/>
    <n v="2"/>
    <n v="6"/>
    <s v="11-20"/>
    <s v="26"/>
  </r>
  <r>
    <n v="444"/>
    <d v="2023-03-07T00:00:00"/>
    <s v="CUST444"/>
    <x v="0"/>
    <n v="61"/>
    <x v="2"/>
    <x v="1"/>
    <x v="3"/>
    <n v="90"/>
    <x v="1"/>
    <x v="4"/>
    <x v="6"/>
    <n v="2"/>
    <n v="3"/>
    <s v="1-10"/>
    <s v="23"/>
  </r>
  <r>
    <n v="535"/>
    <d v="2023-12-06T00:00:00"/>
    <s v="CUST535"/>
    <x v="1"/>
    <n v="47"/>
    <x v="1"/>
    <x v="1"/>
    <x v="3"/>
    <n v="90"/>
    <x v="1"/>
    <x v="1"/>
    <x v="8"/>
    <n v="3"/>
    <n v="12"/>
    <s v="1-10"/>
    <s v="312"/>
  </r>
  <r>
    <n v="557"/>
    <d v="2023-07-27T00:00:00"/>
    <s v="CUST557"/>
    <x v="0"/>
    <n v="20"/>
    <x v="1"/>
    <x v="1"/>
    <x v="3"/>
    <n v="90"/>
    <x v="1"/>
    <x v="2"/>
    <x v="2"/>
    <n v="4"/>
    <n v="7"/>
    <s v="21-31"/>
    <s v="47"/>
  </r>
  <r>
    <n v="603"/>
    <d v="2023-07-16T00:00:00"/>
    <s v="CUST603"/>
    <x v="0"/>
    <n v="40"/>
    <x v="2"/>
    <x v="1"/>
    <x v="3"/>
    <n v="90"/>
    <x v="1"/>
    <x v="0"/>
    <x v="5"/>
    <n v="7"/>
    <n v="7"/>
    <s v="11-20"/>
    <s v="77"/>
  </r>
  <r>
    <n v="613"/>
    <d v="2023-04-23T00:00:00"/>
    <s v="CUST613"/>
    <x v="0"/>
    <n v="52"/>
    <x v="2"/>
    <x v="1"/>
    <x v="3"/>
    <n v="90"/>
    <x v="1"/>
    <x v="1"/>
    <x v="1"/>
    <n v="7"/>
    <n v="4"/>
    <s v="21-31"/>
    <s v="74"/>
  </r>
  <r>
    <n v="631"/>
    <d v="2023-11-10T00:00:00"/>
    <s v="CUST631"/>
    <x v="1"/>
    <n v="56"/>
    <x v="0"/>
    <x v="1"/>
    <x v="3"/>
    <n v="90"/>
    <x v="1"/>
    <x v="4"/>
    <x v="9"/>
    <n v="5"/>
    <n v="11"/>
    <s v="1-10"/>
    <s v="511"/>
  </r>
  <r>
    <n v="643"/>
    <d v="2023-09-24T00:00:00"/>
    <s v="CUST643"/>
    <x v="0"/>
    <n v="28"/>
    <x v="0"/>
    <x v="1"/>
    <x v="3"/>
    <n v="90"/>
    <x v="1"/>
    <x v="3"/>
    <x v="4"/>
    <n v="7"/>
    <n v="9"/>
    <s v="21-31"/>
    <s v="79"/>
  </r>
  <r>
    <n v="646"/>
    <d v="2023-05-03T00:00:00"/>
    <s v="CUST646"/>
    <x v="1"/>
    <n v="38"/>
    <x v="2"/>
    <x v="1"/>
    <x v="3"/>
    <n v="90"/>
    <x v="1"/>
    <x v="0"/>
    <x v="5"/>
    <n v="3"/>
    <n v="5"/>
    <s v="1-10"/>
    <s v="35"/>
  </r>
  <r>
    <n v="656"/>
    <d v="2023-10-04T00:00:00"/>
    <s v="CUST656"/>
    <x v="1"/>
    <n v="29"/>
    <x v="1"/>
    <x v="1"/>
    <x v="3"/>
    <n v="90"/>
    <x v="1"/>
    <x v="3"/>
    <x v="4"/>
    <n v="3"/>
    <n v="10"/>
    <s v="1-10"/>
    <s v="310"/>
  </r>
  <r>
    <n v="679"/>
    <d v="2023-01-11T00:00:00"/>
    <s v="CUST679"/>
    <x v="0"/>
    <n v="18"/>
    <x v="1"/>
    <x v="1"/>
    <x v="3"/>
    <n v="90"/>
    <x v="1"/>
    <x v="2"/>
    <x v="2"/>
    <n v="3"/>
    <n v="1"/>
    <s v="11-20"/>
    <s v="31"/>
  </r>
  <r>
    <n v="691"/>
    <d v="2023-04-23T00:00:00"/>
    <s v="CUST691"/>
    <x v="0"/>
    <n v="51"/>
    <x v="2"/>
    <x v="1"/>
    <x v="3"/>
    <n v="90"/>
    <x v="1"/>
    <x v="1"/>
    <x v="1"/>
    <n v="7"/>
    <n v="4"/>
    <s v="21-31"/>
    <s v="74"/>
  </r>
  <r>
    <n v="704"/>
    <d v="2023-08-28T00:00:00"/>
    <s v="CUST704"/>
    <x v="0"/>
    <n v="62"/>
    <x v="2"/>
    <x v="1"/>
    <x v="3"/>
    <n v="90"/>
    <x v="1"/>
    <x v="4"/>
    <x v="6"/>
    <n v="1"/>
    <n v="8"/>
    <s v="21-31"/>
    <s v="18"/>
  </r>
  <r>
    <n v="746"/>
    <d v="2023-01-11T00:00:00"/>
    <s v="CUST746"/>
    <x v="0"/>
    <n v="33"/>
    <x v="2"/>
    <x v="1"/>
    <x v="3"/>
    <n v="90"/>
    <x v="1"/>
    <x v="3"/>
    <x v="3"/>
    <n v="3"/>
    <n v="1"/>
    <s v="11-20"/>
    <s v="31"/>
  </r>
  <r>
    <n v="776"/>
    <d v="2023-10-31T00:00:00"/>
    <s v="CUST776"/>
    <x v="1"/>
    <n v="35"/>
    <x v="2"/>
    <x v="1"/>
    <x v="3"/>
    <n v="90"/>
    <x v="1"/>
    <x v="3"/>
    <x v="3"/>
    <n v="2"/>
    <n v="10"/>
    <s v="21-31"/>
    <s v="210"/>
  </r>
  <r>
    <n v="829"/>
    <d v="2023-07-14T00:00:00"/>
    <s v="CUST829"/>
    <x v="1"/>
    <n v="61"/>
    <x v="1"/>
    <x v="1"/>
    <x v="3"/>
    <n v="90"/>
    <x v="1"/>
    <x v="4"/>
    <x v="6"/>
    <n v="5"/>
    <n v="7"/>
    <s v="11-20"/>
    <s v="57"/>
  </r>
  <r>
    <n v="837"/>
    <d v="2023-07-01T00:00:00"/>
    <s v="CUST837"/>
    <x v="1"/>
    <n v="18"/>
    <x v="1"/>
    <x v="1"/>
    <x v="3"/>
    <n v="90"/>
    <x v="1"/>
    <x v="2"/>
    <x v="2"/>
    <n v="6"/>
    <n v="7"/>
    <s v="1-10"/>
    <s v="67"/>
  </r>
  <r>
    <n v="861"/>
    <d v="2023-02-17T00:00:00"/>
    <s v="CUST861"/>
    <x v="0"/>
    <n v="41"/>
    <x v="2"/>
    <x v="1"/>
    <x v="3"/>
    <n v="90"/>
    <x v="1"/>
    <x v="0"/>
    <x v="0"/>
    <n v="5"/>
    <n v="2"/>
    <s v="11-20"/>
    <s v="52"/>
  </r>
  <r>
    <n v="898"/>
    <d v="2023-11-02T00:00:00"/>
    <s v="CUST898"/>
    <x v="0"/>
    <n v="42"/>
    <x v="2"/>
    <x v="1"/>
    <x v="3"/>
    <n v="90"/>
    <x v="1"/>
    <x v="0"/>
    <x v="0"/>
    <n v="4"/>
    <n v="11"/>
    <s v="1-10"/>
    <s v="411"/>
  </r>
  <r>
    <n v="913"/>
    <d v="2023-01-28T00:00:00"/>
    <s v="CUST913"/>
    <x v="1"/>
    <n v="29"/>
    <x v="0"/>
    <x v="1"/>
    <x v="3"/>
    <n v="90"/>
    <x v="1"/>
    <x v="3"/>
    <x v="4"/>
    <n v="6"/>
    <n v="1"/>
    <s v="21-31"/>
    <s v="61"/>
  </r>
  <r>
    <n v="915"/>
    <d v="2023-05-30T00:00:00"/>
    <s v="CUST915"/>
    <x v="0"/>
    <n v="26"/>
    <x v="1"/>
    <x v="1"/>
    <x v="3"/>
    <n v="90"/>
    <x v="1"/>
    <x v="3"/>
    <x v="4"/>
    <n v="2"/>
    <n v="5"/>
    <s v="21-31"/>
    <s v="25"/>
  </r>
  <r>
    <n v="918"/>
    <d v="2023-11-23T00:00:00"/>
    <s v="CUST918"/>
    <x v="0"/>
    <n v="42"/>
    <x v="0"/>
    <x v="1"/>
    <x v="3"/>
    <n v="90"/>
    <x v="1"/>
    <x v="0"/>
    <x v="0"/>
    <n v="4"/>
    <n v="11"/>
    <s v="21-31"/>
    <s v="411"/>
  </r>
  <r>
    <n v="953"/>
    <d v="2023-04-26T00:00:00"/>
    <s v="CUST953"/>
    <x v="1"/>
    <n v="45"/>
    <x v="1"/>
    <x v="1"/>
    <x v="3"/>
    <n v="90"/>
    <x v="1"/>
    <x v="0"/>
    <x v="0"/>
    <n v="3"/>
    <n v="4"/>
    <s v="21-31"/>
    <s v="34"/>
  </r>
  <r>
    <n v="982"/>
    <d v="2023-12-19T00:00:00"/>
    <s v="CUST982"/>
    <x v="0"/>
    <n v="46"/>
    <x v="1"/>
    <x v="1"/>
    <x v="3"/>
    <n v="90"/>
    <x v="1"/>
    <x v="1"/>
    <x v="8"/>
    <n v="2"/>
    <n v="12"/>
    <s v="11-20"/>
    <s v="212"/>
  </r>
  <r>
    <n v="997"/>
    <d v="2023-11-17T00:00:00"/>
    <s v="CUST997"/>
    <x v="1"/>
    <n v="52"/>
    <x v="1"/>
    <x v="1"/>
    <x v="3"/>
    <n v="90"/>
    <x v="1"/>
    <x v="1"/>
    <x v="1"/>
    <n v="5"/>
    <n v="11"/>
    <s v="11-20"/>
    <s v="511"/>
  </r>
  <r>
    <n v="12"/>
    <d v="2023-10-30T00:00:00"/>
    <s v="CUST012"/>
    <x v="1"/>
    <n v="35"/>
    <x v="1"/>
    <x v="1"/>
    <x v="4"/>
    <n v="75"/>
    <x v="1"/>
    <x v="3"/>
    <x v="3"/>
    <n v="1"/>
    <n v="10"/>
    <s v="21-31"/>
    <s v="110"/>
  </r>
  <r>
    <n v="37"/>
    <d v="2023-05-23T00:00:00"/>
    <s v="CUST037"/>
    <x v="0"/>
    <n v="18"/>
    <x v="1"/>
    <x v="1"/>
    <x v="4"/>
    <n v="75"/>
    <x v="1"/>
    <x v="2"/>
    <x v="2"/>
    <n v="2"/>
    <n v="5"/>
    <s v="21-31"/>
    <s v="25"/>
  </r>
  <r>
    <n v="50"/>
    <d v="2023-08-24T00:00:00"/>
    <s v="CUST050"/>
    <x v="0"/>
    <n v="27"/>
    <x v="1"/>
    <x v="1"/>
    <x v="4"/>
    <n v="75"/>
    <x v="1"/>
    <x v="3"/>
    <x v="4"/>
    <n v="4"/>
    <n v="8"/>
    <s v="21-31"/>
    <s v="48"/>
  </r>
  <r>
    <n v="51"/>
    <d v="2023-10-02T00:00:00"/>
    <s v="CUST051"/>
    <x v="1"/>
    <n v="27"/>
    <x v="1"/>
    <x v="1"/>
    <x v="4"/>
    <n v="75"/>
    <x v="1"/>
    <x v="3"/>
    <x v="4"/>
    <n v="1"/>
    <n v="10"/>
    <s v="1-10"/>
    <s v="110"/>
  </r>
  <r>
    <n v="69"/>
    <d v="2023-04-30T00:00:00"/>
    <s v="CUST069"/>
    <x v="0"/>
    <n v="56"/>
    <x v="1"/>
    <x v="1"/>
    <x v="4"/>
    <n v="75"/>
    <x v="1"/>
    <x v="4"/>
    <x v="9"/>
    <n v="7"/>
    <n v="4"/>
    <s v="21-31"/>
    <s v="74"/>
  </r>
  <r>
    <n v="108"/>
    <d v="2023-04-19T00:00:00"/>
    <s v="CUST108"/>
    <x v="0"/>
    <n v="27"/>
    <x v="1"/>
    <x v="1"/>
    <x v="4"/>
    <n v="75"/>
    <x v="1"/>
    <x v="3"/>
    <x v="4"/>
    <n v="3"/>
    <n v="4"/>
    <s v="11-20"/>
    <s v="34"/>
  </r>
  <r>
    <n v="145"/>
    <d v="2023-11-02T00:00:00"/>
    <s v="CUST145"/>
    <x v="0"/>
    <n v="39"/>
    <x v="2"/>
    <x v="1"/>
    <x v="4"/>
    <n v="75"/>
    <x v="1"/>
    <x v="0"/>
    <x v="5"/>
    <n v="4"/>
    <n v="11"/>
    <s v="1-10"/>
    <s v="411"/>
  </r>
  <r>
    <n v="149"/>
    <d v="2023-10-11T00:00:00"/>
    <s v="CUST149"/>
    <x v="1"/>
    <n v="22"/>
    <x v="2"/>
    <x v="1"/>
    <x v="4"/>
    <n v="75"/>
    <x v="1"/>
    <x v="2"/>
    <x v="7"/>
    <n v="3"/>
    <n v="10"/>
    <s v="11-20"/>
    <s v="310"/>
  </r>
  <r>
    <n v="188"/>
    <d v="2023-05-03T00:00:00"/>
    <s v="CUST188"/>
    <x v="1"/>
    <n v="40"/>
    <x v="2"/>
    <x v="1"/>
    <x v="4"/>
    <n v="75"/>
    <x v="1"/>
    <x v="0"/>
    <x v="5"/>
    <n v="3"/>
    <n v="5"/>
    <s v="1-10"/>
    <s v="35"/>
  </r>
  <r>
    <n v="241"/>
    <d v="2023-09-21T00:00:00"/>
    <s v="CUST241"/>
    <x v="0"/>
    <n v="23"/>
    <x v="0"/>
    <x v="1"/>
    <x v="4"/>
    <n v="75"/>
    <x v="1"/>
    <x v="2"/>
    <x v="7"/>
    <n v="4"/>
    <n v="9"/>
    <s v="21-31"/>
    <s v="49"/>
  </r>
  <r>
    <n v="326"/>
    <d v="2023-09-15T00:00:00"/>
    <s v="CUST326"/>
    <x v="0"/>
    <n v="18"/>
    <x v="2"/>
    <x v="1"/>
    <x v="4"/>
    <n v="75"/>
    <x v="1"/>
    <x v="2"/>
    <x v="2"/>
    <n v="5"/>
    <n v="9"/>
    <s v="11-20"/>
    <s v="59"/>
  </r>
  <r>
    <n v="350"/>
    <d v="2023-10-17T00:00:00"/>
    <s v="CUST350"/>
    <x v="1"/>
    <n v="25"/>
    <x v="1"/>
    <x v="1"/>
    <x v="4"/>
    <n v="75"/>
    <x v="1"/>
    <x v="2"/>
    <x v="7"/>
    <n v="2"/>
    <n v="10"/>
    <s v="11-20"/>
    <s v="210"/>
  </r>
  <r>
    <n v="357"/>
    <d v="2023-05-03T00:00:00"/>
    <s v="CUST357"/>
    <x v="0"/>
    <n v="40"/>
    <x v="0"/>
    <x v="1"/>
    <x v="4"/>
    <n v="75"/>
    <x v="1"/>
    <x v="0"/>
    <x v="5"/>
    <n v="3"/>
    <n v="5"/>
    <s v="1-10"/>
    <s v="35"/>
  </r>
  <r>
    <n v="374"/>
    <d v="2023-04-20T00:00:00"/>
    <s v="CUST374"/>
    <x v="0"/>
    <n v="59"/>
    <x v="1"/>
    <x v="1"/>
    <x v="4"/>
    <n v="75"/>
    <x v="1"/>
    <x v="4"/>
    <x v="9"/>
    <n v="4"/>
    <n v="4"/>
    <s v="11-20"/>
    <s v="44"/>
  </r>
  <r>
    <n v="413"/>
    <d v="2023-09-08T00:00:00"/>
    <s v="CUST413"/>
    <x v="0"/>
    <n v="44"/>
    <x v="1"/>
    <x v="1"/>
    <x v="4"/>
    <n v="75"/>
    <x v="1"/>
    <x v="0"/>
    <x v="0"/>
    <n v="5"/>
    <n v="9"/>
    <s v="1-10"/>
    <s v="59"/>
  </r>
  <r>
    <n v="439"/>
    <d v="2023-07-09T00:00:00"/>
    <s v="CUST439"/>
    <x v="1"/>
    <n v="50"/>
    <x v="2"/>
    <x v="1"/>
    <x v="4"/>
    <n v="75"/>
    <x v="1"/>
    <x v="1"/>
    <x v="8"/>
    <n v="7"/>
    <n v="7"/>
    <s v="1-10"/>
    <s v="77"/>
  </r>
  <r>
    <n v="469"/>
    <d v="2023-05-08T00:00:00"/>
    <s v="CUST469"/>
    <x v="1"/>
    <n v="18"/>
    <x v="1"/>
    <x v="1"/>
    <x v="4"/>
    <n v="75"/>
    <x v="1"/>
    <x v="2"/>
    <x v="2"/>
    <n v="1"/>
    <n v="5"/>
    <s v="1-10"/>
    <s v="15"/>
  </r>
  <r>
    <n v="475"/>
    <d v="2023-01-20T00:00:00"/>
    <s v="CUST475"/>
    <x v="1"/>
    <n v="26"/>
    <x v="2"/>
    <x v="1"/>
    <x v="4"/>
    <n v="75"/>
    <x v="1"/>
    <x v="3"/>
    <x v="4"/>
    <n v="5"/>
    <n v="1"/>
    <s v="11-20"/>
    <s v="51"/>
  </r>
  <r>
    <n v="552"/>
    <d v="2023-12-13T00:00:00"/>
    <s v="CUST552"/>
    <x v="0"/>
    <n v="49"/>
    <x v="0"/>
    <x v="1"/>
    <x v="4"/>
    <n v="75"/>
    <x v="1"/>
    <x v="1"/>
    <x v="8"/>
    <n v="3"/>
    <n v="12"/>
    <s v="11-20"/>
    <s v="312"/>
  </r>
  <r>
    <n v="607"/>
    <d v="2023-03-17T00:00:00"/>
    <s v="CUST607"/>
    <x v="1"/>
    <n v="54"/>
    <x v="2"/>
    <x v="1"/>
    <x v="4"/>
    <n v="75"/>
    <x v="1"/>
    <x v="1"/>
    <x v="1"/>
    <n v="5"/>
    <n v="3"/>
    <s v="11-20"/>
    <s v="53"/>
  </r>
  <r>
    <n v="620"/>
    <d v="2023-05-08T00:00:00"/>
    <s v="CUST620"/>
    <x v="1"/>
    <n v="63"/>
    <x v="0"/>
    <x v="1"/>
    <x v="4"/>
    <n v="75"/>
    <x v="1"/>
    <x v="4"/>
    <x v="6"/>
    <n v="1"/>
    <n v="5"/>
    <s v="1-10"/>
    <s v="15"/>
  </r>
  <r>
    <n v="622"/>
    <d v="2023-08-22T00:00:00"/>
    <s v="CUST622"/>
    <x v="0"/>
    <n v="49"/>
    <x v="1"/>
    <x v="1"/>
    <x v="4"/>
    <n v="75"/>
    <x v="1"/>
    <x v="1"/>
    <x v="8"/>
    <n v="2"/>
    <n v="8"/>
    <s v="21-31"/>
    <s v="28"/>
  </r>
  <r>
    <n v="644"/>
    <d v="2023-09-06T00:00:00"/>
    <s v="CUST644"/>
    <x v="1"/>
    <n v="23"/>
    <x v="1"/>
    <x v="1"/>
    <x v="4"/>
    <n v="75"/>
    <x v="1"/>
    <x v="2"/>
    <x v="7"/>
    <n v="3"/>
    <n v="9"/>
    <s v="1-10"/>
    <s v="39"/>
  </r>
  <r>
    <n v="653"/>
    <d v="2023-05-20T00:00:00"/>
    <s v="CUST653"/>
    <x v="1"/>
    <n v="54"/>
    <x v="2"/>
    <x v="1"/>
    <x v="4"/>
    <n v="75"/>
    <x v="1"/>
    <x v="1"/>
    <x v="1"/>
    <n v="6"/>
    <n v="5"/>
    <s v="11-20"/>
    <s v="65"/>
  </r>
  <r>
    <n v="654"/>
    <d v="2023-06-21T00:00:00"/>
    <s v="CUST654"/>
    <x v="1"/>
    <n v="42"/>
    <x v="2"/>
    <x v="1"/>
    <x v="4"/>
    <n v="75"/>
    <x v="1"/>
    <x v="0"/>
    <x v="0"/>
    <n v="3"/>
    <n v="6"/>
    <s v="21-31"/>
    <s v="36"/>
  </r>
  <r>
    <n v="713"/>
    <d v="2023-01-14T00:00:00"/>
    <s v="CUST713"/>
    <x v="1"/>
    <n v="34"/>
    <x v="1"/>
    <x v="1"/>
    <x v="4"/>
    <n v="75"/>
    <x v="1"/>
    <x v="3"/>
    <x v="3"/>
    <n v="6"/>
    <n v="1"/>
    <s v="11-20"/>
    <s v="61"/>
  </r>
  <r>
    <n v="718"/>
    <d v="2023-08-25T00:00:00"/>
    <s v="CUST718"/>
    <x v="0"/>
    <n v="59"/>
    <x v="1"/>
    <x v="1"/>
    <x v="4"/>
    <n v="75"/>
    <x v="1"/>
    <x v="4"/>
    <x v="9"/>
    <n v="5"/>
    <n v="8"/>
    <s v="21-31"/>
    <s v="58"/>
  </r>
  <r>
    <n v="750"/>
    <d v="2023-03-06T00:00:00"/>
    <s v="CUST750"/>
    <x v="0"/>
    <n v="35"/>
    <x v="2"/>
    <x v="1"/>
    <x v="4"/>
    <n v="75"/>
    <x v="1"/>
    <x v="3"/>
    <x v="3"/>
    <n v="1"/>
    <n v="3"/>
    <s v="1-10"/>
    <s v="13"/>
  </r>
  <r>
    <n v="755"/>
    <d v="2023-04-22T00:00:00"/>
    <s v="CUST755"/>
    <x v="0"/>
    <n v="58"/>
    <x v="2"/>
    <x v="1"/>
    <x v="4"/>
    <n v="75"/>
    <x v="1"/>
    <x v="4"/>
    <x v="9"/>
    <n v="6"/>
    <n v="4"/>
    <s v="21-31"/>
    <s v="64"/>
  </r>
  <r>
    <n v="767"/>
    <d v="2023-10-24T00:00:00"/>
    <s v="CUST767"/>
    <x v="1"/>
    <n v="39"/>
    <x v="1"/>
    <x v="1"/>
    <x v="4"/>
    <n v="75"/>
    <x v="1"/>
    <x v="0"/>
    <x v="5"/>
    <n v="2"/>
    <n v="10"/>
    <s v="21-31"/>
    <s v="210"/>
  </r>
  <r>
    <n v="768"/>
    <d v="2023-01-14T00:00:00"/>
    <s v="CUST768"/>
    <x v="0"/>
    <n v="24"/>
    <x v="1"/>
    <x v="1"/>
    <x v="4"/>
    <n v="75"/>
    <x v="1"/>
    <x v="2"/>
    <x v="7"/>
    <n v="6"/>
    <n v="1"/>
    <s v="11-20"/>
    <s v="61"/>
  </r>
  <r>
    <n v="797"/>
    <d v="2023-01-07T00:00:00"/>
    <s v="CUST797"/>
    <x v="1"/>
    <n v="40"/>
    <x v="2"/>
    <x v="1"/>
    <x v="4"/>
    <n v="75"/>
    <x v="1"/>
    <x v="0"/>
    <x v="5"/>
    <n v="6"/>
    <n v="1"/>
    <s v="1-10"/>
    <s v="61"/>
  </r>
  <r>
    <n v="812"/>
    <d v="2023-11-12T00:00:00"/>
    <s v="CUST812"/>
    <x v="1"/>
    <n v="19"/>
    <x v="0"/>
    <x v="1"/>
    <x v="4"/>
    <n v="75"/>
    <x v="1"/>
    <x v="2"/>
    <x v="2"/>
    <n v="7"/>
    <n v="11"/>
    <s v="11-20"/>
    <s v="711"/>
  </r>
  <r>
    <n v="815"/>
    <d v="2023-08-27T00:00:00"/>
    <s v="CUST815"/>
    <x v="0"/>
    <n v="51"/>
    <x v="2"/>
    <x v="1"/>
    <x v="4"/>
    <n v="75"/>
    <x v="1"/>
    <x v="1"/>
    <x v="1"/>
    <n v="7"/>
    <n v="8"/>
    <s v="21-31"/>
    <s v="78"/>
  </r>
  <r>
    <n v="848"/>
    <d v="2023-02-13T00:00:00"/>
    <s v="CUST848"/>
    <x v="0"/>
    <n v="63"/>
    <x v="2"/>
    <x v="1"/>
    <x v="4"/>
    <n v="75"/>
    <x v="1"/>
    <x v="4"/>
    <x v="6"/>
    <n v="1"/>
    <n v="2"/>
    <s v="11-20"/>
    <s v="12"/>
  </r>
  <r>
    <n v="872"/>
    <d v="2023-10-11T00:00:00"/>
    <s v="CUST872"/>
    <x v="0"/>
    <n v="63"/>
    <x v="1"/>
    <x v="1"/>
    <x v="4"/>
    <n v="75"/>
    <x v="1"/>
    <x v="4"/>
    <x v="6"/>
    <n v="3"/>
    <n v="10"/>
    <s v="11-20"/>
    <s v="310"/>
  </r>
  <r>
    <n v="920"/>
    <d v="2023-02-22T00:00:00"/>
    <s v="CUST920"/>
    <x v="0"/>
    <n v="28"/>
    <x v="1"/>
    <x v="1"/>
    <x v="4"/>
    <n v="75"/>
    <x v="1"/>
    <x v="3"/>
    <x v="4"/>
    <n v="3"/>
    <n v="2"/>
    <s v="21-31"/>
    <s v="32"/>
  </r>
  <r>
    <n v="921"/>
    <d v="2023-01-07T00:00:00"/>
    <s v="CUST921"/>
    <x v="1"/>
    <n v="51"/>
    <x v="0"/>
    <x v="1"/>
    <x v="4"/>
    <n v="75"/>
    <x v="1"/>
    <x v="1"/>
    <x v="1"/>
    <n v="6"/>
    <n v="1"/>
    <s v="1-10"/>
    <s v="61"/>
  </r>
  <r>
    <n v="929"/>
    <d v="2023-01-27T00:00:00"/>
    <s v="CUST929"/>
    <x v="0"/>
    <n v="23"/>
    <x v="1"/>
    <x v="1"/>
    <x v="4"/>
    <n v="75"/>
    <x v="1"/>
    <x v="2"/>
    <x v="7"/>
    <n v="5"/>
    <n v="1"/>
    <s v="21-31"/>
    <s v="51"/>
  </r>
  <r>
    <n v="948"/>
    <d v="2023-10-13T00:00:00"/>
    <s v="CUST948"/>
    <x v="0"/>
    <n v="23"/>
    <x v="0"/>
    <x v="1"/>
    <x v="4"/>
    <n v="75"/>
    <x v="1"/>
    <x v="2"/>
    <x v="7"/>
    <n v="5"/>
    <n v="10"/>
    <s v="11-20"/>
    <s v="510"/>
  </r>
  <r>
    <n v="977"/>
    <d v="2023-02-08T00:00:00"/>
    <s v="CUST977"/>
    <x v="0"/>
    <n v="35"/>
    <x v="0"/>
    <x v="1"/>
    <x v="4"/>
    <n v="75"/>
    <x v="1"/>
    <x v="3"/>
    <x v="3"/>
    <n v="3"/>
    <n v="2"/>
    <s v="1-10"/>
    <s v="32"/>
  </r>
  <r>
    <n v="980"/>
    <d v="2023-07-29T00:00:00"/>
    <s v="CUST980"/>
    <x v="0"/>
    <n v="31"/>
    <x v="0"/>
    <x v="1"/>
    <x v="4"/>
    <n v="75"/>
    <x v="1"/>
    <x v="3"/>
    <x v="3"/>
    <n v="6"/>
    <n v="7"/>
    <s v="21-31"/>
    <s v="67"/>
  </r>
  <r>
    <n v="988"/>
    <d v="2023-05-28T00:00:00"/>
    <s v="CUST988"/>
    <x v="0"/>
    <n v="63"/>
    <x v="2"/>
    <x v="1"/>
    <x v="4"/>
    <n v="75"/>
    <x v="1"/>
    <x v="4"/>
    <x v="6"/>
    <n v="7"/>
    <n v="5"/>
    <s v="21-31"/>
    <s v="75"/>
  </r>
  <r>
    <n v="80"/>
    <d v="2023-12-10T00:00:00"/>
    <s v="CUST080"/>
    <x v="0"/>
    <n v="64"/>
    <x v="2"/>
    <x v="2"/>
    <x v="3"/>
    <n v="60"/>
    <x v="1"/>
    <x v="4"/>
    <x v="6"/>
    <n v="7"/>
    <n v="12"/>
    <s v="1-10"/>
    <s v="712"/>
  </r>
  <r>
    <n v="95"/>
    <d v="2023-11-24T00:00:00"/>
    <s v="CUST095"/>
    <x v="0"/>
    <n v="32"/>
    <x v="2"/>
    <x v="2"/>
    <x v="3"/>
    <n v="60"/>
    <x v="1"/>
    <x v="3"/>
    <x v="3"/>
    <n v="5"/>
    <n v="11"/>
    <s v="21-31"/>
    <s v="511"/>
  </r>
  <r>
    <n v="123"/>
    <d v="2023-05-15T00:00:00"/>
    <s v="CUST123"/>
    <x v="0"/>
    <n v="40"/>
    <x v="0"/>
    <x v="2"/>
    <x v="3"/>
    <n v="60"/>
    <x v="1"/>
    <x v="0"/>
    <x v="5"/>
    <n v="1"/>
    <n v="5"/>
    <s v="11-20"/>
    <s v="15"/>
  </r>
  <r>
    <n v="148"/>
    <d v="2023-05-09T00:00:00"/>
    <s v="CUST148"/>
    <x v="1"/>
    <n v="18"/>
    <x v="2"/>
    <x v="2"/>
    <x v="3"/>
    <n v="60"/>
    <x v="1"/>
    <x v="2"/>
    <x v="2"/>
    <n v="2"/>
    <n v="5"/>
    <s v="1-10"/>
    <s v="25"/>
  </r>
  <r>
    <n v="162"/>
    <d v="2023-08-21T00:00:00"/>
    <s v="CUST162"/>
    <x v="1"/>
    <n v="39"/>
    <x v="2"/>
    <x v="2"/>
    <x v="3"/>
    <n v="60"/>
    <x v="1"/>
    <x v="0"/>
    <x v="5"/>
    <n v="1"/>
    <n v="8"/>
    <s v="21-31"/>
    <s v="18"/>
  </r>
  <r>
    <n v="178"/>
    <d v="2023-10-04T00:00:00"/>
    <s v="CUST178"/>
    <x v="1"/>
    <n v="40"/>
    <x v="2"/>
    <x v="2"/>
    <x v="3"/>
    <n v="60"/>
    <x v="1"/>
    <x v="0"/>
    <x v="5"/>
    <n v="3"/>
    <n v="10"/>
    <s v="1-10"/>
    <s v="310"/>
  </r>
  <r>
    <n v="214"/>
    <d v="2023-12-10T00:00:00"/>
    <s v="CUST214"/>
    <x v="1"/>
    <n v="20"/>
    <x v="1"/>
    <x v="2"/>
    <x v="3"/>
    <n v="60"/>
    <x v="1"/>
    <x v="2"/>
    <x v="2"/>
    <n v="7"/>
    <n v="12"/>
    <s v="1-10"/>
    <s v="712"/>
  </r>
  <r>
    <n v="228"/>
    <d v="2023-04-28T00:00:00"/>
    <s v="CUST228"/>
    <x v="0"/>
    <n v="59"/>
    <x v="0"/>
    <x v="2"/>
    <x v="3"/>
    <n v="60"/>
    <x v="1"/>
    <x v="4"/>
    <x v="9"/>
    <n v="5"/>
    <n v="4"/>
    <s v="21-31"/>
    <s v="54"/>
  </r>
  <r>
    <n v="247"/>
    <d v="2023-10-04T00:00:00"/>
    <s v="CUST247"/>
    <x v="1"/>
    <n v="41"/>
    <x v="0"/>
    <x v="2"/>
    <x v="3"/>
    <n v="60"/>
    <x v="1"/>
    <x v="0"/>
    <x v="0"/>
    <n v="3"/>
    <n v="10"/>
    <s v="1-10"/>
    <s v="310"/>
  </r>
  <r>
    <n v="260"/>
    <d v="2023-07-01T00:00:00"/>
    <s v="CUST260"/>
    <x v="1"/>
    <n v="28"/>
    <x v="1"/>
    <x v="2"/>
    <x v="3"/>
    <n v="60"/>
    <x v="1"/>
    <x v="3"/>
    <x v="4"/>
    <n v="6"/>
    <n v="7"/>
    <s v="1-10"/>
    <s v="67"/>
  </r>
  <r>
    <n v="263"/>
    <d v="2023-08-28T00:00:00"/>
    <s v="CUST263"/>
    <x v="1"/>
    <n v="23"/>
    <x v="1"/>
    <x v="2"/>
    <x v="3"/>
    <n v="60"/>
    <x v="1"/>
    <x v="2"/>
    <x v="7"/>
    <n v="1"/>
    <n v="8"/>
    <s v="21-31"/>
    <s v="18"/>
  </r>
  <r>
    <n v="266"/>
    <d v="2023-12-01T00:00:00"/>
    <s v="CUST266"/>
    <x v="0"/>
    <n v="19"/>
    <x v="0"/>
    <x v="2"/>
    <x v="3"/>
    <n v="60"/>
    <x v="1"/>
    <x v="2"/>
    <x v="2"/>
    <n v="5"/>
    <n v="12"/>
    <s v="1-10"/>
    <s v="512"/>
  </r>
  <r>
    <n v="289"/>
    <d v="2023-11-30T00:00:00"/>
    <s v="CUST289"/>
    <x v="1"/>
    <n v="53"/>
    <x v="0"/>
    <x v="2"/>
    <x v="3"/>
    <n v="60"/>
    <x v="1"/>
    <x v="1"/>
    <x v="1"/>
    <n v="4"/>
    <n v="11"/>
    <s v="21-31"/>
    <s v="411"/>
  </r>
  <r>
    <n v="304"/>
    <d v="2023-07-19T00:00:00"/>
    <s v="CUST304"/>
    <x v="0"/>
    <n v="37"/>
    <x v="0"/>
    <x v="2"/>
    <x v="3"/>
    <n v="60"/>
    <x v="1"/>
    <x v="0"/>
    <x v="5"/>
    <n v="3"/>
    <n v="7"/>
    <s v="11-20"/>
    <s v="37"/>
  </r>
  <r>
    <n v="315"/>
    <d v="2023-06-01T00:00:00"/>
    <s v="CUST315"/>
    <x v="1"/>
    <n v="47"/>
    <x v="2"/>
    <x v="2"/>
    <x v="3"/>
    <n v="60"/>
    <x v="1"/>
    <x v="1"/>
    <x v="8"/>
    <n v="4"/>
    <n v="6"/>
    <s v="1-10"/>
    <s v="46"/>
  </r>
  <r>
    <n v="370"/>
    <d v="2023-10-16T00:00:00"/>
    <s v="CUST370"/>
    <x v="1"/>
    <n v="23"/>
    <x v="0"/>
    <x v="2"/>
    <x v="3"/>
    <n v="60"/>
    <x v="1"/>
    <x v="2"/>
    <x v="7"/>
    <n v="1"/>
    <n v="10"/>
    <s v="11-20"/>
    <s v="110"/>
  </r>
  <r>
    <n v="399"/>
    <d v="2023-03-01T00:00:00"/>
    <s v="CUST399"/>
    <x v="0"/>
    <n v="64"/>
    <x v="1"/>
    <x v="2"/>
    <x v="3"/>
    <n v="60"/>
    <x v="1"/>
    <x v="4"/>
    <x v="6"/>
    <n v="3"/>
    <n v="3"/>
    <s v="1-10"/>
    <s v="33"/>
  </r>
  <r>
    <n v="415"/>
    <d v="2023-01-27T00:00:00"/>
    <s v="CUST415"/>
    <x v="1"/>
    <n v="53"/>
    <x v="2"/>
    <x v="2"/>
    <x v="3"/>
    <n v="60"/>
    <x v="1"/>
    <x v="1"/>
    <x v="1"/>
    <n v="5"/>
    <n v="1"/>
    <s v="21-31"/>
    <s v="51"/>
  </r>
  <r>
    <n v="448"/>
    <d v="2023-01-21T00:00:00"/>
    <s v="CUST448"/>
    <x v="0"/>
    <n v="54"/>
    <x v="1"/>
    <x v="2"/>
    <x v="3"/>
    <n v="60"/>
    <x v="1"/>
    <x v="1"/>
    <x v="1"/>
    <n v="6"/>
    <n v="1"/>
    <s v="21-31"/>
    <s v="61"/>
  </r>
  <r>
    <n v="456"/>
    <d v="2023-10-14T00:00:00"/>
    <s v="CUST456"/>
    <x v="1"/>
    <n v="57"/>
    <x v="0"/>
    <x v="2"/>
    <x v="3"/>
    <n v="60"/>
    <x v="1"/>
    <x v="4"/>
    <x v="9"/>
    <n v="6"/>
    <n v="10"/>
    <s v="11-20"/>
    <s v="610"/>
  </r>
  <r>
    <n v="478"/>
    <d v="2023-04-13T00:00:00"/>
    <s v="CUST478"/>
    <x v="0"/>
    <n v="58"/>
    <x v="2"/>
    <x v="2"/>
    <x v="3"/>
    <n v="60"/>
    <x v="1"/>
    <x v="4"/>
    <x v="9"/>
    <n v="4"/>
    <n v="4"/>
    <s v="11-20"/>
    <s v="44"/>
  </r>
  <r>
    <n v="495"/>
    <d v="2023-07-24T00:00:00"/>
    <s v="CUST495"/>
    <x v="1"/>
    <n v="24"/>
    <x v="1"/>
    <x v="2"/>
    <x v="3"/>
    <n v="60"/>
    <x v="1"/>
    <x v="2"/>
    <x v="7"/>
    <n v="1"/>
    <n v="7"/>
    <s v="21-31"/>
    <s v="17"/>
  </r>
  <r>
    <n v="499"/>
    <d v="2023-01-15T00:00:00"/>
    <s v="CUST499"/>
    <x v="1"/>
    <n v="46"/>
    <x v="1"/>
    <x v="2"/>
    <x v="3"/>
    <n v="60"/>
    <x v="1"/>
    <x v="1"/>
    <x v="8"/>
    <n v="7"/>
    <n v="1"/>
    <s v="11-20"/>
    <s v="71"/>
  </r>
  <r>
    <n v="501"/>
    <d v="2023-05-14T00:00:00"/>
    <s v="CUST501"/>
    <x v="1"/>
    <n v="39"/>
    <x v="0"/>
    <x v="2"/>
    <x v="3"/>
    <n v="60"/>
    <x v="1"/>
    <x v="0"/>
    <x v="5"/>
    <n v="7"/>
    <n v="5"/>
    <s v="11-20"/>
    <s v="75"/>
  </r>
  <r>
    <n v="528"/>
    <d v="2023-07-06T00:00:00"/>
    <s v="CUST528"/>
    <x v="0"/>
    <n v="36"/>
    <x v="2"/>
    <x v="2"/>
    <x v="3"/>
    <n v="60"/>
    <x v="1"/>
    <x v="0"/>
    <x v="5"/>
    <n v="4"/>
    <n v="7"/>
    <s v="1-10"/>
    <s v="47"/>
  </r>
  <r>
    <n v="548"/>
    <d v="2023-04-09T00:00:00"/>
    <s v="CUST548"/>
    <x v="0"/>
    <n v="51"/>
    <x v="2"/>
    <x v="2"/>
    <x v="3"/>
    <n v="60"/>
    <x v="1"/>
    <x v="1"/>
    <x v="1"/>
    <n v="7"/>
    <n v="4"/>
    <s v="1-10"/>
    <s v="74"/>
  </r>
  <r>
    <n v="563"/>
    <d v="2023-08-09T00:00:00"/>
    <s v="CUST563"/>
    <x v="1"/>
    <n v="20"/>
    <x v="2"/>
    <x v="2"/>
    <x v="3"/>
    <n v="60"/>
    <x v="1"/>
    <x v="2"/>
    <x v="2"/>
    <n v="3"/>
    <n v="8"/>
    <s v="1-10"/>
    <s v="38"/>
  </r>
  <r>
    <n v="565"/>
    <d v="2023-11-07T00:00:00"/>
    <s v="CUST565"/>
    <x v="0"/>
    <n v="45"/>
    <x v="1"/>
    <x v="2"/>
    <x v="3"/>
    <n v="60"/>
    <x v="1"/>
    <x v="0"/>
    <x v="0"/>
    <n v="2"/>
    <n v="11"/>
    <s v="1-10"/>
    <s v="211"/>
  </r>
  <r>
    <n v="573"/>
    <d v="2023-09-19T00:00:00"/>
    <s v="CUST573"/>
    <x v="1"/>
    <n v="49"/>
    <x v="1"/>
    <x v="2"/>
    <x v="3"/>
    <n v="60"/>
    <x v="1"/>
    <x v="1"/>
    <x v="8"/>
    <n v="2"/>
    <n v="9"/>
    <s v="11-20"/>
    <s v="29"/>
  </r>
  <r>
    <n v="581"/>
    <d v="2023-11-21T00:00:00"/>
    <s v="CUST581"/>
    <x v="0"/>
    <n v="48"/>
    <x v="1"/>
    <x v="2"/>
    <x v="3"/>
    <n v="60"/>
    <x v="1"/>
    <x v="1"/>
    <x v="8"/>
    <n v="2"/>
    <n v="11"/>
    <s v="21-31"/>
    <s v="211"/>
  </r>
  <r>
    <n v="588"/>
    <d v="2023-04-26T00:00:00"/>
    <s v="CUST588"/>
    <x v="1"/>
    <n v="38"/>
    <x v="0"/>
    <x v="2"/>
    <x v="3"/>
    <n v="60"/>
    <x v="1"/>
    <x v="0"/>
    <x v="5"/>
    <n v="3"/>
    <n v="4"/>
    <s v="21-31"/>
    <s v="34"/>
  </r>
  <r>
    <n v="593"/>
    <d v="2023-05-06T00:00:00"/>
    <s v="CUST593"/>
    <x v="1"/>
    <n v="35"/>
    <x v="0"/>
    <x v="2"/>
    <x v="3"/>
    <n v="60"/>
    <x v="1"/>
    <x v="3"/>
    <x v="3"/>
    <n v="6"/>
    <n v="5"/>
    <s v="1-10"/>
    <s v="65"/>
  </r>
  <r>
    <n v="675"/>
    <d v="2023-08-04T00:00:00"/>
    <s v="CUST675"/>
    <x v="0"/>
    <n v="45"/>
    <x v="2"/>
    <x v="2"/>
    <x v="3"/>
    <n v="60"/>
    <x v="1"/>
    <x v="0"/>
    <x v="0"/>
    <n v="5"/>
    <n v="8"/>
    <s v="1-10"/>
    <s v="58"/>
  </r>
  <r>
    <n v="681"/>
    <d v="2023-07-14T00:00:00"/>
    <s v="CUST681"/>
    <x v="0"/>
    <n v="43"/>
    <x v="0"/>
    <x v="2"/>
    <x v="3"/>
    <n v="60"/>
    <x v="1"/>
    <x v="0"/>
    <x v="0"/>
    <n v="5"/>
    <n v="7"/>
    <s v="11-20"/>
    <s v="57"/>
  </r>
  <r>
    <n v="701"/>
    <d v="2023-12-14T00:00:00"/>
    <s v="CUST701"/>
    <x v="0"/>
    <n v="52"/>
    <x v="1"/>
    <x v="2"/>
    <x v="3"/>
    <n v="60"/>
    <x v="1"/>
    <x v="1"/>
    <x v="1"/>
    <n v="4"/>
    <n v="12"/>
    <s v="11-20"/>
    <s v="412"/>
  </r>
  <r>
    <n v="719"/>
    <d v="2023-04-04T00:00:00"/>
    <s v="CUST719"/>
    <x v="0"/>
    <n v="42"/>
    <x v="2"/>
    <x v="2"/>
    <x v="3"/>
    <n v="60"/>
    <x v="1"/>
    <x v="0"/>
    <x v="0"/>
    <n v="2"/>
    <n v="4"/>
    <s v="1-10"/>
    <s v="24"/>
  </r>
  <r>
    <n v="834"/>
    <d v="2023-04-04T00:00:00"/>
    <s v="CUST834"/>
    <x v="0"/>
    <n v="56"/>
    <x v="1"/>
    <x v="2"/>
    <x v="3"/>
    <n v="60"/>
    <x v="1"/>
    <x v="4"/>
    <x v="9"/>
    <n v="2"/>
    <n v="4"/>
    <s v="1-10"/>
    <s v="24"/>
  </r>
  <r>
    <n v="871"/>
    <d v="2023-08-31T00:00:00"/>
    <s v="CUST871"/>
    <x v="1"/>
    <n v="62"/>
    <x v="1"/>
    <x v="2"/>
    <x v="3"/>
    <n v="60"/>
    <x v="1"/>
    <x v="4"/>
    <x v="6"/>
    <n v="4"/>
    <n v="8"/>
    <s v="21-31"/>
    <s v="48"/>
  </r>
  <r>
    <n v="884"/>
    <d v="2023-04-29T00:00:00"/>
    <s v="CUST884"/>
    <x v="0"/>
    <n v="26"/>
    <x v="2"/>
    <x v="2"/>
    <x v="3"/>
    <n v="60"/>
    <x v="1"/>
    <x v="3"/>
    <x v="4"/>
    <n v="6"/>
    <n v="4"/>
    <s v="21-31"/>
    <s v="64"/>
  </r>
  <r>
    <n v="900"/>
    <d v="2023-02-21T00:00:00"/>
    <s v="CUST900"/>
    <x v="1"/>
    <n v="21"/>
    <x v="2"/>
    <x v="2"/>
    <x v="3"/>
    <n v="60"/>
    <x v="1"/>
    <x v="2"/>
    <x v="7"/>
    <n v="2"/>
    <n v="2"/>
    <s v="21-31"/>
    <s v="22"/>
  </r>
  <r>
    <n v="959"/>
    <d v="2023-10-29T00:00:00"/>
    <s v="CUST959"/>
    <x v="0"/>
    <n v="42"/>
    <x v="0"/>
    <x v="2"/>
    <x v="3"/>
    <n v="60"/>
    <x v="1"/>
    <x v="0"/>
    <x v="0"/>
    <n v="7"/>
    <n v="10"/>
    <s v="21-31"/>
    <s v="710"/>
  </r>
  <r>
    <n v="960"/>
    <d v="2023-08-08T00:00:00"/>
    <s v="CUST960"/>
    <x v="1"/>
    <n v="59"/>
    <x v="2"/>
    <x v="2"/>
    <x v="3"/>
    <n v="60"/>
    <x v="1"/>
    <x v="4"/>
    <x v="9"/>
    <n v="2"/>
    <n v="8"/>
    <s v="1-10"/>
    <s v="28"/>
  </r>
  <r>
    <n v="962"/>
    <d v="2023-10-19T00:00:00"/>
    <s v="CUST962"/>
    <x v="1"/>
    <n v="44"/>
    <x v="2"/>
    <x v="2"/>
    <x v="3"/>
    <n v="60"/>
    <x v="1"/>
    <x v="0"/>
    <x v="0"/>
    <n v="4"/>
    <n v="10"/>
    <s v="11-20"/>
    <s v="410"/>
  </r>
  <r>
    <n v="981"/>
    <d v="2023-08-19T00:00:00"/>
    <s v="CUST981"/>
    <x v="0"/>
    <n v="30"/>
    <x v="0"/>
    <x v="2"/>
    <x v="3"/>
    <n v="60"/>
    <x v="1"/>
    <x v="3"/>
    <x v="4"/>
    <n v="6"/>
    <n v="8"/>
    <s v="11-20"/>
    <s v="68"/>
  </r>
  <r>
    <n v="992"/>
    <d v="2023-08-21T00:00:00"/>
    <s v="CUST992"/>
    <x v="0"/>
    <n v="57"/>
    <x v="0"/>
    <x v="2"/>
    <x v="3"/>
    <n v="60"/>
    <x v="1"/>
    <x v="4"/>
    <x v="9"/>
    <n v="1"/>
    <n v="8"/>
    <s v="21-31"/>
    <s v="18"/>
  </r>
  <r>
    <n v="7"/>
    <d v="2023-03-13T00:00:00"/>
    <s v="CUST007"/>
    <x v="1"/>
    <n v="46"/>
    <x v="2"/>
    <x v="2"/>
    <x v="4"/>
    <n v="50"/>
    <x v="1"/>
    <x v="1"/>
    <x v="8"/>
    <n v="1"/>
    <n v="3"/>
    <s v="11-20"/>
    <s v="13"/>
  </r>
  <r>
    <n v="18"/>
    <d v="2023-04-30T00:00:00"/>
    <s v="CUST018"/>
    <x v="0"/>
    <n v="47"/>
    <x v="0"/>
    <x v="2"/>
    <x v="4"/>
    <n v="50"/>
    <x v="1"/>
    <x v="1"/>
    <x v="8"/>
    <n v="7"/>
    <n v="4"/>
    <s v="21-31"/>
    <s v="74"/>
  </r>
  <r>
    <n v="19"/>
    <d v="2023-09-16T00:00:00"/>
    <s v="CUST019"/>
    <x v="0"/>
    <n v="62"/>
    <x v="2"/>
    <x v="2"/>
    <x v="4"/>
    <n v="50"/>
    <x v="1"/>
    <x v="4"/>
    <x v="6"/>
    <n v="6"/>
    <n v="9"/>
    <s v="11-20"/>
    <s v="69"/>
  </r>
  <r>
    <n v="25"/>
    <d v="2023-12-26T00:00:00"/>
    <s v="CUST025"/>
    <x v="0"/>
    <n v="64"/>
    <x v="1"/>
    <x v="3"/>
    <x v="2"/>
    <n v="50"/>
    <x v="1"/>
    <x v="4"/>
    <x v="6"/>
    <n v="2"/>
    <n v="12"/>
    <s v="21-31"/>
    <s v="212"/>
  </r>
  <r>
    <n v="27"/>
    <d v="2023-08-03T00:00:00"/>
    <s v="CUST027"/>
    <x v="0"/>
    <n v="38"/>
    <x v="1"/>
    <x v="2"/>
    <x v="4"/>
    <n v="50"/>
    <x v="1"/>
    <x v="0"/>
    <x v="5"/>
    <n v="4"/>
    <n v="8"/>
    <s v="1-10"/>
    <s v="48"/>
  </r>
  <r>
    <n v="40"/>
    <d v="2023-06-22T00:00:00"/>
    <s v="CUST040"/>
    <x v="1"/>
    <n v="45"/>
    <x v="1"/>
    <x v="3"/>
    <x v="2"/>
    <n v="50"/>
    <x v="1"/>
    <x v="0"/>
    <x v="0"/>
    <n v="4"/>
    <n v="6"/>
    <s v="21-31"/>
    <s v="46"/>
  </r>
  <r>
    <n v="41"/>
    <d v="2023-02-22T00:00:00"/>
    <s v="CUST041"/>
    <x v="1"/>
    <n v="34"/>
    <x v="2"/>
    <x v="2"/>
    <x v="4"/>
    <n v="50"/>
    <x v="1"/>
    <x v="3"/>
    <x v="3"/>
    <n v="3"/>
    <n v="2"/>
    <s v="21-31"/>
    <s v="32"/>
  </r>
  <r>
    <n v="59"/>
    <d v="2023-07-05T00:00:00"/>
    <s v="CUST059"/>
    <x v="1"/>
    <n v="62"/>
    <x v="2"/>
    <x v="3"/>
    <x v="2"/>
    <n v="50"/>
    <x v="1"/>
    <x v="4"/>
    <x v="6"/>
    <n v="3"/>
    <n v="7"/>
    <s v="1-10"/>
    <s v="37"/>
  </r>
  <r>
    <n v="63"/>
    <d v="2023-02-05T00:00:00"/>
    <s v="CUST063"/>
    <x v="1"/>
    <n v="57"/>
    <x v="0"/>
    <x v="2"/>
    <x v="4"/>
    <n v="50"/>
    <x v="1"/>
    <x v="4"/>
    <x v="9"/>
    <n v="7"/>
    <n v="2"/>
    <s v="1-10"/>
    <s v="72"/>
  </r>
  <r>
    <n v="81"/>
    <d v="2023-05-17T00:00:00"/>
    <s v="CUST081"/>
    <x v="1"/>
    <n v="40"/>
    <x v="0"/>
    <x v="3"/>
    <x v="2"/>
    <n v="50"/>
    <x v="1"/>
    <x v="0"/>
    <x v="5"/>
    <n v="3"/>
    <n v="5"/>
    <s v="11-20"/>
    <s v="35"/>
  </r>
  <r>
    <n v="102"/>
    <d v="2023-04-28T00:00:00"/>
    <s v="CUST102"/>
    <x v="0"/>
    <n v="47"/>
    <x v="1"/>
    <x v="2"/>
    <x v="4"/>
    <n v="50"/>
    <x v="1"/>
    <x v="1"/>
    <x v="8"/>
    <n v="5"/>
    <n v="4"/>
    <s v="21-31"/>
    <s v="54"/>
  </r>
  <r>
    <n v="106"/>
    <d v="2023-05-18T00:00:00"/>
    <s v="CUST106"/>
    <x v="0"/>
    <n v="46"/>
    <x v="2"/>
    <x v="3"/>
    <x v="2"/>
    <n v="50"/>
    <x v="1"/>
    <x v="1"/>
    <x v="8"/>
    <n v="4"/>
    <n v="5"/>
    <s v="11-20"/>
    <s v="45"/>
  </r>
  <r>
    <n v="113"/>
    <d v="2023-09-13T00:00:00"/>
    <s v="CUST113"/>
    <x v="0"/>
    <n v="41"/>
    <x v="0"/>
    <x v="2"/>
    <x v="4"/>
    <n v="50"/>
    <x v="1"/>
    <x v="0"/>
    <x v="0"/>
    <n v="3"/>
    <n v="9"/>
    <s v="11-20"/>
    <s v="39"/>
  </r>
  <r>
    <n v="120"/>
    <d v="2023-05-07T00:00:00"/>
    <s v="CUST120"/>
    <x v="1"/>
    <n v="60"/>
    <x v="1"/>
    <x v="3"/>
    <x v="2"/>
    <n v="50"/>
    <x v="1"/>
    <x v="4"/>
    <x v="9"/>
    <n v="7"/>
    <n v="5"/>
    <s v="1-10"/>
    <s v="75"/>
  </r>
  <r>
    <n v="127"/>
    <d v="2023-07-24T00:00:00"/>
    <s v="CUST127"/>
    <x v="0"/>
    <n v="33"/>
    <x v="2"/>
    <x v="2"/>
    <x v="4"/>
    <n v="50"/>
    <x v="1"/>
    <x v="3"/>
    <x v="3"/>
    <n v="1"/>
    <n v="7"/>
    <s v="21-31"/>
    <s v="17"/>
  </r>
  <r>
    <n v="134"/>
    <d v="2023-01-25T00:00:00"/>
    <s v="CUST134"/>
    <x v="1"/>
    <n v="49"/>
    <x v="0"/>
    <x v="3"/>
    <x v="2"/>
    <n v="50"/>
    <x v="1"/>
    <x v="1"/>
    <x v="8"/>
    <n v="3"/>
    <n v="1"/>
    <s v="21-31"/>
    <s v="31"/>
  </r>
  <r>
    <n v="135"/>
    <d v="2023-02-26T00:00:00"/>
    <s v="CUST135"/>
    <x v="1"/>
    <n v="20"/>
    <x v="2"/>
    <x v="2"/>
    <x v="4"/>
    <n v="50"/>
    <x v="1"/>
    <x v="2"/>
    <x v="2"/>
    <n v="7"/>
    <n v="2"/>
    <s v="21-31"/>
    <s v="72"/>
  </r>
  <r>
    <n v="141"/>
    <d v="2023-11-02T00:00:00"/>
    <s v="CUST141"/>
    <x v="0"/>
    <n v="22"/>
    <x v="0"/>
    <x v="3"/>
    <x v="2"/>
    <n v="50"/>
    <x v="1"/>
    <x v="2"/>
    <x v="7"/>
    <n v="4"/>
    <n v="11"/>
    <s v="1-10"/>
    <s v="411"/>
  </r>
  <r>
    <n v="143"/>
    <d v="2023-07-17T00:00:00"/>
    <s v="CUST143"/>
    <x v="0"/>
    <n v="45"/>
    <x v="2"/>
    <x v="3"/>
    <x v="2"/>
    <n v="50"/>
    <x v="1"/>
    <x v="0"/>
    <x v="0"/>
    <n v="1"/>
    <n v="7"/>
    <s v="11-20"/>
    <s v="17"/>
  </r>
  <r>
    <n v="151"/>
    <d v="2023-12-15T00:00:00"/>
    <s v="CUST151"/>
    <x v="1"/>
    <n v="29"/>
    <x v="2"/>
    <x v="3"/>
    <x v="2"/>
    <n v="50"/>
    <x v="1"/>
    <x v="3"/>
    <x v="4"/>
    <n v="5"/>
    <n v="12"/>
    <s v="11-20"/>
    <s v="512"/>
  </r>
  <r>
    <n v="170"/>
    <d v="2023-06-02T00:00:00"/>
    <s v="CUST170"/>
    <x v="0"/>
    <n v="25"/>
    <x v="2"/>
    <x v="2"/>
    <x v="4"/>
    <n v="50"/>
    <x v="1"/>
    <x v="2"/>
    <x v="7"/>
    <n v="5"/>
    <n v="6"/>
    <s v="1-10"/>
    <s v="56"/>
  </r>
  <r>
    <n v="172"/>
    <d v="2023-09-17T00:00:00"/>
    <s v="CUST172"/>
    <x v="1"/>
    <n v="32"/>
    <x v="1"/>
    <x v="2"/>
    <x v="4"/>
    <n v="50"/>
    <x v="1"/>
    <x v="3"/>
    <x v="3"/>
    <n v="7"/>
    <n v="9"/>
    <s v="11-20"/>
    <s v="79"/>
  </r>
  <r>
    <n v="189"/>
    <d v="2023-01-30T00:00:00"/>
    <s v="CUST189"/>
    <x v="1"/>
    <n v="63"/>
    <x v="1"/>
    <x v="3"/>
    <x v="2"/>
    <n v="50"/>
    <x v="1"/>
    <x v="4"/>
    <x v="6"/>
    <n v="1"/>
    <n v="1"/>
    <s v="21-31"/>
    <s v="11"/>
  </r>
  <r>
    <n v="207"/>
    <d v="2023-04-19T00:00:00"/>
    <s v="CUST207"/>
    <x v="0"/>
    <n v="42"/>
    <x v="1"/>
    <x v="2"/>
    <x v="4"/>
    <n v="50"/>
    <x v="1"/>
    <x v="0"/>
    <x v="0"/>
    <n v="3"/>
    <n v="4"/>
    <s v="11-20"/>
    <s v="34"/>
  </r>
  <r>
    <n v="224"/>
    <d v="2023-06-23T00:00:00"/>
    <s v="CUST224"/>
    <x v="0"/>
    <n v="25"/>
    <x v="2"/>
    <x v="3"/>
    <x v="2"/>
    <n v="50"/>
    <x v="1"/>
    <x v="2"/>
    <x v="7"/>
    <n v="5"/>
    <n v="6"/>
    <s v="21-31"/>
    <s v="56"/>
  </r>
  <r>
    <n v="226"/>
    <d v="2023-10-29T00:00:00"/>
    <s v="CUST226"/>
    <x v="0"/>
    <n v="61"/>
    <x v="2"/>
    <x v="3"/>
    <x v="2"/>
    <n v="50"/>
    <x v="1"/>
    <x v="4"/>
    <x v="6"/>
    <n v="7"/>
    <n v="10"/>
    <s v="21-31"/>
    <s v="710"/>
  </r>
  <r>
    <n v="234"/>
    <d v="2023-11-20T00:00:00"/>
    <s v="CUST234"/>
    <x v="0"/>
    <n v="62"/>
    <x v="0"/>
    <x v="2"/>
    <x v="4"/>
    <n v="50"/>
    <x v="1"/>
    <x v="4"/>
    <x v="6"/>
    <n v="1"/>
    <n v="11"/>
    <s v="11-20"/>
    <s v="111"/>
  </r>
  <r>
    <n v="246"/>
    <d v="2023-04-20T00:00:00"/>
    <s v="CUST246"/>
    <x v="0"/>
    <n v="48"/>
    <x v="0"/>
    <x v="2"/>
    <x v="4"/>
    <n v="50"/>
    <x v="1"/>
    <x v="1"/>
    <x v="8"/>
    <n v="4"/>
    <n v="4"/>
    <s v="11-20"/>
    <s v="44"/>
  </r>
  <r>
    <n v="249"/>
    <d v="2023-10-20T00:00:00"/>
    <s v="CUST249"/>
    <x v="1"/>
    <n v="20"/>
    <x v="2"/>
    <x v="3"/>
    <x v="2"/>
    <n v="50"/>
    <x v="1"/>
    <x v="2"/>
    <x v="2"/>
    <n v="5"/>
    <n v="10"/>
    <s v="11-20"/>
    <s v="510"/>
  </r>
  <r>
    <n v="250"/>
    <d v="2023-10-23T00:00:00"/>
    <s v="CUST250"/>
    <x v="1"/>
    <n v="48"/>
    <x v="0"/>
    <x v="3"/>
    <x v="2"/>
    <n v="50"/>
    <x v="1"/>
    <x v="1"/>
    <x v="8"/>
    <n v="1"/>
    <n v="10"/>
    <s v="21-31"/>
    <s v="110"/>
  </r>
  <r>
    <n v="258"/>
    <d v="2023-12-04T00:00:00"/>
    <s v="CUST258"/>
    <x v="0"/>
    <n v="37"/>
    <x v="2"/>
    <x v="3"/>
    <x v="2"/>
    <n v="50"/>
    <x v="1"/>
    <x v="0"/>
    <x v="5"/>
    <n v="1"/>
    <n v="12"/>
    <s v="1-10"/>
    <s v="112"/>
  </r>
  <r>
    <n v="261"/>
    <d v="2023-08-05T00:00:00"/>
    <s v="CUST261"/>
    <x v="1"/>
    <n v="21"/>
    <x v="2"/>
    <x v="2"/>
    <x v="4"/>
    <n v="50"/>
    <x v="1"/>
    <x v="2"/>
    <x v="7"/>
    <n v="6"/>
    <n v="8"/>
    <s v="1-10"/>
    <s v="68"/>
  </r>
  <r>
    <n v="273"/>
    <d v="2023-05-08T00:00:00"/>
    <s v="CUST273"/>
    <x v="0"/>
    <n v="22"/>
    <x v="1"/>
    <x v="3"/>
    <x v="2"/>
    <n v="50"/>
    <x v="1"/>
    <x v="2"/>
    <x v="7"/>
    <n v="1"/>
    <n v="5"/>
    <s v="1-10"/>
    <s v="15"/>
  </r>
  <r>
    <n v="286"/>
    <d v="2023-10-09T00:00:00"/>
    <s v="CUST286"/>
    <x v="1"/>
    <n v="55"/>
    <x v="0"/>
    <x v="2"/>
    <x v="4"/>
    <n v="50"/>
    <x v="1"/>
    <x v="1"/>
    <x v="1"/>
    <n v="1"/>
    <n v="10"/>
    <s v="1-10"/>
    <s v="110"/>
  </r>
  <r>
    <n v="306"/>
    <d v="2023-08-21T00:00:00"/>
    <s v="CUST306"/>
    <x v="1"/>
    <n v="54"/>
    <x v="0"/>
    <x v="3"/>
    <x v="2"/>
    <n v="50"/>
    <x v="1"/>
    <x v="1"/>
    <x v="1"/>
    <n v="1"/>
    <n v="8"/>
    <s v="21-31"/>
    <s v="18"/>
  </r>
  <r>
    <n v="307"/>
    <d v="2023-05-27T00:00:00"/>
    <s v="CUST307"/>
    <x v="0"/>
    <n v="26"/>
    <x v="0"/>
    <x v="2"/>
    <x v="4"/>
    <n v="50"/>
    <x v="1"/>
    <x v="3"/>
    <x v="4"/>
    <n v="6"/>
    <n v="5"/>
    <s v="21-31"/>
    <s v="65"/>
  </r>
  <r>
    <n v="316"/>
    <d v="2023-04-22T00:00:00"/>
    <s v="CUST316"/>
    <x v="0"/>
    <n v="48"/>
    <x v="2"/>
    <x v="2"/>
    <x v="4"/>
    <n v="50"/>
    <x v="1"/>
    <x v="1"/>
    <x v="8"/>
    <n v="6"/>
    <n v="4"/>
    <s v="21-31"/>
    <s v="64"/>
  </r>
  <r>
    <n v="321"/>
    <d v="2023-06-10T00:00:00"/>
    <s v="CUST321"/>
    <x v="0"/>
    <n v="26"/>
    <x v="0"/>
    <x v="2"/>
    <x v="4"/>
    <n v="50"/>
    <x v="1"/>
    <x v="3"/>
    <x v="4"/>
    <n v="6"/>
    <n v="6"/>
    <s v="1-10"/>
    <s v="66"/>
  </r>
  <r>
    <n v="325"/>
    <d v="2023-09-02T00:00:00"/>
    <s v="CUST325"/>
    <x v="0"/>
    <n v="52"/>
    <x v="0"/>
    <x v="2"/>
    <x v="4"/>
    <n v="50"/>
    <x v="1"/>
    <x v="1"/>
    <x v="1"/>
    <n v="6"/>
    <n v="9"/>
    <s v="1-10"/>
    <s v="69"/>
  </r>
  <r>
    <n v="339"/>
    <d v="2023-03-03T00:00:00"/>
    <s v="CUST339"/>
    <x v="0"/>
    <n v="22"/>
    <x v="0"/>
    <x v="2"/>
    <x v="4"/>
    <n v="50"/>
    <x v="1"/>
    <x v="2"/>
    <x v="7"/>
    <n v="5"/>
    <n v="3"/>
    <s v="1-10"/>
    <s v="53"/>
  </r>
  <r>
    <n v="343"/>
    <d v="2023-11-01T00:00:00"/>
    <s v="CUST343"/>
    <x v="1"/>
    <n v="21"/>
    <x v="0"/>
    <x v="2"/>
    <x v="4"/>
    <n v="50"/>
    <x v="1"/>
    <x v="2"/>
    <x v="7"/>
    <n v="3"/>
    <n v="11"/>
    <s v="1-10"/>
    <s v="311"/>
  </r>
  <r>
    <n v="349"/>
    <d v="2023-10-26T00:00:00"/>
    <s v="CUST349"/>
    <x v="0"/>
    <n v="57"/>
    <x v="1"/>
    <x v="3"/>
    <x v="2"/>
    <n v="50"/>
    <x v="1"/>
    <x v="4"/>
    <x v="9"/>
    <n v="4"/>
    <n v="10"/>
    <s v="21-31"/>
    <s v="410"/>
  </r>
  <r>
    <n v="359"/>
    <d v="2023-07-22T00:00:00"/>
    <s v="CUST359"/>
    <x v="1"/>
    <n v="50"/>
    <x v="2"/>
    <x v="3"/>
    <x v="2"/>
    <n v="50"/>
    <x v="1"/>
    <x v="1"/>
    <x v="8"/>
    <n v="6"/>
    <n v="7"/>
    <s v="21-31"/>
    <s v="67"/>
  </r>
  <r>
    <n v="367"/>
    <d v="2023-01-05T00:00:00"/>
    <s v="CUST367"/>
    <x v="0"/>
    <n v="57"/>
    <x v="0"/>
    <x v="3"/>
    <x v="2"/>
    <n v="50"/>
    <x v="1"/>
    <x v="4"/>
    <x v="9"/>
    <n v="4"/>
    <n v="1"/>
    <s v="1-10"/>
    <s v="41"/>
  </r>
  <r>
    <n v="375"/>
    <d v="2023-09-17T00:00:00"/>
    <s v="CUST375"/>
    <x v="1"/>
    <n v="32"/>
    <x v="2"/>
    <x v="3"/>
    <x v="2"/>
    <n v="50"/>
    <x v="1"/>
    <x v="3"/>
    <x v="3"/>
    <n v="7"/>
    <n v="9"/>
    <s v="11-20"/>
    <s v="79"/>
  </r>
  <r>
    <n v="389"/>
    <d v="2023-12-01T00:00:00"/>
    <s v="CUST389"/>
    <x v="1"/>
    <n v="21"/>
    <x v="2"/>
    <x v="2"/>
    <x v="4"/>
    <n v="50"/>
    <x v="1"/>
    <x v="2"/>
    <x v="7"/>
    <n v="5"/>
    <n v="12"/>
    <s v="1-10"/>
    <s v="512"/>
  </r>
  <r>
    <n v="391"/>
    <d v="2023-01-05T00:00:00"/>
    <s v="CUST391"/>
    <x v="1"/>
    <n v="19"/>
    <x v="1"/>
    <x v="2"/>
    <x v="4"/>
    <n v="50"/>
    <x v="1"/>
    <x v="2"/>
    <x v="2"/>
    <n v="4"/>
    <n v="1"/>
    <s v="1-10"/>
    <s v="41"/>
  </r>
  <r>
    <n v="429"/>
    <d v="2023-12-28T00:00:00"/>
    <s v="CUST429"/>
    <x v="1"/>
    <n v="64"/>
    <x v="0"/>
    <x v="2"/>
    <x v="4"/>
    <n v="50"/>
    <x v="1"/>
    <x v="4"/>
    <x v="6"/>
    <n v="4"/>
    <n v="12"/>
    <s v="21-31"/>
    <s v="412"/>
  </r>
  <r>
    <n v="434"/>
    <d v="2023-02-08T00:00:00"/>
    <s v="CUST434"/>
    <x v="0"/>
    <n v="43"/>
    <x v="0"/>
    <x v="2"/>
    <x v="4"/>
    <n v="50"/>
    <x v="1"/>
    <x v="0"/>
    <x v="0"/>
    <n v="3"/>
    <n v="2"/>
    <s v="1-10"/>
    <s v="32"/>
  </r>
  <r>
    <n v="446"/>
    <d v="2023-06-07T00:00:00"/>
    <s v="CUST446"/>
    <x v="1"/>
    <n v="21"/>
    <x v="0"/>
    <x v="3"/>
    <x v="2"/>
    <n v="50"/>
    <x v="1"/>
    <x v="2"/>
    <x v="7"/>
    <n v="3"/>
    <n v="6"/>
    <s v="1-10"/>
    <s v="36"/>
  </r>
  <r>
    <n v="450"/>
    <d v="2023-04-18T00:00:00"/>
    <s v="CUST450"/>
    <x v="0"/>
    <n v="59"/>
    <x v="1"/>
    <x v="2"/>
    <x v="4"/>
    <n v="50"/>
    <x v="1"/>
    <x v="4"/>
    <x v="9"/>
    <n v="2"/>
    <n v="4"/>
    <s v="11-20"/>
    <s v="24"/>
  </r>
  <r>
    <n v="460"/>
    <d v="2023-05-02T00:00:00"/>
    <s v="CUST460"/>
    <x v="1"/>
    <n v="40"/>
    <x v="1"/>
    <x v="3"/>
    <x v="2"/>
    <n v="50"/>
    <x v="1"/>
    <x v="0"/>
    <x v="5"/>
    <n v="2"/>
    <n v="5"/>
    <s v="1-10"/>
    <s v="25"/>
  </r>
  <r>
    <n v="473"/>
    <d v="2023-02-25T00:00:00"/>
    <s v="CUST473"/>
    <x v="1"/>
    <n v="64"/>
    <x v="1"/>
    <x v="3"/>
    <x v="2"/>
    <n v="50"/>
    <x v="1"/>
    <x v="4"/>
    <x v="6"/>
    <n v="6"/>
    <n v="2"/>
    <s v="21-31"/>
    <s v="62"/>
  </r>
  <r>
    <n v="493"/>
    <d v="2023-11-25T00:00:00"/>
    <s v="CUST493"/>
    <x v="1"/>
    <n v="41"/>
    <x v="1"/>
    <x v="2"/>
    <x v="4"/>
    <n v="50"/>
    <x v="1"/>
    <x v="0"/>
    <x v="0"/>
    <n v="6"/>
    <n v="11"/>
    <s v="21-31"/>
    <s v="611"/>
  </r>
  <r>
    <n v="505"/>
    <d v="2023-01-20T00:00:00"/>
    <s v="CUST505"/>
    <x v="1"/>
    <n v="24"/>
    <x v="1"/>
    <x v="3"/>
    <x v="2"/>
    <n v="50"/>
    <x v="1"/>
    <x v="2"/>
    <x v="7"/>
    <n v="5"/>
    <n v="1"/>
    <s v="11-20"/>
    <s v="51"/>
  </r>
  <r>
    <n v="525"/>
    <d v="2023-12-18T00:00:00"/>
    <s v="CUST525"/>
    <x v="0"/>
    <n v="47"/>
    <x v="1"/>
    <x v="2"/>
    <x v="4"/>
    <n v="50"/>
    <x v="1"/>
    <x v="1"/>
    <x v="8"/>
    <n v="1"/>
    <n v="12"/>
    <s v="11-20"/>
    <s v="112"/>
  </r>
  <r>
    <n v="527"/>
    <d v="2023-04-11T00:00:00"/>
    <s v="CUST527"/>
    <x v="1"/>
    <n v="57"/>
    <x v="2"/>
    <x v="2"/>
    <x v="4"/>
    <n v="50"/>
    <x v="1"/>
    <x v="4"/>
    <x v="9"/>
    <n v="2"/>
    <n v="4"/>
    <s v="11-20"/>
    <s v="24"/>
  </r>
  <r>
    <n v="542"/>
    <d v="2023-06-17T00:00:00"/>
    <s v="CUST542"/>
    <x v="0"/>
    <n v="20"/>
    <x v="1"/>
    <x v="3"/>
    <x v="2"/>
    <n v="50"/>
    <x v="1"/>
    <x v="2"/>
    <x v="2"/>
    <n v="6"/>
    <n v="6"/>
    <s v="11-20"/>
    <s v="66"/>
  </r>
  <r>
    <n v="545"/>
    <d v="2023-06-01T00:00:00"/>
    <s v="CUST545"/>
    <x v="1"/>
    <n v="27"/>
    <x v="2"/>
    <x v="2"/>
    <x v="4"/>
    <n v="50"/>
    <x v="1"/>
    <x v="3"/>
    <x v="4"/>
    <n v="4"/>
    <n v="6"/>
    <s v="1-10"/>
    <s v="46"/>
  </r>
  <r>
    <n v="556"/>
    <d v="2023-06-04T00:00:00"/>
    <s v="CUST556"/>
    <x v="0"/>
    <n v="18"/>
    <x v="0"/>
    <x v="3"/>
    <x v="2"/>
    <n v="50"/>
    <x v="1"/>
    <x v="2"/>
    <x v="2"/>
    <n v="7"/>
    <n v="6"/>
    <s v="1-10"/>
    <s v="76"/>
  </r>
  <r>
    <n v="560"/>
    <d v="2023-06-05T00:00:00"/>
    <s v="CUST560"/>
    <x v="0"/>
    <n v="25"/>
    <x v="0"/>
    <x v="3"/>
    <x v="2"/>
    <n v="50"/>
    <x v="1"/>
    <x v="2"/>
    <x v="7"/>
    <n v="1"/>
    <n v="6"/>
    <s v="1-10"/>
    <s v="16"/>
  </r>
  <r>
    <n v="562"/>
    <d v="2023-04-18T00:00:00"/>
    <s v="CUST562"/>
    <x v="1"/>
    <n v="54"/>
    <x v="0"/>
    <x v="2"/>
    <x v="4"/>
    <n v="50"/>
    <x v="1"/>
    <x v="1"/>
    <x v="1"/>
    <n v="2"/>
    <n v="4"/>
    <s v="11-20"/>
    <s v="24"/>
  </r>
  <r>
    <n v="571"/>
    <d v="2023-12-12T00:00:00"/>
    <s v="CUST571"/>
    <x v="0"/>
    <n v="41"/>
    <x v="0"/>
    <x v="3"/>
    <x v="2"/>
    <n v="50"/>
    <x v="1"/>
    <x v="0"/>
    <x v="0"/>
    <n v="2"/>
    <n v="12"/>
    <s v="11-20"/>
    <s v="212"/>
  </r>
  <r>
    <n v="574"/>
    <d v="2023-08-31T00:00:00"/>
    <s v="CUST574"/>
    <x v="0"/>
    <n v="63"/>
    <x v="0"/>
    <x v="2"/>
    <x v="4"/>
    <n v="50"/>
    <x v="1"/>
    <x v="4"/>
    <x v="6"/>
    <n v="4"/>
    <n v="8"/>
    <s v="21-31"/>
    <s v="48"/>
  </r>
  <r>
    <n v="586"/>
    <d v="2023-12-11T00:00:00"/>
    <s v="CUST586"/>
    <x v="1"/>
    <n v="50"/>
    <x v="0"/>
    <x v="3"/>
    <x v="2"/>
    <n v="50"/>
    <x v="1"/>
    <x v="1"/>
    <x v="8"/>
    <n v="1"/>
    <n v="12"/>
    <s v="11-20"/>
    <s v="112"/>
  </r>
  <r>
    <n v="606"/>
    <d v="2023-05-05T00:00:00"/>
    <s v="CUST606"/>
    <x v="1"/>
    <n v="22"/>
    <x v="0"/>
    <x v="3"/>
    <x v="2"/>
    <n v="50"/>
    <x v="1"/>
    <x v="2"/>
    <x v="7"/>
    <n v="5"/>
    <n v="5"/>
    <s v="1-10"/>
    <s v="55"/>
  </r>
  <r>
    <n v="618"/>
    <d v="2023-01-26T00:00:00"/>
    <s v="CUST618"/>
    <x v="0"/>
    <n v="27"/>
    <x v="1"/>
    <x v="3"/>
    <x v="2"/>
    <n v="50"/>
    <x v="1"/>
    <x v="3"/>
    <x v="4"/>
    <n v="4"/>
    <n v="1"/>
    <s v="21-31"/>
    <s v="41"/>
  </r>
  <r>
    <n v="627"/>
    <d v="2023-10-14T00:00:00"/>
    <s v="CUST627"/>
    <x v="1"/>
    <n v="57"/>
    <x v="2"/>
    <x v="3"/>
    <x v="2"/>
    <n v="50"/>
    <x v="1"/>
    <x v="4"/>
    <x v="9"/>
    <n v="6"/>
    <n v="10"/>
    <s v="11-20"/>
    <s v="610"/>
  </r>
  <r>
    <n v="629"/>
    <d v="2023-06-12T00:00:00"/>
    <s v="CUST629"/>
    <x v="1"/>
    <n v="62"/>
    <x v="0"/>
    <x v="2"/>
    <x v="4"/>
    <n v="50"/>
    <x v="1"/>
    <x v="4"/>
    <x v="6"/>
    <n v="1"/>
    <n v="6"/>
    <s v="11-20"/>
    <s v="16"/>
  </r>
  <r>
    <n v="665"/>
    <d v="2023-04-20T00:00:00"/>
    <s v="CUST665"/>
    <x v="1"/>
    <n v="57"/>
    <x v="2"/>
    <x v="3"/>
    <x v="2"/>
    <n v="50"/>
    <x v="1"/>
    <x v="4"/>
    <x v="9"/>
    <n v="4"/>
    <n v="4"/>
    <s v="11-20"/>
    <s v="44"/>
  </r>
  <r>
    <n v="685"/>
    <d v="2023-06-02T00:00:00"/>
    <s v="CUST685"/>
    <x v="1"/>
    <n v="57"/>
    <x v="0"/>
    <x v="2"/>
    <x v="4"/>
    <n v="50"/>
    <x v="1"/>
    <x v="4"/>
    <x v="9"/>
    <n v="5"/>
    <n v="6"/>
    <s v="1-10"/>
    <s v="56"/>
  </r>
  <r>
    <n v="694"/>
    <d v="2023-05-20T00:00:00"/>
    <s v="CUST694"/>
    <x v="0"/>
    <n v="39"/>
    <x v="0"/>
    <x v="2"/>
    <x v="4"/>
    <n v="50"/>
    <x v="1"/>
    <x v="0"/>
    <x v="5"/>
    <n v="6"/>
    <n v="5"/>
    <s v="11-20"/>
    <s v="65"/>
  </r>
  <r>
    <n v="705"/>
    <d v="2023-03-07T00:00:00"/>
    <s v="CUST705"/>
    <x v="1"/>
    <n v="60"/>
    <x v="0"/>
    <x v="2"/>
    <x v="4"/>
    <n v="50"/>
    <x v="1"/>
    <x v="4"/>
    <x v="9"/>
    <n v="2"/>
    <n v="3"/>
    <s v="1-10"/>
    <s v="23"/>
  </r>
  <r>
    <n v="712"/>
    <d v="2023-12-06T00:00:00"/>
    <s v="CUST712"/>
    <x v="0"/>
    <n v="57"/>
    <x v="1"/>
    <x v="2"/>
    <x v="4"/>
    <n v="50"/>
    <x v="1"/>
    <x v="4"/>
    <x v="9"/>
    <n v="3"/>
    <n v="12"/>
    <s v="1-10"/>
    <s v="312"/>
  </r>
  <r>
    <n v="730"/>
    <d v="2023-08-04T00:00:00"/>
    <s v="CUST730"/>
    <x v="0"/>
    <n v="36"/>
    <x v="2"/>
    <x v="2"/>
    <x v="4"/>
    <n v="50"/>
    <x v="1"/>
    <x v="0"/>
    <x v="5"/>
    <n v="5"/>
    <n v="8"/>
    <s v="1-10"/>
    <s v="58"/>
  </r>
  <r>
    <n v="737"/>
    <d v="2023-06-29T00:00:00"/>
    <s v="CUST737"/>
    <x v="0"/>
    <n v="33"/>
    <x v="2"/>
    <x v="3"/>
    <x v="2"/>
    <n v="50"/>
    <x v="1"/>
    <x v="3"/>
    <x v="3"/>
    <n v="4"/>
    <n v="6"/>
    <s v="21-31"/>
    <s v="46"/>
  </r>
  <r>
    <n v="751"/>
    <d v="2023-08-31T00:00:00"/>
    <s v="CUST751"/>
    <x v="0"/>
    <n v="42"/>
    <x v="2"/>
    <x v="2"/>
    <x v="4"/>
    <n v="50"/>
    <x v="1"/>
    <x v="0"/>
    <x v="0"/>
    <n v="4"/>
    <n v="8"/>
    <s v="21-31"/>
    <s v="48"/>
  </r>
  <r>
    <n v="762"/>
    <d v="2023-11-07T00:00:00"/>
    <s v="CUST762"/>
    <x v="0"/>
    <n v="24"/>
    <x v="0"/>
    <x v="2"/>
    <x v="4"/>
    <n v="50"/>
    <x v="1"/>
    <x v="2"/>
    <x v="7"/>
    <n v="2"/>
    <n v="11"/>
    <s v="1-10"/>
    <s v="211"/>
  </r>
  <r>
    <n v="763"/>
    <d v="2023-02-28T00:00:00"/>
    <s v="CUST763"/>
    <x v="1"/>
    <n v="34"/>
    <x v="2"/>
    <x v="2"/>
    <x v="4"/>
    <n v="50"/>
    <x v="1"/>
    <x v="3"/>
    <x v="3"/>
    <n v="2"/>
    <n v="2"/>
    <s v="21-31"/>
    <s v="22"/>
  </r>
  <r>
    <n v="770"/>
    <d v="2023-10-22T00:00:00"/>
    <s v="CUST770"/>
    <x v="1"/>
    <n v="32"/>
    <x v="2"/>
    <x v="3"/>
    <x v="2"/>
    <n v="50"/>
    <x v="1"/>
    <x v="3"/>
    <x v="3"/>
    <n v="7"/>
    <n v="10"/>
    <s v="21-31"/>
    <s v="710"/>
  </r>
  <r>
    <n v="771"/>
    <d v="2023-12-13T00:00:00"/>
    <s v="CUST771"/>
    <x v="1"/>
    <n v="24"/>
    <x v="0"/>
    <x v="2"/>
    <x v="4"/>
    <n v="50"/>
    <x v="1"/>
    <x v="2"/>
    <x v="7"/>
    <n v="3"/>
    <n v="12"/>
    <s v="11-20"/>
    <s v="312"/>
  </r>
  <r>
    <n v="774"/>
    <d v="2023-04-12T00:00:00"/>
    <s v="CUST774"/>
    <x v="0"/>
    <n v="40"/>
    <x v="2"/>
    <x v="2"/>
    <x v="4"/>
    <n v="50"/>
    <x v="1"/>
    <x v="0"/>
    <x v="5"/>
    <n v="3"/>
    <n v="4"/>
    <s v="11-20"/>
    <s v="34"/>
  </r>
  <r>
    <n v="780"/>
    <d v="2023-02-22T00:00:00"/>
    <s v="CUST780"/>
    <x v="1"/>
    <n v="52"/>
    <x v="0"/>
    <x v="2"/>
    <x v="4"/>
    <n v="50"/>
    <x v="1"/>
    <x v="1"/>
    <x v="1"/>
    <n v="3"/>
    <n v="2"/>
    <s v="21-31"/>
    <s v="32"/>
  </r>
  <r>
    <n v="792"/>
    <d v="2023-07-09T00:00:00"/>
    <s v="CUST792"/>
    <x v="0"/>
    <n v="20"/>
    <x v="1"/>
    <x v="3"/>
    <x v="2"/>
    <n v="50"/>
    <x v="1"/>
    <x v="2"/>
    <x v="2"/>
    <n v="7"/>
    <n v="7"/>
    <s v="1-10"/>
    <s v="77"/>
  </r>
  <r>
    <n v="798"/>
    <d v="2023-08-04T00:00:00"/>
    <s v="CUST798"/>
    <x v="1"/>
    <n v="61"/>
    <x v="2"/>
    <x v="3"/>
    <x v="2"/>
    <n v="50"/>
    <x v="1"/>
    <x v="4"/>
    <x v="6"/>
    <n v="5"/>
    <n v="8"/>
    <s v="1-10"/>
    <s v="58"/>
  </r>
  <r>
    <n v="811"/>
    <d v="2023-05-19T00:00:00"/>
    <s v="CUST811"/>
    <x v="1"/>
    <n v="61"/>
    <x v="1"/>
    <x v="2"/>
    <x v="4"/>
    <n v="50"/>
    <x v="1"/>
    <x v="4"/>
    <x v="6"/>
    <n v="5"/>
    <n v="5"/>
    <s v="11-20"/>
    <s v="55"/>
  </r>
  <r>
    <n v="836"/>
    <d v="2023-04-19T00:00:00"/>
    <s v="CUST836"/>
    <x v="0"/>
    <n v="22"/>
    <x v="2"/>
    <x v="3"/>
    <x v="2"/>
    <n v="50"/>
    <x v="1"/>
    <x v="2"/>
    <x v="7"/>
    <n v="3"/>
    <n v="4"/>
    <s v="11-20"/>
    <s v="34"/>
  </r>
  <r>
    <n v="840"/>
    <d v="2023-05-24T00:00:00"/>
    <s v="CUST840"/>
    <x v="1"/>
    <n v="62"/>
    <x v="2"/>
    <x v="2"/>
    <x v="4"/>
    <n v="50"/>
    <x v="1"/>
    <x v="4"/>
    <x v="6"/>
    <n v="3"/>
    <n v="5"/>
    <s v="21-31"/>
    <s v="35"/>
  </r>
  <r>
    <n v="846"/>
    <d v="2023-09-22T00:00:00"/>
    <s v="CUST846"/>
    <x v="1"/>
    <n v="42"/>
    <x v="1"/>
    <x v="3"/>
    <x v="2"/>
    <n v="50"/>
    <x v="1"/>
    <x v="0"/>
    <x v="0"/>
    <n v="5"/>
    <n v="9"/>
    <s v="21-31"/>
    <s v="59"/>
  </r>
  <r>
    <n v="849"/>
    <d v="2023-05-04T00:00:00"/>
    <s v="CUST849"/>
    <x v="1"/>
    <n v="32"/>
    <x v="2"/>
    <x v="2"/>
    <x v="4"/>
    <n v="50"/>
    <x v="1"/>
    <x v="3"/>
    <x v="3"/>
    <n v="4"/>
    <n v="5"/>
    <s v="1-10"/>
    <s v="45"/>
  </r>
  <r>
    <n v="851"/>
    <d v="2023-09-08T00:00:00"/>
    <s v="CUST851"/>
    <x v="1"/>
    <n v="32"/>
    <x v="0"/>
    <x v="2"/>
    <x v="4"/>
    <n v="50"/>
    <x v="1"/>
    <x v="3"/>
    <x v="3"/>
    <n v="5"/>
    <n v="9"/>
    <s v="1-10"/>
    <s v="59"/>
  </r>
  <r>
    <n v="854"/>
    <d v="2023-12-20T00:00:00"/>
    <s v="CUST854"/>
    <x v="1"/>
    <n v="29"/>
    <x v="2"/>
    <x v="3"/>
    <x v="2"/>
    <n v="50"/>
    <x v="1"/>
    <x v="3"/>
    <x v="4"/>
    <n v="3"/>
    <n v="12"/>
    <s v="11-20"/>
    <s v="312"/>
  </r>
  <r>
    <n v="857"/>
    <d v="2023-12-31T00:00:00"/>
    <s v="CUST857"/>
    <x v="1"/>
    <n v="60"/>
    <x v="0"/>
    <x v="2"/>
    <x v="4"/>
    <n v="50"/>
    <x v="1"/>
    <x v="4"/>
    <x v="9"/>
    <n v="7"/>
    <n v="12"/>
    <s v="21-31"/>
    <s v="712"/>
  </r>
  <r>
    <n v="863"/>
    <d v="2023-04-24T00:00:00"/>
    <s v="CUST863"/>
    <x v="0"/>
    <n v="30"/>
    <x v="0"/>
    <x v="2"/>
    <x v="4"/>
    <n v="50"/>
    <x v="1"/>
    <x v="3"/>
    <x v="4"/>
    <n v="1"/>
    <n v="4"/>
    <s v="21-31"/>
    <s v="14"/>
  </r>
  <r>
    <n v="866"/>
    <d v="2023-05-05T00:00:00"/>
    <s v="CUST866"/>
    <x v="1"/>
    <n v="24"/>
    <x v="0"/>
    <x v="3"/>
    <x v="2"/>
    <n v="50"/>
    <x v="1"/>
    <x v="2"/>
    <x v="7"/>
    <n v="5"/>
    <n v="5"/>
    <s v="1-10"/>
    <s v="55"/>
  </r>
  <r>
    <n v="882"/>
    <d v="2023-06-06T00:00:00"/>
    <s v="CUST882"/>
    <x v="0"/>
    <n v="64"/>
    <x v="0"/>
    <x v="2"/>
    <x v="4"/>
    <n v="50"/>
    <x v="1"/>
    <x v="4"/>
    <x v="6"/>
    <n v="2"/>
    <n v="6"/>
    <s v="1-10"/>
    <s v="26"/>
  </r>
  <r>
    <n v="889"/>
    <d v="2023-10-02T00:00:00"/>
    <s v="CUST889"/>
    <x v="0"/>
    <n v="35"/>
    <x v="0"/>
    <x v="3"/>
    <x v="2"/>
    <n v="50"/>
    <x v="1"/>
    <x v="3"/>
    <x v="3"/>
    <n v="1"/>
    <n v="10"/>
    <s v="1-10"/>
    <s v="110"/>
  </r>
  <r>
    <n v="890"/>
    <d v="2023-12-20T00:00:00"/>
    <s v="CUST890"/>
    <x v="1"/>
    <n v="34"/>
    <x v="0"/>
    <x v="2"/>
    <x v="4"/>
    <n v="50"/>
    <x v="1"/>
    <x v="3"/>
    <x v="3"/>
    <n v="3"/>
    <n v="12"/>
    <s v="11-20"/>
    <s v="312"/>
  </r>
  <r>
    <n v="892"/>
    <d v="2023-04-09T00:00:00"/>
    <s v="CUST892"/>
    <x v="1"/>
    <n v="20"/>
    <x v="0"/>
    <x v="3"/>
    <x v="2"/>
    <n v="50"/>
    <x v="1"/>
    <x v="2"/>
    <x v="2"/>
    <n v="7"/>
    <n v="4"/>
    <s v="1-10"/>
    <s v="74"/>
  </r>
  <r>
    <n v="893"/>
    <d v="2023-04-21T00:00:00"/>
    <s v="CUST893"/>
    <x v="1"/>
    <n v="49"/>
    <x v="0"/>
    <x v="3"/>
    <x v="2"/>
    <n v="50"/>
    <x v="1"/>
    <x v="1"/>
    <x v="8"/>
    <n v="5"/>
    <n v="4"/>
    <s v="21-31"/>
    <s v="54"/>
  </r>
  <r>
    <n v="896"/>
    <d v="2023-10-29T00:00:00"/>
    <s v="CUST896"/>
    <x v="0"/>
    <n v="30"/>
    <x v="0"/>
    <x v="2"/>
    <x v="4"/>
    <n v="50"/>
    <x v="1"/>
    <x v="3"/>
    <x v="4"/>
    <n v="7"/>
    <n v="10"/>
    <s v="21-31"/>
    <s v="710"/>
  </r>
  <r>
    <n v="902"/>
    <d v="2023-06-01T00:00:00"/>
    <s v="CUST902"/>
    <x v="0"/>
    <n v="54"/>
    <x v="1"/>
    <x v="3"/>
    <x v="2"/>
    <n v="50"/>
    <x v="1"/>
    <x v="1"/>
    <x v="1"/>
    <n v="4"/>
    <n v="6"/>
    <s v="1-10"/>
    <s v="46"/>
  </r>
  <r>
    <n v="906"/>
    <d v="2023-06-04T00:00:00"/>
    <s v="CUST906"/>
    <x v="0"/>
    <n v="20"/>
    <x v="2"/>
    <x v="3"/>
    <x v="2"/>
    <n v="50"/>
    <x v="1"/>
    <x v="2"/>
    <x v="2"/>
    <n v="7"/>
    <n v="6"/>
    <s v="1-10"/>
    <s v="76"/>
  </r>
  <r>
    <n v="916"/>
    <d v="2023-12-24T00:00:00"/>
    <s v="CUST916"/>
    <x v="0"/>
    <n v="32"/>
    <x v="0"/>
    <x v="3"/>
    <x v="2"/>
    <n v="50"/>
    <x v="1"/>
    <x v="3"/>
    <x v="3"/>
    <n v="7"/>
    <n v="12"/>
    <s v="21-31"/>
    <s v="712"/>
  </r>
  <r>
    <n v="919"/>
    <d v="2023-09-09T00:00:00"/>
    <s v="CUST919"/>
    <x v="0"/>
    <n v="22"/>
    <x v="1"/>
    <x v="2"/>
    <x v="4"/>
    <n v="50"/>
    <x v="1"/>
    <x v="2"/>
    <x v="7"/>
    <n v="6"/>
    <n v="9"/>
    <s v="1-10"/>
    <s v="69"/>
  </r>
  <r>
    <n v="922"/>
    <d v="2023-10-21T00:00:00"/>
    <s v="CUST922"/>
    <x v="1"/>
    <n v="41"/>
    <x v="0"/>
    <x v="3"/>
    <x v="2"/>
    <n v="50"/>
    <x v="1"/>
    <x v="0"/>
    <x v="0"/>
    <n v="6"/>
    <n v="10"/>
    <s v="21-31"/>
    <s v="610"/>
  </r>
  <r>
    <n v="935"/>
    <d v="2023-09-09T00:00:00"/>
    <s v="CUST935"/>
    <x v="0"/>
    <n v="34"/>
    <x v="1"/>
    <x v="3"/>
    <x v="2"/>
    <n v="50"/>
    <x v="1"/>
    <x v="3"/>
    <x v="3"/>
    <n v="6"/>
    <n v="9"/>
    <s v="1-10"/>
    <s v="69"/>
  </r>
  <r>
    <n v="941"/>
    <d v="2023-03-19T00:00:00"/>
    <s v="CUST941"/>
    <x v="0"/>
    <n v="57"/>
    <x v="2"/>
    <x v="2"/>
    <x v="4"/>
    <n v="50"/>
    <x v="1"/>
    <x v="4"/>
    <x v="9"/>
    <n v="7"/>
    <n v="3"/>
    <s v="11-20"/>
    <s v="73"/>
  </r>
  <r>
    <n v="944"/>
    <d v="2023-06-05T00:00:00"/>
    <s v="CUST944"/>
    <x v="1"/>
    <n v="44"/>
    <x v="2"/>
    <x v="2"/>
    <x v="4"/>
    <n v="50"/>
    <x v="1"/>
    <x v="0"/>
    <x v="0"/>
    <n v="1"/>
    <n v="6"/>
    <s v="1-10"/>
    <s v="16"/>
  </r>
  <r>
    <n v="949"/>
    <d v="2023-08-02T00:00:00"/>
    <s v="CUST949"/>
    <x v="0"/>
    <n v="41"/>
    <x v="0"/>
    <x v="2"/>
    <x v="4"/>
    <n v="50"/>
    <x v="1"/>
    <x v="0"/>
    <x v="0"/>
    <n v="3"/>
    <n v="8"/>
    <s v="1-10"/>
    <s v="38"/>
  </r>
  <r>
    <n v="958"/>
    <d v="2023-06-02T00:00:00"/>
    <s v="CUST958"/>
    <x v="1"/>
    <n v="62"/>
    <x v="0"/>
    <x v="2"/>
    <x v="4"/>
    <n v="50"/>
    <x v="1"/>
    <x v="4"/>
    <x v="6"/>
    <n v="5"/>
    <n v="6"/>
    <s v="1-10"/>
    <s v="56"/>
  </r>
  <r>
    <n v="963"/>
    <d v="2023-11-14T00:00:00"/>
    <s v="CUST963"/>
    <x v="0"/>
    <n v="55"/>
    <x v="1"/>
    <x v="3"/>
    <x v="2"/>
    <n v="50"/>
    <x v="1"/>
    <x v="1"/>
    <x v="1"/>
    <n v="2"/>
    <n v="11"/>
    <s v="11-20"/>
    <s v="211"/>
  </r>
  <r>
    <n v="973"/>
    <d v="2023-03-22T00:00:00"/>
    <s v="CUST973"/>
    <x v="1"/>
    <n v="60"/>
    <x v="2"/>
    <x v="3"/>
    <x v="2"/>
    <n v="50"/>
    <x v="1"/>
    <x v="4"/>
    <x v="9"/>
    <n v="3"/>
    <n v="3"/>
    <s v="21-31"/>
    <s v="33"/>
  </r>
  <r>
    <n v="985"/>
    <d v="2023-05-30T00:00:00"/>
    <s v="CUST985"/>
    <x v="0"/>
    <n v="19"/>
    <x v="0"/>
    <x v="2"/>
    <x v="4"/>
    <n v="50"/>
    <x v="1"/>
    <x v="2"/>
    <x v="2"/>
    <n v="2"/>
    <n v="5"/>
    <s v="21-31"/>
    <s v="25"/>
  </r>
  <r>
    <n v="996"/>
    <d v="2023-05-16T00:00:00"/>
    <s v="CUST996"/>
    <x v="1"/>
    <n v="62"/>
    <x v="2"/>
    <x v="3"/>
    <x v="2"/>
    <n v="50"/>
    <x v="1"/>
    <x v="4"/>
    <x v="6"/>
    <n v="2"/>
    <n v="5"/>
    <s v="11-20"/>
    <s v="25"/>
  </r>
  <r>
    <n v="3"/>
    <d v="2023-01-13T00:00:00"/>
    <s v="CUST003"/>
    <x v="1"/>
    <n v="50"/>
    <x v="0"/>
    <x v="3"/>
    <x v="3"/>
    <n v="30"/>
    <x v="1"/>
    <x v="1"/>
    <x v="8"/>
    <n v="5"/>
    <n v="1"/>
    <s v="11-20"/>
    <s v="51"/>
  </r>
  <r>
    <n v="6"/>
    <d v="2023-04-25T00:00:00"/>
    <s v="CUST006"/>
    <x v="0"/>
    <n v="45"/>
    <x v="1"/>
    <x v="3"/>
    <x v="3"/>
    <n v="30"/>
    <x v="1"/>
    <x v="0"/>
    <x v="0"/>
    <n v="2"/>
    <n v="4"/>
    <s v="21-31"/>
    <s v="24"/>
  </r>
  <r>
    <n v="29"/>
    <d v="2023-08-18T00:00:00"/>
    <s v="CUST029"/>
    <x v="0"/>
    <n v="42"/>
    <x v="0"/>
    <x v="3"/>
    <x v="3"/>
    <n v="30"/>
    <x v="1"/>
    <x v="0"/>
    <x v="0"/>
    <n v="5"/>
    <n v="8"/>
    <s v="11-20"/>
    <s v="58"/>
  </r>
  <r>
    <n v="45"/>
    <d v="2023-07-03T00:00:00"/>
    <s v="CUST045"/>
    <x v="0"/>
    <n v="55"/>
    <x v="0"/>
    <x v="3"/>
    <x v="3"/>
    <n v="30"/>
    <x v="1"/>
    <x v="1"/>
    <x v="1"/>
    <n v="1"/>
    <n v="7"/>
    <s v="1-10"/>
    <s v="17"/>
  </r>
  <r>
    <n v="57"/>
    <d v="2023-11-18T00:00:00"/>
    <s v="CUST057"/>
    <x v="0"/>
    <n v="63"/>
    <x v="1"/>
    <x v="3"/>
    <x v="3"/>
    <n v="30"/>
    <x v="1"/>
    <x v="4"/>
    <x v="6"/>
    <n v="6"/>
    <n v="11"/>
    <s v="11-20"/>
    <s v="611"/>
  </r>
  <r>
    <n v="66"/>
    <d v="2023-04-27T00:00:00"/>
    <s v="CUST066"/>
    <x v="0"/>
    <n v="45"/>
    <x v="0"/>
    <x v="3"/>
    <x v="3"/>
    <n v="30"/>
    <x v="1"/>
    <x v="0"/>
    <x v="0"/>
    <n v="4"/>
    <n v="4"/>
    <s v="21-31"/>
    <s v="44"/>
  </r>
  <r>
    <n v="90"/>
    <d v="2023-05-06T00:00:00"/>
    <s v="CUST090"/>
    <x v="0"/>
    <n v="51"/>
    <x v="0"/>
    <x v="3"/>
    <x v="3"/>
    <n v="30"/>
    <x v="1"/>
    <x v="1"/>
    <x v="1"/>
    <n v="6"/>
    <n v="5"/>
    <s v="1-10"/>
    <s v="65"/>
  </r>
  <r>
    <n v="100"/>
    <d v="2023-06-16T00:00:00"/>
    <s v="CUST100"/>
    <x v="1"/>
    <n v="41"/>
    <x v="0"/>
    <x v="3"/>
    <x v="3"/>
    <n v="30"/>
    <x v="1"/>
    <x v="0"/>
    <x v="0"/>
    <n v="5"/>
    <n v="6"/>
    <s v="11-20"/>
    <s v="56"/>
  </r>
  <r>
    <n v="116"/>
    <d v="2023-08-23T00:00:00"/>
    <s v="CUST116"/>
    <x v="0"/>
    <n v="23"/>
    <x v="2"/>
    <x v="3"/>
    <x v="3"/>
    <n v="30"/>
    <x v="1"/>
    <x v="2"/>
    <x v="7"/>
    <n v="3"/>
    <n v="8"/>
    <s v="21-31"/>
    <s v="38"/>
  </r>
  <r>
    <n v="140"/>
    <d v="2023-08-05T00:00:00"/>
    <s v="CUST140"/>
    <x v="1"/>
    <n v="38"/>
    <x v="0"/>
    <x v="3"/>
    <x v="3"/>
    <n v="30"/>
    <x v="1"/>
    <x v="0"/>
    <x v="5"/>
    <n v="6"/>
    <n v="8"/>
    <s v="1-10"/>
    <s v="68"/>
  </r>
  <r>
    <n v="195"/>
    <d v="2023-02-05T00:00:00"/>
    <s v="CUST195"/>
    <x v="1"/>
    <n v="52"/>
    <x v="2"/>
    <x v="3"/>
    <x v="3"/>
    <n v="30"/>
    <x v="1"/>
    <x v="1"/>
    <x v="1"/>
    <n v="7"/>
    <n v="2"/>
    <s v="1-10"/>
    <s v="72"/>
  </r>
  <r>
    <n v="255"/>
    <d v="2023-04-08T00:00:00"/>
    <s v="CUST255"/>
    <x v="1"/>
    <n v="48"/>
    <x v="2"/>
    <x v="3"/>
    <x v="3"/>
    <n v="30"/>
    <x v="1"/>
    <x v="1"/>
    <x v="8"/>
    <n v="6"/>
    <n v="4"/>
    <s v="1-10"/>
    <s v="64"/>
  </r>
  <r>
    <n v="268"/>
    <d v="2023-02-20T00:00:00"/>
    <s v="CUST268"/>
    <x v="0"/>
    <n v="28"/>
    <x v="0"/>
    <x v="3"/>
    <x v="3"/>
    <n v="30"/>
    <x v="1"/>
    <x v="3"/>
    <x v="4"/>
    <n v="1"/>
    <n v="2"/>
    <s v="11-20"/>
    <s v="12"/>
  </r>
  <r>
    <n v="305"/>
    <d v="2023-05-16T00:00:00"/>
    <s v="CUST305"/>
    <x v="0"/>
    <n v="18"/>
    <x v="1"/>
    <x v="3"/>
    <x v="3"/>
    <n v="30"/>
    <x v="1"/>
    <x v="2"/>
    <x v="2"/>
    <n v="2"/>
    <n v="5"/>
    <s v="11-20"/>
    <s v="25"/>
  </r>
  <r>
    <n v="344"/>
    <d v="2023-01-21T00:00:00"/>
    <s v="CUST344"/>
    <x v="0"/>
    <n v="42"/>
    <x v="1"/>
    <x v="3"/>
    <x v="3"/>
    <n v="30"/>
    <x v="1"/>
    <x v="0"/>
    <x v="0"/>
    <n v="6"/>
    <n v="1"/>
    <s v="21-31"/>
    <s v="61"/>
  </r>
  <r>
    <n v="345"/>
    <d v="2023-11-14T00:00:00"/>
    <s v="CUST345"/>
    <x v="1"/>
    <n v="62"/>
    <x v="0"/>
    <x v="3"/>
    <x v="3"/>
    <n v="30"/>
    <x v="1"/>
    <x v="4"/>
    <x v="6"/>
    <n v="2"/>
    <n v="11"/>
    <s v="11-20"/>
    <s v="211"/>
  </r>
  <r>
    <n v="376"/>
    <d v="2023-05-16T00:00:00"/>
    <s v="CUST376"/>
    <x v="0"/>
    <n v="64"/>
    <x v="1"/>
    <x v="3"/>
    <x v="3"/>
    <n v="30"/>
    <x v="1"/>
    <x v="4"/>
    <x v="6"/>
    <n v="2"/>
    <n v="5"/>
    <s v="11-20"/>
    <s v="25"/>
  </r>
  <r>
    <n v="387"/>
    <d v="2023-06-04T00:00:00"/>
    <s v="CUST387"/>
    <x v="1"/>
    <n v="44"/>
    <x v="1"/>
    <x v="3"/>
    <x v="3"/>
    <n v="30"/>
    <x v="1"/>
    <x v="0"/>
    <x v="0"/>
    <n v="7"/>
    <n v="6"/>
    <s v="1-10"/>
    <s v="76"/>
  </r>
  <r>
    <n v="396"/>
    <d v="2023-02-23T00:00:00"/>
    <s v="CUST396"/>
    <x v="0"/>
    <n v="55"/>
    <x v="1"/>
    <x v="3"/>
    <x v="3"/>
    <n v="30"/>
    <x v="1"/>
    <x v="1"/>
    <x v="1"/>
    <n v="4"/>
    <n v="2"/>
    <s v="21-31"/>
    <s v="42"/>
  </r>
  <r>
    <n v="438"/>
    <d v="2023-01-19T00:00:00"/>
    <s v="CUST438"/>
    <x v="0"/>
    <n v="42"/>
    <x v="2"/>
    <x v="3"/>
    <x v="3"/>
    <n v="30"/>
    <x v="1"/>
    <x v="0"/>
    <x v="0"/>
    <n v="4"/>
    <n v="1"/>
    <s v="11-20"/>
    <s v="41"/>
  </r>
  <r>
    <n v="451"/>
    <d v="2023-12-16T00:00:00"/>
    <s v="CUST451"/>
    <x v="0"/>
    <n v="45"/>
    <x v="0"/>
    <x v="3"/>
    <x v="3"/>
    <n v="30"/>
    <x v="1"/>
    <x v="0"/>
    <x v="0"/>
    <n v="6"/>
    <n v="12"/>
    <s v="11-20"/>
    <s v="612"/>
  </r>
  <r>
    <n v="483"/>
    <d v="2023-04-25T00:00:00"/>
    <s v="CUST483"/>
    <x v="1"/>
    <n v="55"/>
    <x v="2"/>
    <x v="3"/>
    <x v="3"/>
    <n v="30"/>
    <x v="1"/>
    <x v="1"/>
    <x v="1"/>
    <n v="2"/>
    <n v="4"/>
    <s v="21-31"/>
    <s v="24"/>
  </r>
  <r>
    <n v="485"/>
    <d v="2023-12-04T00:00:00"/>
    <s v="CUST485"/>
    <x v="1"/>
    <n v="24"/>
    <x v="0"/>
    <x v="3"/>
    <x v="3"/>
    <n v="30"/>
    <x v="1"/>
    <x v="2"/>
    <x v="7"/>
    <n v="1"/>
    <n v="12"/>
    <s v="1-10"/>
    <s v="112"/>
  </r>
  <r>
    <n v="489"/>
    <d v="2023-05-23T00:00:00"/>
    <s v="CUST489"/>
    <x v="1"/>
    <n v="44"/>
    <x v="0"/>
    <x v="3"/>
    <x v="3"/>
    <n v="30"/>
    <x v="1"/>
    <x v="0"/>
    <x v="0"/>
    <n v="2"/>
    <n v="5"/>
    <s v="21-31"/>
    <s v="25"/>
  </r>
  <r>
    <n v="518"/>
    <d v="2023-05-11T00:00:00"/>
    <s v="CUST518"/>
    <x v="0"/>
    <n v="40"/>
    <x v="2"/>
    <x v="3"/>
    <x v="3"/>
    <n v="30"/>
    <x v="1"/>
    <x v="0"/>
    <x v="5"/>
    <n v="4"/>
    <n v="5"/>
    <s v="11-20"/>
    <s v="45"/>
  </r>
  <r>
    <n v="566"/>
    <d v="2023-12-02T00:00:00"/>
    <s v="CUST566"/>
    <x v="0"/>
    <n v="64"/>
    <x v="2"/>
    <x v="3"/>
    <x v="3"/>
    <n v="30"/>
    <x v="1"/>
    <x v="4"/>
    <x v="6"/>
    <n v="6"/>
    <n v="12"/>
    <s v="1-10"/>
    <s v="612"/>
  </r>
  <r>
    <n v="579"/>
    <d v="2023-09-21T00:00:00"/>
    <s v="CUST579"/>
    <x v="0"/>
    <n v="38"/>
    <x v="0"/>
    <x v="3"/>
    <x v="3"/>
    <n v="30"/>
    <x v="1"/>
    <x v="0"/>
    <x v="5"/>
    <n v="4"/>
    <n v="9"/>
    <s v="21-31"/>
    <s v="49"/>
  </r>
  <r>
    <n v="601"/>
    <d v="2023-04-10T00:00:00"/>
    <s v="CUST601"/>
    <x v="1"/>
    <n v="19"/>
    <x v="2"/>
    <x v="3"/>
    <x v="3"/>
    <n v="30"/>
    <x v="1"/>
    <x v="2"/>
    <x v="2"/>
    <n v="1"/>
    <n v="4"/>
    <s v="1-10"/>
    <s v="14"/>
  </r>
  <r>
    <n v="617"/>
    <d v="2023-08-26T00:00:00"/>
    <s v="CUST617"/>
    <x v="1"/>
    <n v="34"/>
    <x v="0"/>
    <x v="3"/>
    <x v="3"/>
    <n v="30"/>
    <x v="1"/>
    <x v="3"/>
    <x v="3"/>
    <n v="6"/>
    <n v="8"/>
    <s v="21-31"/>
    <s v="68"/>
  </r>
  <r>
    <n v="650"/>
    <d v="2024-01-01T00:00:00"/>
    <s v="CUST650"/>
    <x v="1"/>
    <n v="55"/>
    <x v="0"/>
    <x v="3"/>
    <x v="3"/>
    <n v="30"/>
    <x v="1"/>
    <x v="1"/>
    <x v="1"/>
    <n v="1"/>
    <n v="1"/>
    <s v="1-10"/>
    <s v="11"/>
  </r>
  <r>
    <n v="659"/>
    <d v="2023-03-19T00:00:00"/>
    <s v="CUST659"/>
    <x v="0"/>
    <n v="39"/>
    <x v="0"/>
    <x v="3"/>
    <x v="3"/>
    <n v="30"/>
    <x v="1"/>
    <x v="0"/>
    <x v="5"/>
    <n v="7"/>
    <n v="3"/>
    <s v="11-20"/>
    <s v="73"/>
  </r>
  <r>
    <n v="670"/>
    <d v="2023-10-05T00:00:00"/>
    <s v="CUST670"/>
    <x v="1"/>
    <n v="27"/>
    <x v="1"/>
    <x v="3"/>
    <x v="3"/>
    <n v="30"/>
    <x v="1"/>
    <x v="3"/>
    <x v="4"/>
    <n v="4"/>
    <n v="10"/>
    <s v="1-10"/>
    <s v="410"/>
  </r>
  <r>
    <n v="733"/>
    <d v="2023-08-29T00:00:00"/>
    <s v="CUST733"/>
    <x v="1"/>
    <n v="34"/>
    <x v="1"/>
    <x v="3"/>
    <x v="3"/>
    <n v="30"/>
    <x v="1"/>
    <x v="3"/>
    <x v="3"/>
    <n v="2"/>
    <n v="8"/>
    <s v="21-31"/>
    <s v="28"/>
  </r>
  <r>
    <n v="734"/>
    <d v="2023-01-10T00:00:00"/>
    <s v="CUST734"/>
    <x v="0"/>
    <n v="27"/>
    <x v="2"/>
    <x v="3"/>
    <x v="3"/>
    <n v="30"/>
    <x v="1"/>
    <x v="3"/>
    <x v="4"/>
    <n v="2"/>
    <n v="1"/>
    <s v="1-10"/>
    <s v="21"/>
  </r>
  <r>
    <n v="747"/>
    <d v="2023-11-15T00:00:00"/>
    <s v="CUST747"/>
    <x v="1"/>
    <n v="23"/>
    <x v="1"/>
    <x v="3"/>
    <x v="3"/>
    <n v="30"/>
    <x v="1"/>
    <x v="2"/>
    <x v="7"/>
    <n v="3"/>
    <n v="11"/>
    <s v="11-20"/>
    <s v="311"/>
  </r>
  <r>
    <n v="749"/>
    <d v="2023-05-03T00:00:00"/>
    <s v="CUST749"/>
    <x v="1"/>
    <n v="42"/>
    <x v="1"/>
    <x v="3"/>
    <x v="3"/>
    <n v="30"/>
    <x v="1"/>
    <x v="0"/>
    <x v="0"/>
    <n v="3"/>
    <n v="5"/>
    <s v="1-10"/>
    <s v="35"/>
  </r>
  <r>
    <n v="753"/>
    <d v="2023-02-28T00:00:00"/>
    <s v="CUST753"/>
    <x v="0"/>
    <n v="32"/>
    <x v="2"/>
    <x v="3"/>
    <x v="3"/>
    <n v="30"/>
    <x v="1"/>
    <x v="3"/>
    <x v="3"/>
    <n v="2"/>
    <n v="2"/>
    <s v="21-31"/>
    <s v="22"/>
  </r>
  <r>
    <n v="772"/>
    <d v="2023-07-12T00:00:00"/>
    <s v="CUST772"/>
    <x v="1"/>
    <n v="26"/>
    <x v="0"/>
    <x v="3"/>
    <x v="3"/>
    <n v="30"/>
    <x v="1"/>
    <x v="3"/>
    <x v="4"/>
    <n v="3"/>
    <n v="7"/>
    <s v="11-20"/>
    <s v="37"/>
  </r>
  <r>
    <n v="793"/>
    <d v="2023-02-05T00:00:00"/>
    <s v="CUST793"/>
    <x v="1"/>
    <n v="54"/>
    <x v="1"/>
    <x v="3"/>
    <x v="3"/>
    <n v="30"/>
    <x v="1"/>
    <x v="1"/>
    <x v="1"/>
    <n v="7"/>
    <n v="2"/>
    <s v="1-10"/>
    <s v="72"/>
  </r>
  <r>
    <n v="802"/>
    <d v="2023-07-05T00:00:00"/>
    <s v="CUST802"/>
    <x v="0"/>
    <n v="46"/>
    <x v="1"/>
    <x v="3"/>
    <x v="3"/>
    <n v="30"/>
    <x v="1"/>
    <x v="1"/>
    <x v="8"/>
    <n v="3"/>
    <n v="7"/>
    <s v="1-10"/>
    <s v="37"/>
  </r>
  <r>
    <n v="804"/>
    <d v="2023-08-24T00:00:00"/>
    <s v="CUST804"/>
    <x v="1"/>
    <n v="42"/>
    <x v="0"/>
    <x v="3"/>
    <x v="3"/>
    <n v="30"/>
    <x v="1"/>
    <x v="0"/>
    <x v="0"/>
    <n v="4"/>
    <n v="8"/>
    <s v="21-31"/>
    <s v="48"/>
  </r>
  <r>
    <n v="874"/>
    <d v="2023-06-26T00:00:00"/>
    <s v="CUST874"/>
    <x v="1"/>
    <n v="60"/>
    <x v="1"/>
    <x v="3"/>
    <x v="3"/>
    <n v="30"/>
    <x v="1"/>
    <x v="4"/>
    <x v="9"/>
    <n v="1"/>
    <n v="6"/>
    <s v="21-31"/>
    <s v="16"/>
  </r>
  <r>
    <n v="878"/>
    <d v="2023-06-30T00:00:00"/>
    <s v="CUST878"/>
    <x v="0"/>
    <n v="20"/>
    <x v="2"/>
    <x v="3"/>
    <x v="3"/>
    <n v="30"/>
    <x v="1"/>
    <x v="2"/>
    <x v="2"/>
    <n v="5"/>
    <n v="6"/>
    <s v="21-31"/>
    <s v="56"/>
  </r>
  <r>
    <n v="879"/>
    <d v="2023-12-26T00:00:00"/>
    <s v="CUST879"/>
    <x v="1"/>
    <n v="23"/>
    <x v="2"/>
    <x v="3"/>
    <x v="3"/>
    <n v="30"/>
    <x v="1"/>
    <x v="2"/>
    <x v="7"/>
    <n v="2"/>
    <n v="12"/>
    <s v="21-31"/>
    <s v="212"/>
  </r>
  <r>
    <n v="894"/>
    <d v="2023-09-05T00:00:00"/>
    <s v="CUST894"/>
    <x v="1"/>
    <n v="52"/>
    <x v="0"/>
    <x v="3"/>
    <x v="3"/>
    <n v="30"/>
    <x v="1"/>
    <x v="1"/>
    <x v="1"/>
    <n v="2"/>
    <n v="9"/>
    <s v="1-10"/>
    <s v="29"/>
  </r>
  <r>
    <n v="901"/>
    <d v="2023-04-10T00:00:00"/>
    <s v="CUST901"/>
    <x v="1"/>
    <n v="31"/>
    <x v="0"/>
    <x v="3"/>
    <x v="3"/>
    <n v="30"/>
    <x v="1"/>
    <x v="3"/>
    <x v="3"/>
    <n v="1"/>
    <n v="4"/>
    <s v="1-10"/>
    <s v="14"/>
  </r>
  <r>
    <n v="926"/>
    <d v="2023-08-14T00:00:00"/>
    <s v="CUST926"/>
    <x v="1"/>
    <n v="22"/>
    <x v="0"/>
    <x v="3"/>
    <x v="3"/>
    <n v="30"/>
    <x v="1"/>
    <x v="2"/>
    <x v="7"/>
    <n v="1"/>
    <n v="8"/>
    <s v="11-20"/>
    <s v="18"/>
  </r>
  <r>
    <n v="933"/>
    <d v="2023-02-03T00:00:00"/>
    <s v="CUST933"/>
    <x v="1"/>
    <n v="22"/>
    <x v="1"/>
    <x v="3"/>
    <x v="3"/>
    <n v="30"/>
    <x v="1"/>
    <x v="2"/>
    <x v="7"/>
    <n v="5"/>
    <n v="2"/>
    <s v="1-10"/>
    <s v="52"/>
  </r>
  <r>
    <n v="940"/>
    <d v="2023-01-28T00:00:00"/>
    <s v="CUST940"/>
    <x v="0"/>
    <n v="20"/>
    <x v="0"/>
    <x v="3"/>
    <x v="3"/>
    <n v="30"/>
    <x v="1"/>
    <x v="2"/>
    <x v="2"/>
    <n v="6"/>
    <n v="1"/>
    <s v="21-31"/>
    <s v="61"/>
  </r>
  <r>
    <n v="974"/>
    <d v="2023-05-03T00:00:00"/>
    <s v="CUST974"/>
    <x v="1"/>
    <n v="47"/>
    <x v="1"/>
    <x v="3"/>
    <x v="3"/>
    <n v="30"/>
    <x v="1"/>
    <x v="1"/>
    <x v="8"/>
    <n v="3"/>
    <n v="5"/>
    <s v="1-10"/>
    <s v="35"/>
  </r>
  <r>
    <n v="995"/>
    <d v="2023-04-30T00:00:00"/>
    <s v="CUST995"/>
    <x v="0"/>
    <n v="41"/>
    <x v="2"/>
    <x v="3"/>
    <x v="3"/>
    <n v="30"/>
    <x v="1"/>
    <x v="0"/>
    <x v="0"/>
    <n v="7"/>
    <n v="4"/>
    <s v="21-31"/>
    <s v="74"/>
  </r>
  <r>
    <n v="44"/>
    <d v="2023-02-19T00:00:00"/>
    <s v="CUST044"/>
    <x v="0"/>
    <n v="22"/>
    <x v="2"/>
    <x v="3"/>
    <x v="4"/>
    <n v="25"/>
    <x v="1"/>
    <x v="2"/>
    <x v="7"/>
    <n v="7"/>
    <n v="2"/>
    <s v="11-20"/>
    <s v="72"/>
  </r>
  <r>
    <n v="103"/>
    <d v="2023-01-17T00:00:00"/>
    <s v="CUST103"/>
    <x v="0"/>
    <n v="59"/>
    <x v="2"/>
    <x v="3"/>
    <x v="4"/>
    <n v="25"/>
    <x v="1"/>
    <x v="4"/>
    <x v="9"/>
    <n v="2"/>
    <n v="1"/>
    <s v="11-20"/>
    <s v="21"/>
  </r>
  <r>
    <n v="185"/>
    <d v="2023-02-27T00:00:00"/>
    <s v="CUST185"/>
    <x v="1"/>
    <n v="24"/>
    <x v="2"/>
    <x v="3"/>
    <x v="4"/>
    <n v="25"/>
    <x v="1"/>
    <x v="2"/>
    <x v="7"/>
    <n v="1"/>
    <n v="2"/>
    <s v="21-31"/>
    <s v="12"/>
  </r>
  <r>
    <n v="191"/>
    <d v="2023-10-18T00:00:00"/>
    <s v="CUST191"/>
    <x v="1"/>
    <n v="64"/>
    <x v="1"/>
    <x v="3"/>
    <x v="4"/>
    <n v="25"/>
    <x v="1"/>
    <x v="4"/>
    <x v="6"/>
    <n v="3"/>
    <n v="10"/>
    <s v="11-20"/>
    <s v="310"/>
  </r>
  <r>
    <n v="201"/>
    <d v="2023-10-09T00:00:00"/>
    <s v="CUST201"/>
    <x v="1"/>
    <n v="56"/>
    <x v="0"/>
    <x v="3"/>
    <x v="4"/>
    <n v="25"/>
    <x v="1"/>
    <x v="4"/>
    <x v="9"/>
    <n v="1"/>
    <n v="10"/>
    <s v="1-10"/>
    <s v="110"/>
  </r>
  <r>
    <n v="204"/>
    <d v="2023-09-28T00:00:00"/>
    <s v="CUST204"/>
    <x v="1"/>
    <n v="39"/>
    <x v="1"/>
    <x v="3"/>
    <x v="4"/>
    <n v="25"/>
    <x v="1"/>
    <x v="0"/>
    <x v="5"/>
    <n v="4"/>
    <n v="9"/>
    <s v="21-31"/>
    <s v="49"/>
  </r>
  <r>
    <n v="205"/>
    <d v="2023-11-07T00:00:00"/>
    <s v="CUST205"/>
    <x v="0"/>
    <n v="43"/>
    <x v="2"/>
    <x v="3"/>
    <x v="4"/>
    <n v="25"/>
    <x v="1"/>
    <x v="0"/>
    <x v="0"/>
    <n v="2"/>
    <n v="11"/>
    <s v="1-10"/>
    <s v="211"/>
  </r>
  <r>
    <n v="206"/>
    <d v="2023-08-05T00:00:00"/>
    <s v="CUST206"/>
    <x v="1"/>
    <n v="61"/>
    <x v="2"/>
    <x v="3"/>
    <x v="4"/>
    <n v="25"/>
    <x v="1"/>
    <x v="4"/>
    <x v="6"/>
    <n v="6"/>
    <n v="8"/>
    <s v="1-10"/>
    <s v="68"/>
  </r>
  <r>
    <n v="223"/>
    <d v="2023-02-02T00:00:00"/>
    <s v="CUST223"/>
    <x v="0"/>
    <n v="64"/>
    <x v="2"/>
    <x v="3"/>
    <x v="4"/>
    <n v="25"/>
    <x v="1"/>
    <x v="4"/>
    <x v="6"/>
    <n v="4"/>
    <n v="2"/>
    <s v="1-10"/>
    <s v="42"/>
  </r>
  <r>
    <n v="230"/>
    <d v="2023-04-23T00:00:00"/>
    <s v="CUST230"/>
    <x v="1"/>
    <n v="54"/>
    <x v="1"/>
    <x v="3"/>
    <x v="4"/>
    <n v="25"/>
    <x v="1"/>
    <x v="1"/>
    <x v="1"/>
    <n v="7"/>
    <n v="4"/>
    <s v="21-31"/>
    <s v="74"/>
  </r>
  <r>
    <n v="232"/>
    <d v="2023-02-06T00:00:00"/>
    <s v="CUST232"/>
    <x v="0"/>
    <n v="43"/>
    <x v="1"/>
    <x v="3"/>
    <x v="4"/>
    <n v="25"/>
    <x v="1"/>
    <x v="0"/>
    <x v="0"/>
    <n v="1"/>
    <n v="2"/>
    <s v="1-10"/>
    <s v="12"/>
  </r>
  <r>
    <n v="236"/>
    <d v="2023-04-28T00:00:00"/>
    <s v="CUST236"/>
    <x v="0"/>
    <n v="54"/>
    <x v="2"/>
    <x v="3"/>
    <x v="4"/>
    <n v="25"/>
    <x v="1"/>
    <x v="1"/>
    <x v="1"/>
    <n v="5"/>
    <n v="4"/>
    <s v="21-31"/>
    <s v="54"/>
  </r>
  <r>
    <n v="242"/>
    <d v="2023-05-02T00:00:00"/>
    <s v="CUST242"/>
    <x v="1"/>
    <n v="21"/>
    <x v="2"/>
    <x v="3"/>
    <x v="4"/>
    <n v="25"/>
    <x v="1"/>
    <x v="2"/>
    <x v="7"/>
    <n v="2"/>
    <n v="5"/>
    <s v="1-10"/>
    <s v="25"/>
  </r>
  <r>
    <n v="285"/>
    <d v="2023-08-15T00:00:00"/>
    <s v="CUST285"/>
    <x v="0"/>
    <n v="31"/>
    <x v="0"/>
    <x v="3"/>
    <x v="4"/>
    <n v="25"/>
    <x v="1"/>
    <x v="3"/>
    <x v="3"/>
    <n v="2"/>
    <n v="8"/>
    <s v="11-20"/>
    <s v="28"/>
  </r>
  <r>
    <n v="309"/>
    <d v="2023-12-23T00:00:00"/>
    <s v="CUST309"/>
    <x v="0"/>
    <n v="26"/>
    <x v="1"/>
    <x v="3"/>
    <x v="4"/>
    <n v="25"/>
    <x v="1"/>
    <x v="3"/>
    <x v="4"/>
    <n v="6"/>
    <n v="12"/>
    <s v="21-31"/>
    <s v="612"/>
  </r>
  <r>
    <n v="310"/>
    <d v="2023-10-12T00:00:00"/>
    <s v="CUST310"/>
    <x v="0"/>
    <n v="28"/>
    <x v="1"/>
    <x v="3"/>
    <x v="4"/>
    <n v="25"/>
    <x v="1"/>
    <x v="3"/>
    <x v="4"/>
    <n v="4"/>
    <n v="10"/>
    <s v="11-20"/>
    <s v="410"/>
  </r>
  <r>
    <n v="318"/>
    <d v="2023-10-24T00:00:00"/>
    <s v="CUST318"/>
    <x v="1"/>
    <n v="61"/>
    <x v="2"/>
    <x v="3"/>
    <x v="4"/>
    <n v="25"/>
    <x v="1"/>
    <x v="4"/>
    <x v="6"/>
    <n v="2"/>
    <n v="10"/>
    <s v="21-31"/>
    <s v="210"/>
  </r>
  <r>
    <n v="347"/>
    <d v="2023-08-03T00:00:00"/>
    <s v="CUST347"/>
    <x v="1"/>
    <n v="42"/>
    <x v="0"/>
    <x v="3"/>
    <x v="4"/>
    <n v="25"/>
    <x v="1"/>
    <x v="0"/>
    <x v="0"/>
    <n v="4"/>
    <n v="8"/>
    <s v="1-10"/>
    <s v="48"/>
  </r>
  <r>
    <n v="362"/>
    <d v="2023-11-27T00:00:00"/>
    <s v="CUST362"/>
    <x v="1"/>
    <n v="50"/>
    <x v="2"/>
    <x v="3"/>
    <x v="4"/>
    <n v="25"/>
    <x v="1"/>
    <x v="1"/>
    <x v="8"/>
    <n v="1"/>
    <n v="11"/>
    <s v="21-31"/>
    <s v="111"/>
  </r>
  <r>
    <n v="363"/>
    <d v="2023-06-03T00:00:00"/>
    <s v="CUST363"/>
    <x v="1"/>
    <n v="64"/>
    <x v="1"/>
    <x v="3"/>
    <x v="4"/>
    <n v="25"/>
    <x v="1"/>
    <x v="4"/>
    <x v="6"/>
    <n v="6"/>
    <n v="6"/>
    <s v="1-10"/>
    <s v="66"/>
  </r>
  <r>
    <n v="371"/>
    <d v="2023-02-21T00:00:00"/>
    <s v="CUST371"/>
    <x v="0"/>
    <n v="20"/>
    <x v="1"/>
    <x v="3"/>
    <x v="4"/>
    <n v="25"/>
    <x v="1"/>
    <x v="2"/>
    <x v="2"/>
    <n v="2"/>
    <n v="2"/>
    <s v="21-31"/>
    <s v="22"/>
  </r>
  <r>
    <n v="379"/>
    <d v="2023-02-05T00:00:00"/>
    <s v="CUST379"/>
    <x v="0"/>
    <n v="47"/>
    <x v="2"/>
    <x v="3"/>
    <x v="4"/>
    <n v="25"/>
    <x v="1"/>
    <x v="1"/>
    <x v="8"/>
    <n v="7"/>
    <n v="2"/>
    <s v="1-10"/>
    <s v="72"/>
  </r>
  <r>
    <n v="388"/>
    <d v="2023-11-10T00:00:00"/>
    <s v="CUST388"/>
    <x v="1"/>
    <n v="50"/>
    <x v="0"/>
    <x v="3"/>
    <x v="4"/>
    <n v="25"/>
    <x v="1"/>
    <x v="1"/>
    <x v="8"/>
    <n v="5"/>
    <n v="11"/>
    <s v="1-10"/>
    <s v="511"/>
  </r>
  <r>
    <n v="397"/>
    <d v="2023-03-10T00:00:00"/>
    <s v="CUST397"/>
    <x v="0"/>
    <n v="30"/>
    <x v="1"/>
    <x v="3"/>
    <x v="4"/>
    <n v="25"/>
    <x v="1"/>
    <x v="3"/>
    <x v="4"/>
    <n v="5"/>
    <n v="3"/>
    <s v="1-10"/>
    <s v="53"/>
  </r>
  <r>
    <n v="423"/>
    <d v="2023-03-08T00:00:00"/>
    <s v="CUST423"/>
    <x v="0"/>
    <n v="27"/>
    <x v="2"/>
    <x v="3"/>
    <x v="4"/>
    <n v="25"/>
    <x v="1"/>
    <x v="3"/>
    <x v="4"/>
    <n v="3"/>
    <n v="3"/>
    <s v="1-10"/>
    <s v="33"/>
  </r>
  <r>
    <n v="427"/>
    <d v="2023-08-15T00:00:00"/>
    <s v="CUST427"/>
    <x v="1"/>
    <n v="25"/>
    <x v="0"/>
    <x v="3"/>
    <x v="4"/>
    <n v="25"/>
    <x v="1"/>
    <x v="2"/>
    <x v="7"/>
    <n v="2"/>
    <n v="8"/>
    <s v="11-20"/>
    <s v="28"/>
  </r>
  <r>
    <n v="454"/>
    <d v="2023-02-22T00:00:00"/>
    <s v="CUST454"/>
    <x v="0"/>
    <n v="46"/>
    <x v="1"/>
    <x v="3"/>
    <x v="4"/>
    <n v="25"/>
    <x v="1"/>
    <x v="1"/>
    <x v="8"/>
    <n v="3"/>
    <n v="2"/>
    <s v="21-31"/>
    <s v="32"/>
  </r>
  <r>
    <n v="468"/>
    <d v="2023-12-09T00:00:00"/>
    <s v="CUST468"/>
    <x v="1"/>
    <n v="40"/>
    <x v="0"/>
    <x v="3"/>
    <x v="4"/>
    <n v="25"/>
    <x v="1"/>
    <x v="0"/>
    <x v="5"/>
    <n v="6"/>
    <n v="12"/>
    <s v="1-10"/>
    <s v="612"/>
  </r>
  <r>
    <n v="486"/>
    <d v="2023-04-09T00:00:00"/>
    <s v="CUST486"/>
    <x v="0"/>
    <n v="35"/>
    <x v="0"/>
    <x v="3"/>
    <x v="4"/>
    <n v="25"/>
    <x v="1"/>
    <x v="3"/>
    <x v="3"/>
    <n v="7"/>
    <n v="4"/>
    <s v="1-10"/>
    <s v="74"/>
  </r>
  <r>
    <n v="512"/>
    <d v="2023-11-07T00:00:00"/>
    <s v="CUST512"/>
    <x v="0"/>
    <n v="57"/>
    <x v="1"/>
    <x v="3"/>
    <x v="4"/>
    <n v="25"/>
    <x v="1"/>
    <x v="4"/>
    <x v="9"/>
    <n v="2"/>
    <n v="11"/>
    <s v="1-10"/>
    <s v="211"/>
  </r>
  <r>
    <n v="544"/>
    <d v="2023-12-23T00:00:00"/>
    <s v="CUST544"/>
    <x v="0"/>
    <n v="27"/>
    <x v="0"/>
    <x v="3"/>
    <x v="4"/>
    <n v="25"/>
    <x v="1"/>
    <x v="3"/>
    <x v="4"/>
    <n v="6"/>
    <n v="12"/>
    <s v="21-31"/>
    <s v="612"/>
  </r>
  <r>
    <n v="558"/>
    <d v="2023-10-08T00:00:00"/>
    <s v="CUST558"/>
    <x v="0"/>
    <n v="41"/>
    <x v="2"/>
    <x v="3"/>
    <x v="4"/>
    <n v="25"/>
    <x v="1"/>
    <x v="0"/>
    <x v="0"/>
    <n v="7"/>
    <n v="10"/>
    <s v="1-10"/>
    <s v="710"/>
  </r>
  <r>
    <n v="585"/>
    <d v="2023-05-01T00:00:00"/>
    <s v="CUST585"/>
    <x v="0"/>
    <n v="24"/>
    <x v="2"/>
    <x v="3"/>
    <x v="4"/>
    <n v="25"/>
    <x v="1"/>
    <x v="2"/>
    <x v="7"/>
    <n v="1"/>
    <n v="5"/>
    <s v="1-10"/>
    <s v="15"/>
  </r>
  <r>
    <n v="657"/>
    <d v="2023-02-11T00:00:00"/>
    <s v="CUST657"/>
    <x v="1"/>
    <n v="40"/>
    <x v="2"/>
    <x v="3"/>
    <x v="4"/>
    <n v="25"/>
    <x v="1"/>
    <x v="0"/>
    <x v="5"/>
    <n v="6"/>
    <n v="2"/>
    <s v="11-20"/>
    <s v="62"/>
  </r>
  <r>
    <n v="658"/>
    <d v="2023-03-12T00:00:00"/>
    <s v="CUST658"/>
    <x v="1"/>
    <n v="59"/>
    <x v="2"/>
    <x v="3"/>
    <x v="4"/>
    <n v="25"/>
    <x v="1"/>
    <x v="4"/>
    <x v="9"/>
    <n v="7"/>
    <n v="3"/>
    <s v="11-20"/>
    <s v="73"/>
  </r>
  <r>
    <n v="739"/>
    <d v="2023-11-29T00:00:00"/>
    <s v="CUST739"/>
    <x v="1"/>
    <n v="36"/>
    <x v="1"/>
    <x v="3"/>
    <x v="4"/>
    <n v="25"/>
    <x v="1"/>
    <x v="0"/>
    <x v="5"/>
    <n v="3"/>
    <n v="11"/>
    <s v="21-31"/>
    <s v="311"/>
  </r>
  <r>
    <n v="744"/>
    <d v="2023-05-07T00:00:00"/>
    <s v="CUST744"/>
    <x v="1"/>
    <n v="40"/>
    <x v="0"/>
    <x v="3"/>
    <x v="4"/>
    <n v="25"/>
    <x v="1"/>
    <x v="0"/>
    <x v="5"/>
    <n v="7"/>
    <n v="5"/>
    <s v="1-10"/>
    <s v="75"/>
  </r>
  <r>
    <n v="764"/>
    <d v="2023-03-25T00:00:00"/>
    <s v="CUST764"/>
    <x v="0"/>
    <n v="40"/>
    <x v="2"/>
    <x v="3"/>
    <x v="4"/>
    <n v="25"/>
    <x v="1"/>
    <x v="0"/>
    <x v="5"/>
    <n v="6"/>
    <n v="3"/>
    <s v="21-31"/>
    <s v="63"/>
  </r>
  <r>
    <n v="787"/>
    <d v="2023-01-22T00:00:00"/>
    <s v="CUST787"/>
    <x v="1"/>
    <n v="41"/>
    <x v="0"/>
    <x v="3"/>
    <x v="4"/>
    <n v="25"/>
    <x v="1"/>
    <x v="0"/>
    <x v="0"/>
    <n v="7"/>
    <n v="1"/>
    <s v="21-31"/>
    <s v="71"/>
  </r>
  <r>
    <n v="790"/>
    <d v="2023-08-08T00:00:00"/>
    <s v="CUST790"/>
    <x v="1"/>
    <n v="62"/>
    <x v="2"/>
    <x v="3"/>
    <x v="4"/>
    <n v="25"/>
    <x v="1"/>
    <x v="4"/>
    <x v="6"/>
    <n v="2"/>
    <n v="8"/>
    <s v="1-10"/>
    <s v="28"/>
  </r>
  <r>
    <n v="791"/>
    <d v="2023-12-05T00:00:00"/>
    <s v="CUST791"/>
    <x v="0"/>
    <n v="51"/>
    <x v="1"/>
    <x v="3"/>
    <x v="4"/>
    <n v="25"/>
    <x v="1"/>
    <x v="1"/>
    <x v="1"/>
    <n v="2"/>
    <n v="12"/>
    <s v="1-10"/>
    <s v="212"/>
  </r>
  <r>
    <n v="825"/>
    <d v="2023-08-26T00:00:00"/>
    <s v="CUST825"/>
    <x v="0"/>
    <n v="46"/>
    <x v="1"/>
    <x v="3"/>
    <x v="4"/>
    <n v="25"/>
    <x v="1"/>
    <x v="1"/>
    <x v="8"/>
    <n v="6"/>
    <n v="8"/>
    <s v="21-31"/>
    <s v="68"/>
  </r>
  <r>
    <n v="855"/>
    <d v="2023-09-01T00:00:00"/>
    <s v="CUST855"/>
    <x v="1"/>
    <n v="54"/>
    <x v="1"/>
    <x v="3"/>
    <x v="4"/>
    <n v="25"/>
    <x v="1"/>
    <x v="1"/>
    <x v="1"/>
    <n v="5"/>
    <n v="9"/>
    <s v="1-10"/>
    <s v="59"/>
  </r>
  <r>
    <n v="877"/>
    <d v="2023-06-19T00:00:00"/>
    <s v="CUST877"/>
    <x v="0"/>
    <n v="58"/>
    <x v="2"/>
    <x v="3"/>
    <x v="4"/>
    <n v="25"/>
    <x v="1"/>
    <x v="4"/>
    <x v="9"/>
    <n v="1"/>
    <n v="6"/>
    <s v="11-20"/>
    <s v="16"/>
  </r>
  <r>
    <n v="907"/>
    <d v="2023-01-08T00:00:00"/>
    <s v="CUST907"/>
    <x v="0"/>
    <n v="45"/>
    <x v="0"/>
    <x v="3"/>
    <x v="4"/>
    <n v="25"/>
    <x v="1"/>
    <x v="0"/>
    <x v="0"/>
    <n v="7"/>
    <n v="1"/>
    <s v="1-10"/>
    <s v="71"/>
  </r>
  <r>
    <n v="945"/>
    <d v="2023-02-13T00:00:00"/>
    <s v="CUST945"/>
    <x v="1"/>
    <n v="30"/>
    <x v="1"/>
    <x v="3"/>
    <x v="4"/>
    <n v="25"/>
    <x v="1"/>
    <x v="3"/>
    <x v="4"/>
    <n v="1"/>
    <n v="2"/>
    <s v="11-20"/>
    <s v="12"/>
  </r>
  <r>
    <n v="952"/>
    <d v="2023-11-13T00:00:00"/>
    <s v="CUST952"/>
    <x v="0"/>
    <n v="57"/>
    <x v="2"/>
    <x v="3"/>
    <x v="4"/>
    <n v="25"/>
    <x v="1"/>
    <x v="4"/>
    <x v="9"/>
    <n v="1"/>
    <n v="11"/>
    <s v="11-20"/>
    <s v="111"/>
  </r>
  <r>
    <n v="955"/>
    <d v="2023-07-14T00:00:00"/>
    <s v="CUST955"/>
    <x v="1"/>
    <n v="58"/>
    <x v="2"/>
    <x v="3"/>
    <x v="4"/>
    <n v="25"/>
    <x v="1"/>
    <x v="4"/>
    <x v="9"/>
    <n v="5"/>
    <n v="7"/>
    <s v="11-20"/>
    <s v="57"/>
  </r>
  <r>
    <n v="967"/>
    <d v="2023-04-17T00:00:00"/>
    <s v="CUST967"/>
    <x v="1"/>
    <n v="62"/>
    <x v="1"/>
    <x v="3"/>
    <x v="4"/>
    <n v="25"/>
    <x v="1"/>
    <x v="4"/>
    <x v="6"/>
    <n v="1"/>
    <n v="4"/>
    <s v="11-20"/>
    <s v="14"/>
  </r>
  <r>
    <n v="979"/>
    <d v="2023-01-02T00:00:00"/>
    <s v="CUST979"/>
    <x v="0"/>
    <n v="19"/>
    <x v="1"/>
    <x v="3"/>
    <x v="4"/>
    <n v="25"/>
    <x v="1"/>
    <x v="2"/>
    <x v="2"/>
    <n v="1"/>
    <n v="1"/>
    <s v="1-10"/>
    <s v="11"/>
  </r>
  <r>
    <n v="989"/>
    <d v="2023-12-28T00:00:00"/>
    <s v="CUST989"/>
    <x v="0"/>
    <n v="44"/>
    <x v="0"/>
    <x v="3"/>
    <x v="4"/>
    <n v="25"/>
    <x v="1"/>
    <x v="0"/>
    <x v="0"/>
    <n v="4"/>
    <n v="12"/>
    <s v="21-31"/>
    <s v="4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CABE26-3F46-494C-964F-D3D58F824BED}" name="PivotTable4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">
  <location ref="A16:E30" firstHeaderRow="1" firstDataRow="2" firstDataCol="1"/>
  <pivotFields count="17">
    <pivotField showAll="0"/>
    <pivotField numFmtId="14" showAll="0"/>
    <pivotField showAll="0"/>
    <pivotField axis="axisRow" multipleItemSelectionAllowed="1" showAll="0">
      <items count="3">
        <item x="0"/>
        <item x="1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>
      <items count="6">
        <item x="4"/>
        <item x="3"/>
        <item x="2"/>
        <item x="1"/>
        <item x="0"/>
        <item t="default"/>
      </items>
    </pivotField>
    <pivotField dataField="1" showAll="0"/>
    <pivotField showAll="0"/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</pivotFields>
  <rowFields count="2">
    <field x="3"/>
    <field x="10"/>
  </rowFields>
  <rowItems count="13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Total Amount" fld="8" baseField="0" baseItem="0" numFmtId="164"/>
  </dataFields>
  <formats count="1">
    <format dxfId="70">
      <pivotArea outline="0" collapsedLevelsAreSubtotals="1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4DE6C0-6A60-431B-B041-270AAA38CF15}" name="PivotTable59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3" firstHeaderRow="1" firstDataRow="2" firstDataCol="1" rowPageCount="1" colPageCount="1"/>
  <pivotFields count="15">
    <pivotField showAll="0"/>
    <pivotField numFmtId="14" showAll="0"/>
    <pivotField showAll="0"/>
    <pivotField axis="axisPage" showAll="0">
      <items count="3">
        <item x="0"/>
        <item x="1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8">
        <item x="0"/>
        <item x="1"/>
        <item x="2"/>
        <item x="6"/>
        <item x="4"/>
        <item x="5"/>
        <item x="3"/>
        <item t="default"/>
      </items>
    </pivotField>
    <pivotField showAll="0"/>
    <pivotField showAll="0"/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Sum of Total Amount" fld="8" baseField="0" baseItem="0" numFmtId="43"/>
  </dataFields>
  <formats count="8">
    <format dxfId="58">
      <pivotArea type="all" dataOnly="0" outline="0" fieldPosition="0"/>
    </format>
    <format dxfId="59">
      <pivotArea outline="0" collapsedLevelsAreSubtotals="1" fieldPosition="0"/>
    </format>
    <format dxfId="60">
      <pivotArea dataOnly="0" labelOnly="1" outline="0" axis="axisValues" fieldPosition="0"/>
    </format>
    <format dxfId="61">
      <pivotArea field="12" type="button" dataOnly="0" labelOnly="1" outline="0" axis="axisRow" fieldPosition="0"/>
    </format>
    <format dxfId="62">
      <pivotArea dataOnly="0" labelOnly="1" fieldPosition="0">
        <references count="1">
          <reference field="12" count="0"/>
        </references>
      </pivotArea>
    </format>
    <format dxfId="63">
      <pivotArea dataOnly="0" labelOnly="1" grandRow="1" outline="0" fieldPosition="0"/>
    </format>
    <format dxfId="64">
      <pivotArea dataOnly="0" labelOnly="1" fieldPosition="0">
        <references count="1">
          <reference field="12" count="0"/>
        </references>
      </pivotArea>
    </format>
    <format dxfId="33">
      <pivotArea outline="0" fieldPosition="0">
        <references count="1">
          <reference field="4294967294" count="1">
            <x v="0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E88BE6-F868-414D-9B6C-19493B816389}" name="PivotTable62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7:E31" firstHeaderRow="1" firstDataRow="2" firstDataCol="1"/>
  <pivotFields count="15">
    <pivotField showAll="0"/>
    <pivotField numFmtId="14"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>
      <items count="8">
        <item x="0"/>
        <item x="1"/>
        <item x="2"/>
        <item x="6"/>
        <item x="4"/>
        <item x="5"/>
        <item x="3"/>
        <item t="default"/>
      </items>
    </pivotField>
    <pivotField axis="axisRow" showAll="0">
      <items count="13">
        <item x="0"/>
        <item x="6"/>
        <item x="11"/>
        <item x="8"/>
        <item x="2"/>
        <item x="7"/>
        <item x="5"/>
        <item x="9"/>
        <item x="10"/>
        <item x="4"/>
        <item x="3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4"/>
  </colFields>
  <colItems count="4">
    <i>
      <x/>
    </i>
    <i>
      <x v="1"/>
    </i>
    <i>
      <x v="2"/>
    </i>
    <i t="grand">
      <x/>
    </i>
  </colItems>
  <dataFields count="1">
    <dataField name="Sum of Total Amount" fld="8" baseField="0" baseItem="0" numFmtId="43"/>
  </dataFields>
  <formats count="5">
    <format dxfId="79">
      <pivotArea type="all" dataOnly="0" outline="0" fieldPosition="0"/>
    </format>
    <format dxfId="78">
      <pivotArea outline="0" collapsedLevelsAreSubtotals="1" fieldPosition="0"/>
    </format>
    <format dxfId="77">
      <pivotArea dataOnly="0" labelOnly="1" outline="0" axis="axisValues" fieldPosition="0"/>
    </format>
    <format dxfId="76">
      <pivotArea field="12" type="button" dataOnly="0" labelOnly="1" outline="0"/>
    </format>
    <format dxfId="75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2451D6-04CE-46B6-8A09-0F7D239E30E7}" name="PivotTable63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32" firstHeaderRow="1" firstDataRow="2" firstDataCol="1" rowPageCount="1" colPageCount="1"/>
  <pivotFields count="17">
    <pivotField showAll="0"/>
    <pivotField numFmtId="14" showAll="0"/>
    <pivotField showAll="0"/>
    <pivotField axis="axisRow" showAll="0">
      <items count="3">
        <item x="0"/>
        <item x="1"/>
        <item t="default"/>
      </items>
    </pivotField>
    <pivotField showAll="0"/>
    <pivotField axis="axisPage" multipleItemSelectionAllowed="1" showAll="0">
      <items count="4">
        <item x="1"/>
        <item x="2"/>
        <item x="0"/>
        <item t="default"/>
      </items>
    </pivotField>
    <pivotField showAll="0"/>
    <pivotField showAll="0">
      <items count="6"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multipleItemSelectionAllowed="1" showAll="0">
      <items count="8">
        <item x="0"/>
        <item x="1"/>
        <item x="2"/>
        <item x="6"/>
        <item x="4"/>
        <item x="5"/>
        <item x="3"/>
        <item t="default"/>
      </items>
    </pivotField>
    <pivotField axis="axisRow" showAll="0">
      <items count="13">
        <item n="1" x="0"/>
        <item x="6"/>
        <item x="11"/>
        <item x="8"/>
        <item x="2"/>
        <item x="7"/>
        <item x="5"/>
        <item x="9"/>
        <item x="10"/>
        <item x="4"/>
        <item x="3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>
      <items count="85">
        <item x="0"/>
        <item x="26"/>
        <item x="70"/>
        <item x="83"/>
        <item x="37"/>
        <item x="46"/>
        <item x="22"/>
        <item x="69"/>
        <item x="35"/>
        <item x="54"/>
        <item x="39"/>
        <item x="44"/>
        <item x="27"/>
        <item x="9"/>
        <item x="23"/>
        <item x="47"/>
        <item x="2"/>
        <item x="66"/>
        <item x="75"/>
        <item x="20"/>
        <item x="80"/>
        <item x="16"/>
        <item x="78"/>
        <item x="1"/>
        <item x="77"/>
        <item x="15"/>
        <item x="73"/>
        <item x="41"/>
        <item x="10"/>
        <item x="79"/>
        <item x="53"/>
        <item x="64"/>
        <item x="62"/>
        <item x="6"/>
        <item x="3"/>
        <item x="50"/>
        <item x="55"/>
        <item x="59"/>
        <item x="51"/>
        <item x="25"/>
        <item x="76"/>
        <item x="21"/>
        <item x="19"/>
        <item x="13"/>
        <item x="60"/>
        <item x="63"/>
        <item x="28"/>
        <item x="30"/>
        <item x="67"/>
        <item x="18"/>
        <item x="68"/>
        <item x="82"/>
        <item x="71"/>
        <item x="45"/>
        <item x="5"/>
        <item x="56"/>
        <item x="29"/>
        <item x="7"/>
        <item x="43"/>
        <item x="8"/>
        <item x="32"/>
        <item x="48"/>
        <item x="57"/>
        <item x="34"/>
        <item x="24"/>
        <item x="11"/>
        <item x="40"/>
        <item x="38"/>
        <item x="17"/>
        <item x="65"/>
        <item x="74"/>
        <item x="31"/>
        <item x="49"/>
        <item x="14"/>
        <item x="61"/>
        <item x="12"/>
        <item x="52"/>
        <item x="72"/>
        <item x="33"/>
        <item x="36"/>
        <item x="81"/>
        <item x="4"/>
        <item x="42"/>
        <item x="58"/>
        <item t="default"/>
      </items>
    </pivotField>
    <pivotField showAll="0">
      <items count="3">
        <item x="1"/>
        <item x="0"/>
        <item t="default"/>
      </items>
    </pivotField>
  </pivotFields>
  <rowFields count="2">
    <field x="3"/>
    <field x="13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14"/>
  </colFields>
  <colItems count="4">
    <i>
      <x/>
    </i>
    <i>
      <x v="1"/>
    </i>
    <i>
      <x v="2"/>
    </i>
    <i t="grand">
      <x/>
    </i>
  </colItems>
  <pageFields count="1">
    <pageField fld="5" hier="-1"/>
  </pageFields>
  <dataFields count="1">
    <dataField name="Sum of Total Amount" fld="8" baseField="0" baseItem="0" numFmtId="43"/>
  </dataFields>
  <formats count="1">
    <format dxfId="71">
      <pivotArea outline="0" collapsedLevelsAreSubtotals="1" fieldPosition="0"/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240B1E-084E-4857-903F-CECF7EFFF550}" name="PivotTable33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12:D120" firstHeaderRow="1" firstDataRow="3" firstDataCol="1" rowPageCount="2" colPageCount="1"/>
  <pivotFields count="17">
    <pivotField showAll="0"/>
    <pivotField showAll="0"/>
    <pivotField showAll="0"/>
    <pivotField showAll="0"/>
    <pivotField showAll="0"/>
    <pivotField axis="axisPage" showAll="0">
      <items count="4">
        <item x="1"/>
        <item x="2"/>
        <item x="0"/>
        <item t="default"/>
      </items>
    </pivotField>
    <pivotField showAll="0"/>
    <pivotField axis="axisCol" dataField="1" showAll="0">
      <items count="6">
        <item x="4"/>
        <item x="3"/>
        <item x="2"/>
        <item x="1"/>
        <item x="0"/>
        <item t="default"/>
      </items>
    </pivotField>
    <pivotField showAll="0"/>
    <pivotField axis="axisPage" multipleItemSelectionAllowed="1" showAll="0">
      <items count="3">
        <item x="1"/>
        <item x="0"/>
        <item t="default"/>
      </items>
    </pivotField>
    <pivotField axis="axisRow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sd="0" x="0"/>
        <item sd="0" x="1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6"/>
    <field x="7"/>
  </colFields>
  <colItems count="3">
    <i>
      <x/>
    </i>
    <i>
      <x v="1"/>
    </i>
    <i t="grand">
      <x/>
    </i>
  </colItems>
  <pageFields count="2">
    <pageField fld="9" hier="-1"/>
    <pageField fld="5" hier="-1"/>
  </pageFields>
  <dataFields count="1">
    <dataField name="Count of Price per Unit2" fld="7" subtotal="count" baseField="7" baseItem="3"/>
  </dataFields>
  <formats count="1">
    <format dxfId="65">
      <pivotArea dataOnly="0" outline="0" fieldPosition="0">
        <references count="1">
          <reference field="9" count="0"/>
        </references>
      </pivotArea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DA17A-B6B8-452C-A334-70580DABC4BC}" name="PivotTable29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99:E105" firstHeaderRow="1" firstDataRow="2" firstDataCol="1" rowPageCount="1" colPageCount="1"/>
  <pivotFields count="17"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showAll="0">
      <items count="6">
        <item x="4"/>
        <item x="3"/>
        <item x="2"/>
        <item x="1"/>
        <item x="0"/>
        <item t="default"/>
      </items>
    </pivotField>
    <pivotField dataField="1" showAll="0"/>
    <pivotField multipleItemSelectionAllowed="1" showAll="0">
      <items count="3">
        <item x="1"/>
        <item x="0"/>
        <item t="default"/>
      </items>
    </pivotField>
    <pivotField showAll="0"/>
    <pivotField showAll="0">
      <items count="11">
        <item x="2"/>
        <item x="7"/>
        <item x="4"/>
        <item x="3"/>
        <item x="5"/>
        <item x="0"/>
        <item x="8"/>
        <item x="1"/>
        <item x="9"/>
        <item x="6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Count of Total Amount" fld="8" subtotal="count" baseField="5" baseItem="2"/>
  </dataFields>
  <chartFormats count="2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</references>
      </pivotArea>
    </chartFormat>
    <chartFormat chart="6" format="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2"/>
          </reference>
        </references>
      </pivotArea>
    </chartFormat>
    <chartFormat chart="6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2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2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C6AE45-E098-4734-AFCE-FC6075DD902F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96:D1107" firstHeaderRow="1" firstDataRow="2" firstDataCol="1"/>
  <pivotFields count="17">
    <pivotField showAll="0"/>
    <pivotField numFmtId="14" showAll="0"/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dataField="1" showAll="0"/>
    <pivotField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2">
        <item x="1"/>
        <item x="0"/>
      </items>
    </pivotField>
  </pivotFields>
  <rowFields count="2">
    <field x="5"/>
    <field x="3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Count of Quantity" fld="6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BAB24C-E2B9-4649-A710-C9C8D02C0E9F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10:D1130" firstHeaderRow="1" firstDataRow="2" firstDataCol="1" rowPageCount="1" colPageCount="1"/>
  <pivotFields count="17">
    <pivotField showAll="0"/>
    <pivotField numFmtId="14" showAll="0"/>
    <pivotField showAll="0"/>
    <pivotField axis="axisPage"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dataField="1" showAll="0"/>
    <pivotField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axis="axisRow" showAll="0">
      <items count="10">
        <item x="2"/>
        <item m="1" x="7"/>
        <item x="3"/>
        <item m="1" x="5"/>
        <item x="0"/>
        <item m="1" x="6"/>
        <item x="1"/>
        <item m="1" x="8"/>
        <item x="4"/>
        <item t="default"/>
      </items>
    </pivotField>
    <pivotField showAll="0"/>
    <pivotField showAll="0"/>
    <pivotField showAll="0"/>
    <pivotField showAll="0"/>
    <pivotField showAll="0"/>
    <pivotField axis="axisCol" showAll="0" defaultSubtotal="0">
      <items count="2">
        <item x="1"/>
        <item x="0"/>
      </items>
    </pivotField>
  </pivotFields>
  <rowFields count="2">
    <field x="5"/>
    <field x="10"/>
  </rowFields>
  <rowItems count="19">
    <i>
      <x/>
    </i>
    <i r="1">
      <x/>
    </i>
    <i r="1">
      <x v="2"/>
    </i>
    <i r="1">
      <x v="4"/>
    </i>
    <i r="1">
      <x v="6"/>
    </i>
    <i r="1">
      <x v="8"/>
    </i>
    <i>
      <x v="1"/>
    </i>
    <i r="1">
      <x/>
    </i>
    <i r="1">
      <x v="2"/>
    </i>
    <i r="1">
      <x v="4"/>
    </i>
    <i r="1">
      <x v="6"/>
    </i>
    <i r="1">
      <x v="8"/>
    </i>
    <i>
      <x v="2"/>
    </i>
    <i r="1">
      <x/>
    </i>
    <i r="1">
      <x v="2"/>
    </i>
    <i r="1">
      <x v="4"/>
    </i>
    <i r="1">
      <x v="6"/>
    </i>
    <i r="1">
      <x v="8"/>
    </i>
    <i t="grand">
      <x/>
    </i>
  </rowItems>
  <colFields count="1">
    <field x="16"/>
  </colFields>
  <colItems count="3">
    <i>
      <x/>
    </i>
    <i>
      <x v="1"/>
    </i>
    <i t="grand">
      <x/>
    </i>
  </colItems>
  <pageFields count="1">
    <pageField fld="3" hier="-1"/>
  </pageFields>
  <dataFields count="1">
    <dataField name="Count of Quantity" fld="6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F85178-2983-4A4D-8495-EFAF01002AB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84:D91" firstHeaderRow="1" firstDataRow="2" firstDataCol="1" rowPageCount="2" colPageCount="1"/>
  <pivotFields count="16">
    <pivotField showAll="0"/>
    <pivotField showAll="0">
      <items count="346">
        <item x="70"/>
        <item x="66"/>
        <item x="206"/>
        <item x="149"/>
        <item x="141"/>
        <item x="232"/>
        <item x="318"/>
        <item x="195"/>
        <item x="266"/>
        <item x="257"/>
        <item x="293"/>
        <item x="108"/>
        <item x="184"/>
        <item x="225"/>
        <item x="0"/>
        <item x="158"/>
        <item x="339"/>
        <item x="317"/>
        <item x="38"/>
        <item x="242"/>
        <item x="20"/>
        <item x="30"/>
        <item x="325"/>
        <item x="80"/>
        <item x="301"/>
        <item x="167"/>
        <item x="192"/>
        <item x="215"/>
        <item x="131"/>
        <item x="16"/>
        <item x="91"/>
        <item x="90"/>
        <item x="132"/>
        <item x="97"/>
        <item x="240"/>
        <item x="64"/>
        <item x="261"/>
        <item x="207"/>
        <item x="47"/>
        <item x="137"/>
        <item x="226"/>
        <item x="29"/>
        <item x="250"/>
        <item x="162"/>
        <item x="19"/>
        <item x="133"/>
        <item x="15"/>
        <item x="157"/>
        <item x="237"/>
        <item x="285"/>
        <item x="338"/>
        <item x="73"/>
        <item x="68"/>
        <item x="326"/>
        <item x="123"/>
        <item x="10"/>
        <item x="243"/>
        <item x="254"/>
        <item x="213"/>
        <item x="146"/>
        <item x="236"/>
        <item x="258"/>
        <item x="26"/>
        <item x="343"/>
        <item x="166"/>
        <item x="275"/>
        <item x="227"/>
        <item x="212"/>
        <item x="270"/>
        <item x="127"/>
        <item x="180"/>
        <item x="84"/>
        <item x="336"/>
        <item x="114"/>
        <item x="61"/>
        <item x="130"/>
        <item x="74"/>
        <item x="272"/>
        <item x="143"/>
        <item x="94"/>
        <item x="228"/>
        <item x="297"/>
        <item x="210"/>
        <item x="268"/>
        <item x="110"/>
        <item x="41"/>
        <item x="13"/>
        <item x="60"/>
        <item x="122"/>
        <item x="96"/>
        <item x="120"/>
        <item x="134"/>
        <item x="341"/>
        <item x="330"/>
        <item x="144"/>
        <item x="259"/>
        <item x="220"/>
        <item x="245"/>
        <item x="344"/>
        <item x="238"/>
        <item x="49"/>
        <item x="28"/>
        <item x="276"/>
        <item x="286"/>
        <item x="77"/>
        <item x="281"/>
        <item x="302"/>
        <item x="279"/>
        <item x="107"/>
        <item x="320"/>
        <item x="147"/>
        <item x="314"/>
        <item x="216"/>
        <item x="309"/>
        <item x="311"/>
        <item x="155"/>
        <item x="152"/>
        <item x="197"/>
        <item x="194"/>
        <item x="44"/>
        <item x="233"/>
        <item x="36"/>
        <item x="340"/>
        <item x="303"/>
        <item x="209"/>
        <item x="217"/>
        <item x="53"/>
        <item x="7"/>
        <item x="11"/>
        <item x="231"/>
        <item x="124"/>
        <item x="199"/>
        <item x="75"/>
        <item x="82"/>
        <item x="2"/>
        <item x="333"/>
        <item x="140"/>
        <item x="138"/>
        <item x="27"/>
        <item x="319"/>
        <item x="88"/>
        <item x="312"/>
        <item x="121"/>
        <item x="322"/>
        <item x="327"/>
        <item x="219"/>
        <item x="186"/>
        <item x="331"/>
        <item x="106"/>
        <item x="292"/>
        <item x="111"/>
        <item x="57"/>
        <item x="62"/>
        <item x="126"/>
        <item x="332"/>
        <item x="223"/>
        <item x="178"/>
        <item x="278"/>
        <item x="264"/>
        <item x="117"/>
        <item x="175"/>
        <item x="59"/>
        <item x="294"/>
        <item x="298"/>
        <item x="185"/>
        <item x="280"/>
        <item x="12"/>
        <item x="170"/>
        <item x="86"/>
        <item x="187"/>
        <item x="241"/>
        <item x="23"/>
        <item x="150"/>
        <item x="48"/>
        <item x="262"/>
        <item x="234"/>
        <item x="211"/>
        <item x="21"/>
        <item x="283"/>
        <item x="288"/>
        <item x="291"/>
        <item x="342"/>
        <item x="287"/>
        <item x="5"/>
        <item x="52"/>
        <item x="300"/>
        <item x="176"/>
        <item x="76"/>
        <item x="151"/>
        <item x="289"/>
        <item x="39"/>
        <item x="24"/>
        <item x="136"/>
        <item x="204"/>
        <item x="208"/>
        <item x="154"/>
        <item x="221"/>
        <item x="273"/>
        <item x="67"/>
        <item x="224"/>
        <item x="337"/>
        <item x="246"/>
        <item x="296"/>
        <item x="45"/>
        <item x="43"/>
        <item x="172"/>
        <item x="116"/>
        <item x="201"/>
        <item x="263"/>
        <item x="203"/>
        <item x="153"/>
        <item x="218"/>
        <item x="113"/>
        <item x="222"/>
        <item x="182"/>
        <item x="83"/>
        <item x="85"/>
        <item x="308"/>
        <item x="156"/>
        <item x="112"/>
        <item x="100"/>
        <item x="105"/>
        <item x="260"/>
        <item x="181"/>
        <item x="118"/>
        <item x="256"/>
        <item x="22"/>
        <item x="14"/>
        <item x="205"/>
        <item x="115"/>
        <item x="253"/>
        <item x="135"/>
        <item x="230"/>
        <item x="95"/>
        <item x="265"/>
        <item x="165"/>
        <item x="305"/>
        <item x="255"/>
        <item x="42"/>
        <item x="324"/>
        <item x="92"/>
        <item x="316"/>
        <item x="18"/>
        <item x="248"/>
        <item x="193"/>
        <item x="295"/>
        <item x="315"/>
        <item x="307"/>
        <item x="299"/>
        <item x="244"/>
        <item x="189"/>
        <item x="306"/>
        <item x="239"/>
        <item x="32"/>
        <item x="40"/>
        <item x="4"/>
        <item x="163"/>
        <item x="109"/>
        <item x="37"/>
        <item x="214"/>
        <item x="65"/>
        <item x="103"/>
        <item x="33"/>
        <item x="284"/>
        <item x="104"/>
        <item x="139"/>
        <item x="251"/>
        <item x="125"/>
        <item x="323"/>
        <item x="102"/>
        <item x="79"/>
        <item x="304"/>
        <item x="6"/>
        <item x="98"/>
        <item x="329"/>
        <item x="335"/>
        <item x="145"/>
        <item x="235"/>
        <item x="17"/>
        <item x="25"/>
        <item x="200"/>
        <item x="8"/>
        <item x="161"/>
        <item x="313"/>
        <item x="78"/>
        <item x="169"/>
        <item x="69"/>
        <item x="93"/>
        <item x="229"/>
        <item x="160"/>
        <item x="46"/>
        <item x="188"/>
        <item x="277"/>
        <item x="31"/>
        <item x="310"/>
        <item x="274"/>
        <item x="87"/>
        <item x="179"/>
        <item x="63"/>
        <item x="71"/>
        <item x="54"/>
        <item x="128"/>
        <item x="267"/>
        <item x="328"/>
        <item x="171"/>
        <item x="3"/>
        <item x="101"/>
        <item x="164"/>
        <item x="290"/>
        <item x="51"/>
        <item x="282"/>
        <item x="249"/>
        <item x="58"/>
        <item x="247"/>
        <item x="321"/>
        <item x="50"/>
        <item x="196"/>
        <item x="55"/>
        <item x="1"/>
        <item x="72"/>
        <item x="177"/>
        <item x="142"/>
        <item x="35"/>
        <item x="99"/>
        <item x="168"/>
        <item x="271"/>
        <item x="190"/>
        <item x="202"/>
        <item x="9"/>
        <item x="129"/>
        <item x="89"/>
        <item x="159"/>
        <item x="191"/>
        <item x="173"/>
        <item x="252"/>
        <item x="148"/>
        <item x="183"/>
        <item x="269"/>
        <item x="119"/>
        <item x="174"/>
        <item x="198"/>
        <item x="34"/>
        <item x="81"/>
        <item x="334"/>
        <item x="56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axis="axisPage" showAll="0">
      <items count="4">
        <item x="1"/>
        <item x="2"/>
        <item x="0"/>
        <item t="default"/>
      </items>
    </pivotField>
    <pivotField showAll="0"/>
    <pivotField showAll="0">
      <items count="6">
        <item x="4"/>
        <item x="3"/>
        <item x="2"/>
        <item x="1"/>
        <item x="0"/>
        <item t="default"/>
      </items>
    </pivotField>
    <pivotField dataField="1" showAll="0"/>
    <pivotField axis="axisPage" multipleItemSelectionAllowed="1" showAll="0">
      <items count="3">
        <item x="1"/>
        <item x="0"/>
        <item t="default"/>
      </items>
    </pivotField>
    <pivotField axis="axisRow" showAll="0">
      <items count="10">
        <item x="2"/>
        <item m="1" x="7"/>
        <item m="1" x="5"/>
        <item m="1" x="6"/>
        <item m="1" x="8"/>
        <item x="0"/>
        <item x="1"/>
        <item x="3"/>
        <item x="4"/>
        <item t="default"/>
      </items>
    </pivotField>
    <pivotField showAll="0"/>
    <pivotField showAll="0">
      <items count="3">
        <item x="0"/>
        <item sd="0" x="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0"/>
  </rowFields>
  <rowItems count="6">
    <i>
      <x/>
    </i>
    <i>
      <x v="5"/>
    </i>
    <i>
      <x v="6"/>
    </i>
    <i>
      <x v="7"/>
    </i>
    <i>
      <x v="8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2">
    <pageField fld="9" hier="-1"/>
    <pageField fld="5" hier="-1"/>
  </pageFields>
  <dataFields count="1">
    <dataField name="Sum of Total Amount" fld="8" baseField="0" baseItem="0"/>
  </dataFields>
  <formats count="1">
    <format dxfId="74">
      <pivotArea dataOnly="0" outline="0" fieldPosition="0">
        <references count="1">
          <reference field="9" count="0"/>
        </references>
      </pivotArea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28912-61D3-4972-93C4-45C5E706238F}" name="Table1" displayName="Table1" ref="A1:P1001" totalsRowShown="0">
  <autoFilter ref="A1:P1001" xr:uid="{B5328912-61D3-4972-93C4-45C5E706238F}"/>
  <tableColumns count="16">
    <tableColumn id="1" xr3:uid="{1DD240C7-2F54-42EF-914D-BC0F31218178}" name="Transaction ID"/>
    <tableColumn id="2" xr3:uid="{A814BB24-C898-4AFB-8094-99FA671B415C}" name="Date" dataDxfId="73"/>
    <tableColumn id="3" xr3:uid="{CBE4FAE6-239E-4F59-8CB8-18C26EB6597E}" name="Customer ID"/>
    <tableColumn id="4" xr3:uid="{B392F3B8-8EEF-4368-B2F6-5608F0FBE83B}" name="Gender"/>
    <tableColumn id="5" xr3:uid="{E55C5AF3-DFF4-4ECD-A952-945F61E0C86F}" name="Age"/>
    <tableColumn id="6" xr3:uid="{5E68278C-3700-4EA1-AE45-490B65DDA88F}" name="Product Category"/>
    <tableColumn id="7" xr3:uid="{77C19937-4D64-4F22-8184-BFFD4F608EBC}" name="Quantity"/>
    <tableColumn id="8" xr3:uid="{DC4BDE6E-F596-4F84-B3EF-278FC3215924}" name="Price per Unit"/>
    <tableColumn id="9" xr3:uid="{C5D4CC29-0592-4761-97D5-CBF2FC3185BD}" name="Total Amount"/>
    <tableColumn id="10" xr3:uid="{AEBF0C1E-546A-40D0-A0EF-8A0DD0B42384}" name="20/80"/>
    <tableColumn id="11" xr3:uid="{39FBC147-6095-408D-84E2-E7403391FD72}" name="age grouping">
      <calculatedColumnFormula>IF(E2&lt;=25,"18-25",IF(E2&lt;=35,"26-35",IF(E2&lt;=45,"36-45",IF(E2&lt;=55,"46-55","56-65"))))</calculatedColumnFormula>
    </tableColumn>
    <tableColumn id="12" xr3:uid="{6CF2D08D-F7A5-4C05-8386-B9976CFF1A83}" name="age grouping by 5 years">
      <calculatedColumnFormula>IF(E2&lt;=20,"1.18-20",IF(E2&lt;=25,"2.20-25",IF(E2&lt;=30,"3.25-30",IF(E2&lt;=35,"4.30-35",IF(E2&lt;=40,"5.35-40",IF(E2&lt;=45,"6.40-45",IF(E2&lt;=50,"7.45-50",IF(E2&lt;=55,"8.50-55",IF(E2&lt;=60,"9.55-60","10.60-65")))))))))</calculatedColumnFormula>
    </tableColumn>
    <tableColumn id="13" xr3:uid="{6EDC6DC5-A295-4C2A-95E7-4EBFC148F960}" name="weekday">
      <calculatedColumnFormula>WEEKDAY(B2,2)</calculatedColumnFormula>
    </tableColumn>
    <tableColumn id="14" xr3:uid="{FF1DCBD1-29FA-448A-B116-0E01B0057520}" name="month">
      <calculatedColumnFormula>MONTH(B2)</calculatedColumnFormula>
    </tableColumn>
    <tableColumn id="15" xr3:uid="{BFB3158F-51F9-4AEF-A0A3-AA6B72BBAEEE}" name="10 days">
      <calculatedColumnFormula>IF(DAY(B2)&lt;11,"1-10",IF(DAY(B2)&lt;21,"11-20","21-31"))</calculatedColumnFormula>
    </tableColumn>
    <tableColumn id="16" xr3:uid="{3CE09CAA-E8AB-4263-9D1C-57C736C65CDC}" name="weekday&amp;month">
      <calculatedColumnFormula>M2&amp;N2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drawing" Target="../drawings/drawing7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DB82-922A-4645-B832-97D753D556BF}">
  <dimension ref="A1:X1001"/>
  <sheetViews>
    <sheetView topLeftCell="XEH1" zoomScaleNormal="100" workbookViewId="0">
      <selection activeCell="XFD1" sqref="XFD1"/>
    </sheetView>
  </sheetViews>
  <sheetFormatPr defaultRowHeight="14.4" x14ac:dyDescent="0.3"/>
  <cols>
    <col min="1" max="1" width="15.44140625" customWidth="1"/>
    <col min="2" max="2" width="10.33203125" customWidth="1"/>
    <col min="3" max="3" width="14.44140625" customWidth="1"/>
    <col min="4" max="4" width="9.5546875" customWidth="1"/>
    <col min="6" max="6" width="18" customWidth="1"/>
    <col min="7" max="7" width="10.6640625" customWidth="1"/>
    <col min="8" max="8" width="14.88671875" customWidth="1"/>
    <col min="9" max="9" width="14.77734375" customWidth="1"/>
    <col min="11" max="11" width="14.21875" customWidth="1"/>
    <col min="12" max="12" width="23.5546875" customWidth="1"/>
    <col min="13" max="13" width="10.88671875" customWidth="1"/>
    <col min="15" max="15" width="9.6640625" customWidth="1"/>
    <col min="16" max="16" width="18.109375" customWidth="1"/>
    <col min="17" max="17" width="11.109375" bestFit="1" customWidth="1"/>
    <col min="21" max="21" width="13.88671875" customWidth="1"/>
    <col min="22" max="22" width="8" bestFit="1" customWidth="1"/>
    <col min="23" max="23" width="12" bestFit="1" customWidth="1"/>
    <col min="24" max="24" width="12.109375" bestFit="1" customWidth="1"/>
  </cols>
  <sheetData>
    <row r="1" spans="1:24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1035</v>
      </c>
      <c r="K1" t="s">
        <v>1037</v>
      </c>
      <c r="L1" t="s">
        <v>1038</v>
      </c>
      <c r="M1" t="s">
        <v>1045</v>
      </c>
      <c r="N1" t="s">
        <v>1046</v>
      </c>
      <c r="O1" t="s">
        <v>1054</v>
      </c>
      <c r="P1" t="s">
        <v>1058</v>
      </c>
    </row>
    <row r="2" spans="1:24" x14ac:dyDescent="0.3">
      <c r="A2">
        <v>15</v>
      </c>
      <c r="B2" s="1">
        <v>44942</v>
      </c>
      <c r="C2" t="s">
        <v>28</v>
      </c>
      <c r="D2" t="s">
        <v>13</v>
      </c>
      <c r="E2">
        <v>42</v>
      </c>
      <c r="F2" t="s">
        <v>16</v>
      </c>
      <c r="G2">
        <v>4</v>
      </c>
      <c r="H2">
        <v>500</v>
      </c>
      <c r="I2" s="9">
        <v>2000</v>
      </c>
      <c r="J2">
        <v>1</v>
      </c>
      <c r="K2" t="str">
        <f>IF(E2&lt;=25,"18-25",IF(E2&lt;=35,"26-35",IF(E2&lt;=45,"36-45",IF(E2&lt;=55,"46-55","56-65"))))</f>
        <v>36-45</v>
      </c>
      <c r="L2" t="str">
        <f t="shared" ref="L2:L65" si="0">IF(E2&lt;=20,"1.18-20",IF(E2&lt;=25,"2.20-25",IF(E2&lt;=30,"3.25-30",IF(E2&lt;=35,"4.30-35",IF(E2&lt;=40,"5.35-40",IF(E2&lt;=45,"6.40-45",IF(E2&lt;=50,"7.45-50",IF(E2&lt;=55,"8.50-55",IF(E2&lt;=60,"9.55-60","10.60-65")))))))))</f>
        <v>6.40-45</v>
      </c>
      <c r="M2">
        <f>WEEKDAY(B2,2)</f>
        <v>1</v>
      </c>
      <c r="N2">
        <f>MONTH(B2)</f>
        <v>1</v>
      </c>
      <c r="O2" t="str">
        <f>IF(DAY(B2)&lt;11,"1-10",IF(DAY(B2)&lt;21,"11-20","21-31"))</f>
        <v>11-20</v>
      </c>
      <c r="P2" t="str">
        <f>M2&amp;N2</f>
        <v>11</v>
      </c>
      <c r="Q2" s="5"/>
    </row>
    <row r="3" spans="1:24" x14ac:dyDescent="0.3">
      <c r="A3">
        <v>65</v>
      </c>
      <c r="B3" s="1">
        <v>45265</v>
      </c>
      <c r="C3" t="s">
        <v>78</v>
      </c>
      <c r="D3" t="s">
        <v>10</v>
      </c>
      <c r="E3">
        <v>51</v>
      </c>
      <c r="F3" t="s">
        <v>16</v>
      </c>
      <c r="G3">
        <v>4</v>
      </c>
      <c r="H3">
        <v>500</v>
      </c>
      <c r="I3" s="9">
        <v>2000</v>
      </c>
      <c r="J3">
        <v>1</v>
      </c>
      <c r="K3" t="str">
        <f t="shared" ref="K3:K66" si="1">IF(E3&lt;=25,"18-25",IF(E3&lt;=35,"26-35",IF(E3&lt;=45,"36-45",IF(E3&lt;=55,"46-55","56-65"))))</f>
        <v>46-55</v>
      </c>
      <c r="L3" t="str">
        <f t="shared" si="0"/>
        <v>8.50-55</v>
      </c>
      <c r="M3">
        <f t="shared" ref="M3:M66" si="2">WEEKDAY(B3,2)</f>
        <v>2</v>
      </c>
      <c r="N3">
        <f t="shared" ref="N3:N66" si="3">MONTH(B3)</f>
        <v>12</v>
      </c>
      <c r="O3" t="str">
        <f t="shared" ref="O3:O66" si="4">IF(DAY(B3)&lt;11,"1-10",IF(DAY(B3)&lt;21,"11-20","21-31"))</f>
        <v>1-10</v>
      </c>
      <c r="P3" t="str">
        <f t="shared" ref="P3:P66" si="5">M3&amp;N3</f>
        <v>212</v>
      </c>
      <c r="Q3" s="5"/>
      <c r="U3" t="s">
        <v>1067</v>
      </c>
    </row>
    <row r="4" spans="1:24" x14ac:dyDescent="0.3">
      <c r="A4">
        <v>72</v>
      </c>
      <c r="B4" s="1">
        <v>45069</v>
      </c>
      <c r="C4" t="s">
        <v>85</v>
      </c>
      <c r="D4" t="s">
        <v>13</v>
      </c>
      <c r="E4">
        <v>20</v>
      </c>
      <c r="F4" t="s">
        <v>16</v>
      </c>
      <c r="G4">
        <v>4</v>
      </c>
      <c r="H4">
        <v>500</v>
      </c>
      <c r="I4" s="9">
        <v>2000</v>
      </c>
      <c r="J4">
        <v>1</v>
      </c>
      <c r="K4" t="str">
        <f t="shared" si="1"/>
        <v>18-25</v>
      </c>
      <c r="L4" t="str">
        <f t="shared" si="0"/>
        <v>1.18-20</v>
      </c>
      <c r="M4">
        <f t="shared" si="2"/>
        <v>2</v>
      </c>
      <c r="N4">
        <f t="shared" si="3"/>
        <v>5</v>
      </c>
      <c r="O4" t="str">
        <f t="shared" si="4"/>
        <v>21-31</v>
      </c>
      <c r="P4" t="str">
        <f t="shared" si="5"/>
        <v>25</v>
      </c>
      <c r="Q4" s="5"/>
      <c r="U4" s="20"/>
      <c r="V4" s="20" t="s">
        <v>6</v>
      </c>
      <c r="W4" s="20" t="s">
        <v>7</v>
      </c>
      <c r="X4" s="20" t="s">
        <v>8</v>
      </c>
    </row>
    <row r="5" spans="1:24" x14ac:dyDescent="0.3">
      <c r="A5">
        <v>74</v>
      </c>
      <c r="B5" s="1">
        <v>45252</v>
      </c>
      <c r="C5" t="s">
        <v>87</v>
      </c>
      <c r="D5" t="s">
        <v>13</v>
      </c>
      <c r="E5">
        <v>18</v>
      </c>
      <c r="F5" t="s">
        <v>11</v>
      </c>
      <c r="G5">
        <v>4</v>
      </c>
      <c r="H5">
        <v>500</v>
      </c>
      <c r="I5" s="9">
        <v>2000</v>
      </c>
      <c r="J5">
        <v>1</v>
      </c>
      <c r="K5" t="str">
        <f t="shared" si="1"/>
        <v>18-25</v>
      </c>
      <c r="L5" t="str">
        <f t="shared" si="0"/>
        <v>1.18-20</v>
      </c>
      <c r="M5">
        <f t="shared" si="2"/>
        <v>3</v>
      </c>
      <c r="N5">
        <f t="shared" si="3"/>
        <v>11</v>
      </c>
      <c r="O5" t="str">
        <f t="shared" si="4"/>
        <v>21-31</v>
      </c>
      <c r="P5" t="str">
        <f t="shared" si="5"/>
        <v>311</v>
      </c>
      <c r="Q5" s="5"/>
      <c r="U5" s="20" t="s">
        <v>6</v>
      </c>
      <c r="V5" s="21">
        <f>CORREL(G:G,G:G)</f>
        <v>1</v>
      </c>
      <c r="W5" s="21">
        <f>CORREL(G:G,H:H)</f>
        <v>1.7501280115960818E-2</v>
      </c>
      <c r="X5" s="21">
        <f>CORREL(G:G,I:I)</f>
        <v>0.37370705412140848</v>
      </c>
    </row>
    <row r="6" spans="1:24" x14ac:dyDescent="0.3">
      <c r="A6">
        <v>89</v>
      </c>
      <c r="B6" s="1">
        <v>45200</v>
      </c>
      <c r="C6" t="s">
        <v>102</v>
      </c>
      <c r="D6" t="s">
        <v>13</v>
      </c>
      <c r="E6">
        <v>55</v>
      </c>
      <c r="F6" t="s">
        <v>16</v>
      </c>
      <c r="G6">
        <v>4</v>
      </c>
      <c r="H6">
        <v>500</v>
      </c>
      <c r="I6" s="9">
        <v>2000</v>
      </c>
      <c r="J6">
        <v>1</v>
      </c>
      <c r="K6" t="str">
        <f t="shared" si="1"/>
        <v>46-55</v>
      </c>
      <c r="L6" t="str">
        <f t="shared" si="0"/>
        <v>8.50-55</v>
      </c>
      <c r="M6">
        <f t="shared" si="2"/>
        <v>7</v>
      </c>
      <c r="N6">
        <f t="shared" si="3"/>
        <v>10</v>
      </c>
      <c r="O6" t="str">
        <f t="shared" si="4"/>
        <v>1-10</v>
      </c>
      <c r="P6" t="str">
        <f t="shared" si="5"/>
        <v>710</v>
      </c>
      <c r="Q6" s="5"/>
      <c r="U6" s="20" t="s">
        <v>7</v>
      </c>
      <c r="V6" s="21">
        <f>CORREL(H:H,G:G)</f>
        <v>1.7501280115960818E-2</v>
      </c>
      <c r="W6" s="21">
        <f>CORREL(G:G,G:G)</f>
        <v>1</v>
      </c>
      <c r="X6" s="21">
        <f>CORREL(H:H,I:I)</f>
        <v>0.8519248403554307</v>
      </c>
    </row>
    <row r="7" spans="1:24" x14ac:dyDescent="0.3">
      <c r="A7">
        <v>93</v>
      </c>
      <c r="B7" s="1">
        <v>45121</v>
      </c>
      <c r="C7" t="s">
        <v>106</v>
      </c>
      <c r="D7" t="s">
        <v>13</v>
      </c>
      <c r="E7">
        <v>35</v>
      </c>
      <c r="F7" t="s">
        <v>11</v>
      </c>
      <c r="G7">
        <v>4</v>
      </c>
      <c r="H7">
        <v>500</v>
      </c>
      <c r="I7" s="9">
        <v>2000</v>
      </c>
      <c r="J7">
        <v>1</v>
      </c>
      <c r="K7" t="str">
        <f t="shared" si="1"/>
        <v>26-35</v>
      </c>
      <c r="L7" t="str">
        <f t="shared" si="0"/>
        <v>4.30-35</v>
      </c>
      <c r="M7">
        <f t="shared" si="2"/>
        <v>5</v>
      </c>
      <c r="N7">
        <f t="shared" si="3"/>
        <v>7</v>
      </c>
      <c r="O7" t="str">
        <f t="shared" si="4"/>
        <v>11-20</v>
      </c>
      <c r="P7" t="str">
        <f t="shared" si="5"/>
        <v>57</v>
      </c>
      <c r="Q7" s="5"/>
      <c r="U7" s="20" t="s">
        <v>8</v>
      </c>
      <c r="V7" s="21">
        <f>CORREL(I:I,G:G)</f>
        <v>0.37370705412140848</v>
      </c>
      <c r="W7" s="21">
        <f>CORREL(H:H,I:I)</f>
        <v>0.8519248403554307</v>
      </c>
      <c r="X7" s="21">
        <f>CORREL(I:I,I:I)</f>
        <v>1</v>
      </c>
    </row>
    <row r="8" spans="1:24" x14ac:dyDescent="0.3">
      <c r="A8">
        <v>109</v>
      </c>
      <c r="B8" s="1">
        <v>45217</v>
      </c>
      <c r="C8" t="s">
        <v>122</v>
      </c>
      <c r="D8" t="s">
        <v>13</v>
      </c>
      <c r="E8">
        <v>34</v>
      </c>
      <c r="F8" t="s">
        <v>16</v>
      </c>
      <c r="G8">
        <v>4</v>
      </c>
      <c r="H8">
        <v>500</v>
      </c>
      <c r="I8" s="9">
        <v>2000</v>
      </c>
      <c r="J8">
        <v>1</v>
      </c>
      <c r="K8" t="str">
        <f t="shared" si="1"/>
        <v>26-35</v>
      </c>
      <c r="L8" t="str">
        <f t="shared" si="0"/>
        <v>4.30-35</v>
      </c>
      <c r="M8">
        <f t="shared" si="2"/>
        <v>3</v>
      </c>
      <c r="N8">
        <f t="shared" si="3"/>
        <v>10</v>
      </c>
      <c r="O8" t="str">
        <f t="shared" si="4"/>
        <v>11-20</v>
      </c>
      <c r="P8" t="str">
        <f t="shared" si="5"/>
        <v>310</v>
      </c>
      <c r="Q8" s="5"/>
    </row>
    <row r="9" spans="1:24" x14ac:dyDescent="0.3">
      <c r="A9">
        <v>118</v>
      </c>
      <c r="B9" s="1">
        <v>45062</v>
      </c>
      <c r="C9" t="s">
        <v>131</v>
      </c>
      <c r="D9" t="s">
        <v>13</v>
      </c>
      <c r="E9">
        <v>30</v>
      </c>
      <c r="F9" t="s">
        <v>16</v>
      </c>
      <c r="G9">
        <v>4</v>
      </c>
      <c r="H9">
        <v>500</v>
      </c>
      <c r="I9" s="9">
        <v>2000</v>
      </c>
      <c r="J9">
        <v>1</v>
      </c>
      <c r="K9" t="str">
        <f t="shared" si="1"/>
        <v>26-35</v>
      </c>
      <c r="L9" t="str">
        <f t="shared" si="0"/>
        <v>3.25-30</v>
      </c>
      <c r="M9">
        <f t="shared" si="2"/>
        <v>2</v>
      </c>
      <c r="N9">
        <f t="shared" si="3"/>
        <v>5</v>
      </c>
      <c r="O9" t="str">
        <f t="shared" si="4"/>
        <v>11-20</v>
      </c>
      <c r="P9" t="str">
        <f t="shared" si="5"/>
        <v>25</v>
      </c>
      <c r="Q9" s="5"/>
    </row>
    <row r="10" spans="1:24" x14ac:dyDescent="0.3">
      <c r="A10">
        <v>124</v>
      </c>
      <c r="B10" s="1">
        <v>45226</v>
      </c>
      <c r="C10" t="s">
        <v>137</v>
      </c>
      <c r="D10" t="s">
        <v>10</v>
      </c>
      <c r="E10">
        <v>33</v>
      </c>
      <c r="F10" t="s">
        <v>14</v>
      </c>
      <c r="G10">
        <v>4</v>
      </c>
      <c r="H10">
        <v>500</v>
      </c>
      <c r="I10" s="9">
        <v>2000</v>
      </c>
      <c r="J10">
        <v>1</v>
      </c>
      <c r="K10" t="str">
        <f t="shared" si="1"/>
        <v>26-35</v>
      </c>
      <c r="L10" t="str">
        <f t="shared" si="0"/>
        <v>4.30-35</v>
      </c>
      <c r="M10">
        <f t="shared" si="2"/>
        <v>5</v>
      </c>
      <c r="N10">
        <f t="shared" si="3"/>
        <v>10</v>
      </c>
      <c r="O10" t="str">
        <f t="shared" si="4"/>
        <v>21-31</v>
      </c>
      <c r="P10" t="str">
        <f t="shared" si="5"/>
        <v>510</v>
      </c>
    </row>
    <row r="11" spans="1:24" x14ac:dyDescent="0.3">
      <c r="A11">
        <v>139</v>
      </c>
      <c r="B11" s="1">
        <v>45275</v>
      </c>
      <c r="C11" t="s">
        <v>152</v>
      </c>
      <c r="D11" t="s">
        <v>10</v>
      </c>
      <c r="E11">
        <v>36</v>
      </c>
      <c r="F11" t="s">
        <v>11</v>
      </c>
      <c r="G11">
        <v>4</v>
      </c>
      <c r="H11">
        <v>500</v>
      </c>
      <c r="I11" s="9">
        <v>2000</v>
      </c>
      <c r="J11">
        <v>1</v>
      </c>
      <c r="K11" t="str">
        <f t="shared" si="1"/>
        <v>36-45</v>
      </c>
      <c r="L11" t="str">
        <f t="shared" si="0"/>
        <v>5.35-40</v>
      </c>
      <c r="M11">
        <f t="shared" si="2"/>
        <v>5</v>
      </c>
      <c r="N11">
        <f t="shared" si="3"/>
        <v>12</v>
      </c>
      <c r="O11" t="str">
        <f t="shared" si="4"/>
        <v>11-20</v>
      </c>
      <c r="P11" t="str">
        <f t="shared" si="5"/>
        <v>512</v>
      </c>
    </row>
    <row r="12" spans="1:24" x14ac:dyDescent="0.3">
      <c r="A12">
        <v>152</v>
      </c>
      <c r="B12" s="1">
        <v>44985</v>
      </c>
      <c r="C12" t="s">
        <v>165</v>
      </c>
      <c r="D12" t="s">
        <v>10</v>
      </c>
      <c r="E12">
        <v>43</v>
      </c>
      <c r="F12" t="s">
        <v>16</v>
      </c>
      <c r="G12">
        <v>4</v>
      </c>
      <c r="H12">
        <v>500</v>
      </c>
      <c r="I12" s="9">
        <v>2000</v>
      </c>
      <c r="J12">
        <v>1</v>
      </c>
      <c r="K12" t="str">
        <f t="shared" si="1"/>
        <v>36-45</v>
      </c>
      <c r="L12" t="str">
        <f t="shared" si="0"/>
        <v>6.40-45</v>
      </c>
      <c r="M12">
        <f t="shared" si="2"/>
        <v>2</v>
      </c>
      <c r="N12">
        <f t="shared" si="3"/>
        <v>2</v>
      </c>
      <c r="O12" t="str">
        <f t="shared" si="4"/>
        <v>21-31</v>
      </c>
      <c r="P12" t="str">
        <f t="shared" si="5"/>
        <v>22</v>
      </c>
    </row>
    <row r="13" spans="1:24" x14ac:dyDescent="0.3">
      <c r="A13">
        <v>155</v>
      </c>
      <c r="B13" s="1">
        <v>45063</v>
      </c>
      <c r="C13" t="s">
        <v>168</v>
      </c>
      <c r="D13" t="s">
        <v>10</v>
      </c>
      <c r="E13">
        <v>31</v>
      </c>
      <c r="F13" t="s">
        <v>16</v>
      </c>
      <c r="G13">
        <v>4</v>
      </c>
      <c r="H13">
        <v>500</v>
      </c>
      <c r="I13" s="9">
        <v>2000</v>
      </c>
      <c r="J13">
        <v>1</v>
      </c>
      <c r="K13" t="str">
        <f t="shared" si="1"/>
        <v>26-35</v>
      </c>
      <c r="L13" t="str">
        <f t="shared" si="0"/>
        <v>4.30-35</v>
      </c>
      <c r="M13">
        <f t="shared" si="2"/>
        <v>3</v>
      </c>
      <c r="N13">
        <f t="shared" si="3"/>
        <v>5</v>
      </c>
      <c r="O13" t="str">
        <f t="shared" si="4"/>
        <v>11-20</v>
      </c>
      <c r="P13" t="str">
        <f t="shared" si="5"/>
        <v>35</v>
      </c>
    </row>
    <row r="14" spans="1:24" x14ac:dyDescent="0.3">
      <c r="A14">
        <v>157</v>
      </c>
      <c r="B14" s="1">
        <v>45101</v>
      </c>
      <c r="C14" t="s">
        <v>170</v>
      </c>
      <c r="D14" t="s">
        <v>10</v>
      </c>
      <c r="E14">
        <v>62</v>
      </c>
      <c r="F14" t="s">
        <v>16</v>
      </c>
      <c r="G14">
        <v>4</v>
      </c>
      <c r="H14">
        <v>500</v>
      </c>
      <c r="I14" s="9">
        <v>2000</v>
      </c>
      <c r="J14">
        <v>1</v>
      </c>
      <c r="K14" t="str">
        <f t="shared" si="1"/>
        <v>56-65</v>
      </c>
      <c r="L14" t="str">
        <f t="shared" si="0"/>
        <v>10.60-65</v>
      </c>
      <c r="M14">
        <f t="shared" si="2"/>
        <v>6</v>
      </c>
      <c r="N14">
        <f t="shared" si="3"/>
        <v>6</v>
      </c>
      <c r="O14" t="str">
        <f t="shared" si="4"/>
        <v>21-31</v>
      </c>
      <c r="P14" t="str">
        <f t="shared" si="5"/>
        <v>66</v>
      </c>
    </row>
    <row r="15" spans="1:24" x14ac:dyDescent="0.3">
      <c r="A15">
        <v>166</v>
      </c>
      <c r="B15" s="1">
        <v>45018</v>
      </c>
      <c r="C15" t="s">
        <v>179</v>
      </c>
      <c r="D15" t="s">
        <v>10</v>
      </c>
      <c r="E15">
        <v>34</v>
      </c>
      <c r="F15" t="s">
        <v>14</v>
      </c>
      <c r="G15">
        <v>4</v>
      </c>
      <c r="H15">
        <v>500</v>
      </c>
      <c r="I15" s="9">
        <v>2000</v>
      </c>
      <c r="J15">
        <v>1</v>
      </c>
      <c r="K15" t="str">
        <f t="shared" si="1"/>
        <v>26-35</v>
      </c>
      <c r="L15" t="str">
        <f t="shared" si="0"/>
        <v>4.30-35</v>
      </c>
      <c r="M15">
        <f t="shared" si="2"/>
        <v>7</v>
      </c>
      <c r="N15">
        <f t="shared" si="3"/>
        <v>4</v>
      </c>
      <c r="O15" t="str">
        <f t="shared" si="4"/>
        <v>1-10</v>
      </c>
      <c r="P15" t="str">
        <f t="shared" si="5"/>
        <v>74</v>
      </c>
    </row>
    <row r="16" spans="1:24" x14ac:dyDescent="0.3">
      <c r="A16">
        <v>253</v>
      </c>
      <c r="B16" s="1">
        <v>45169</v>
      </c>
      <c r="C16" t="s">
        <v>266</v>
      </c>
      <c r="D16" t="s">
        <v>13</v>
      </c>
      <c r="E16">
        <v>53</v>
      </c>
      <c r="F16" t="s">
        <v>14</v>
      </c>
      <c r="G16">
        <v>4</v>
      </c>
      <c r="H16">
        <v>500</v>
      </c>
      <c r="I16" s="9">
        <v>2000</v>
      </c>
      <c r="J16">
        <v>1</v>
      </c>
      <c r="K16" t="str">
        <f t="shared" si="1"/>
        <v>46-55</v>
      </c>
      <c r="L16" t="str">
        <f t="shared" si="0"/>
        <v>8.50-55</v>
      </c>
      <c r="M16">
        <f t="shared" si="2"/>
        <v>4</v>
      </c>
      <c r="N16">
        <f t="shared" si="3"/>
        <v>8</v>
      </c>
      <c r="O16" t="str">
        <f t="shared" si="4"/>
        <v>21-31</v>
      </c>
      <c r="P16" t="str">
        <f t="shared" si="5"/>
        <v>48</v>
      </c>
    </row>
    <row r="17" spans="1:16" x14ac:dyDescent="0.3">
      <c r="A17">
        <v>257</v>
      </c>
      <c r="B17" s="1">
        <v>44976</v>
      </c>
      <c r="C17" t="s">
        <v>270</v>
      </c>
      <c r="D17" t="s">
        <v>10</v>
      </c>
      <c r="E17">
        <v>19</v>
      </c>
      <c r="F17" t="s">
        <v>11</v>
      </c>
      <c r="G17">
        <v>4</v>
      </c>
      <c r="H17">
        <v>500</v>
      </c>
      <c r="I17" s="9">
        <v>2000</v>
      </c>
      <c r="J17">
        <v>1</v>
      </c>
      <c r="K17" t="str">
        <f t="shared" si="1"/>
        <v>18-25</v>
      </c>
      <c r="L17" t="str">
        <f t="shared" si="0"/>
        <v>1.18-20</v>
      </c>
      <c r="M17">
        <f t="shared" si="2"/>
        <v>7</v>
      </c>
      <c r="N17">
        <f t="shared" si="3"/>
        <v>2</v>
      </c>
      <c r="O17" t="str">
        <f t="shared" si="4"/>
        <v>11-20</v>
      </c>
      <c r="P17" t="str">
        <f t="shared" si="5"/>
        <v>72</v>
      </c>
    </row>
    <row r="18" spans="1:16" x14ac:dyDescent="0.3">
      <c r="A18">
        <v>269</v>
      </c>
      <c r="B18" s="1">
        <v>44958</v>
      </c>
      <c r="C18" t="s">
        <v>282</v>
      </c>
      <c r="D18" t="s">
        <v>10</v>
      </c>
      <c r="E18">
        <v>25</v>
      </c>
      <c r="F18" t="s">
        <v>14</v>
      </c>
      <c r="G18">
        <v>4</v>
      </c>
      <c r="H18">
        <v>500</v>
      </c>
      <c r="I18" s="9">
        <v>2000</v>
      </c>
      <c r="J18">
        <v>1</v>
      </c>
      <c r="K18" t="str">
        <f t="shared" si="1"/>
        <v>18-25</v>
      </c>
      <c r="L18" t="str">
        <f t="shared" si="0"/>
        <v>2.20-25</v>
      </c>
      <c r="M18">
        <f t="shared" si="2"/>
        <v>3</v>
      </c>
      <c r="N18">
        <f t="shared" si="3"/>
        <v>2</v>
      </c>
      <c r="O18" t="str">
        <f t="shared" si="4"/>
        <v>1-10</v>
      </c>
      <c r="P18" t="str">
        <f t="shared" si="5"/>
        <v>32</v>
      </c>
    </row>
    <row r="19" spans="1:16" x14ac:dyDescent="0.3">
      <c r="A19">
        <v>281</v>
      </c>
      <c r="B19" s="1">
        <v>45069</v>
      </c>
      <c r="C19" t="s">
        <v>294</v>
      </c>
      <c r="D19" t="s">
        <v>13</v>
      </c>
      <c r="E19">
        <v>29</v>
      </c>
      <c r="F19" t="s">
        <v>11</v>
      </c>
      <c r="G19">
        <v>4</v>
      </c>
      <c r="H19">
        <v>500</v>
      </c>
      <c r="I19" s="9">
        <v>2000</v>
      </c>
      <c r="J19">
        <v>1</v>
      </c>
      <c r="K19" t="str">
        <f t="shared" si="1"/>
        <v>26-35</v>
      </c>
      <c r="L19" t="str">
        <f t="shared" si="0"/>
        <v>3.25-30</v>
      </c>
      <c r="M19">
        <f t="shared" si="2"/>
        <v>2</v>
      </c>
      <c r="N19">
        <f t="shared" si="3"/>
        <v>5</v>
      </c>
      <c r="O19" t="str">
        <f t="shared" si="4"/>
        <v>21-31</v>
      </c>
      <c r="P19" t="str">
        <f t="shared" si="5"/>
        <v>25</v>
      </c>
    </row>
    <row r="20" spans="1:16" x14ac:dyDescent="0.3">
      <c r="A20">
        <v>342</v>
      </c>
      <c r="B20" s="1">
        <v>45223</v>
      </c>
      <c r="C20" t="s">
        <v>355</v>
      </c>
      <c r="D20" t="s">
        <v>13</v>
      </c>
      <c r="E20">
        <v>43</v>
      </c>
      <c r="F20" t="s">
        <v>14</v>
      </c>
      <c r="G20">
        <v>4</v>
      </c>
      <c r="H20">
        <v>500</v>
      </c>
      <c r="I20" s="9">
        <v>2000</v>
      </c>
      <c r="J20">
        <v>1</v>
      </c>
      <c r="K20" t="str">
        <f t="shared" si="1"/>
        <v>36-45</v>
      </c>
      <c r="L20" t="str">
        <f t="shared" si="0"/>
        <v>6.40-45</v>
      </c>
      <c r="M20">
        <f t="shared" si="2"/>
        <v>2</v>
      </c>
      <c r="N20">
        <f t="shared" si="3"/>
        <v>10</v>
      </c>
      <c r="O20" t="str">
        <f t="shared" si="4"/>
        <v>21-31</v>
      </c>
      <c r="P20" t="str">
        <f t="shared" si="5"/>
        <v>210</v>
      </c>
    </row>
    <row r="21" spans="1:16" x14ac:dyDescent="0.3">
      <c r="A21">
        <v>412</v>
      </c>
      <c r="B21" s="1">
        <v>45185</v>
      </c>
      <c r="C21" t="s">
        <v>425</v>
      </c>
      <c r="D21" t="s">
        <v>13</v>
      </c>
      <c r="E21">
        <v>19</v>
      </c>
      <c r="F21" t="s">
        <v>16</v>
      </c>
      <c r="G21">
        <v>4</v>
      </c>
      <c r="H21">
        <v>500</v>
      </c>
      <c r="I21" s="9">
        <v>2000</v>
      </c>
      <c r="J21">
        <v>1</v>
      </c>
      <c r="K21" t="str">
        <f t="shared" si="1"/>
        <v>18-25</v>
      </c>
      <c r="L21" t="str">
        <f t="shared" si="0"/>
        <v>1.18-20</v>
      </c>
      <c r="M21">
        <f t="shared" si="2"/>
        <v>6</v>
      </c>
      <c r="N21">
        <f t="shared" si="3"/>
        <v>9</v>
      </c>
      <c r="O21" t="str">
        <f t="shared" si="4"/>
        <v>11-20</v>
      </c>
      <c r="P21" t="str">
        <f t="shared" si="5"/>
        <v>69</v>
      </c>
    </row>
    <row r="22" spans="1:16" x14ac:dyDescent="0.3">
      <c r="A22">
        <v>416</v>
      </c>
      <c r="B22" s="1">
        <v>44974</v>
      </c>
      <c r="C22" t="s">
        <v>429</v>
      </c>
      <c r="D22" t="s">
        <v>10</v>
      </c>
      <c r="E22">
        <v>53</v>
      </c>
      <c r="F22" t="s">
        <v>16</v>
      </c>
      <c r="G22">
        <v>4</v>
      </c>
      <c r="H22">
        <v>500</v>
      </c>
      <c r="I22" s="9">
        <v>2000</v>
      </c>
      <c r="J22">
        <v>1</v>
      </c>
      <c r="K22" t="str">
        <f t="shared" si="1"/>
        <v>46-55</v>
      </c>
      <c r="L22" t="str">
        <f t="shared" si="0"/>
        <v>8.50-55</v>
      </c>
      <c r="M22">
        <f t="shared" si="2"/>
        <v>5</v>
      </c>
      <c r="N22">
        <f t="shared" si="3"/>
        <v>2</v>
      </c>
      <c r="O22" t="str">
        <f t="shared" si="4"/>
        <v>11-20</v>
      </c>
      <c r="P22" t="str">
        <f t="shared" si="5"/>
        <v>52</v>
      </c>
    </row>
    <row r="23" spans="1:16" x14ac:dyDescent="0.3">
      <c r="A23">
        <v>420</v>
      </c>
      <c r="B23" s="1">
        <v>44949</v>
      </c>
      <c r="C23" t="s">
        <v>433</v>
      </c>
      <c r="D23" t="s">
        <v>13</v>
      </c>
      <c r="E23">
        <v>22</v>
      </c>
      <c r="F23" t="s">
        <v>14</v>
      </c>
      <c r="G23">
        <v>4</v>
      </c>
      <c r="H23">
        <v>500</v>
      </c>
      <c r="I23" s="9">
        <v>2000</v>
      </c>
      <c r="J23">
        <v>1</v>
      </c>
      <c r="K23" t="str">
        <f t="shared" si="1"/>
        <v>18-25</v>
      </c>
      <c r="L23" t="str">
        <f t="shared" si="0"/>
        <v>2.20-25</v>
      </c>
      <c r="M23">
        <f t="shared" si="2"/>
        <v>1</v>
      </c>
      <c r="N23">
        <f t="shared" si="3"/>
        <v>1</v>
      </c>
      <c r="O23" t="str">
        <f t="shared" si="4"/>
        <v>21-31</v>
      </c>
      <c r="P23" t="str">
        <f t="shared" si="5"/>
        <v>11</v>
      </c>
    </row>
    <row r="24" spans="1:16" x14ac:dyDescent="0.3">
      <c r="A24">
        <v>447</v>
      </c>
      <c r="B24" s="1">
        <v>45113</v>
      </c>
      <c r="C24" t="s">
        <v>460</v>
      </c>
      <c r="D24" t="s">
        <v>10</v>
      </c>
      <c r="E24">
        <v>22</v>
      </c>
      <c r="F24" t="s">
        <v>11</v>
      </c>
      <c r="G24">
        <v>4</v>
      </c>
      <c r="H24">
        <v>500</v>
      </c>
      <c r="I24" s="9">
        <v>2000</v>
      </c>
      <c r="J24">
        <v>1</v>
      </c>
      <c r="K24" t="str">
        <f t="shared" si="1"/>
        <v>18-25</v>
      </c>
      <c r="L24" t="str">
        <f t="shared" si="0"/>
        <v>2.20-25</v>
      </c>
      <c r="M24">
        <f t="shared" si="2"/>
        <v>4</v>
      </c>
      <c r="N24">
        <f t="shared" si="3"/>
        <v>7</v>
      </c>
      <c r="O24" t="str">
        <f t="shared" si="4"/>
        <v>1-10</v>
      </c>
      <c r="P24" t="str">
        <f t="shared" si="5"/>
        <v>47</v>
      </c>
    </row>
    <row r="25" spans="1:16" x14ac:dyDescent="0.3">
      <c r="A25">
        <v>476</v>
      </c>
      <c r="B25" s="1">
        <v>45167</v>
      </c>
      <c r="C25" t="s">
        <v>489</v>
      </c>
      <c r="D25" t="s">
        <v>13</v>
      </c>
      <c r="E25">
        <v>27</v>
      </c>
      <c r="F25" t="s">
        <v>14</v>
      </c>
      <c r="G25">
        <v>4</v>
      </c>
      <c r="H25">
        <v>500</v>
      </c>
      <c r="I25" s="9">
        <v>2000</v>
      </c>
      <c r="J25">
        <v>1</v>
      </c>
      <c r="K25" t="str">
        <f t="shared" si="1"/>
        <v>26-35</v>
      </c>
      <c r="L25" t="str">
        <f t="shared" si="0"/>
        <v>3.25-30</v>
      </c>
      <c r="M25">
        <f t="shared" si="2"/>
        <v>2</v>
      </c>
      <c r="N25">
        <f t="shared" si="3"/>
        <v>8</v>
      </c>
      <c r="O25" t="str">
        <f t="shared" si="4"/>
        <v>21-31</v>
      </c>
      <c r="P25" t="str">
        <f t="shared" si="5"/>
        <v>28</v>
      </c>
    </row>
    <row r="26" spans="1:16" x14ac:dyDescent="0.3">
      <c r="A26">
        <v>480</v>
      </c>
      <c r="B26" s="1">
        <v>45106</v>
      </c>
      <c r="C26" t="s">
        <v>493</v>
      </c>
      <c r="D26" t="s">
        <v>13</v>
      </c>
      <c r="E26">
        <v>42</v>
      </c>
      <c r="F26" t="s">
        <v>11</v>
      </c>
      <c r="G26">
        <v>4</v>
      </c>
      <c r="H26">
        <v>500</v>
      </c>
      <c r="I26" s="9">
        <v>2000</v>
      </c>
      <c r="J26">
        <v>1</v>
      </c>
      <c r="K26" t="str">
        <f t="shared" si="1"/>
        <v>36-45</v>
      </c>
      <c r="L26" t="str">
        <f t="shared" si="0"/>
        <v>6.40-45</v>
      </c>
      <c r="M26">
        <f t="shared" si="2"/>
        <v>4</v>
      </c>
      <c r="N26">
        <f t="shared" si="3"/>
        <v>6</v>
      </c>
      <c r="O26" t="str">
        <f t="shared" si="4"/>
        <v>21-31</v>
      </c>
      <c r="P26" t="str">
        <f t="shared" si="5"/>
        <v>46</v>
      </c>
    </row>
    <row r="27" spans="1:16" x14ac:dyDescent="0.3">
      <c r="A27">
        <v>487</v>
      </c>
      <c r="B27" s="1">
        <v>45131</v>
      </c>
      <c r="C27" t="s">
        <v>500</v>
      </c>
      <c r="D27" t="s">
        <v>10</v>
      </c>
      <c r="E27">
        <v>44</v>
      </c>
      <c r="F27" t="s">
        <v>14</v>
      </c>
      <c r="G27">
        <v>4</v>
      </c>
      <c r="H27">
        <v>500</v>
      </c>
      <c r="I27" s="9">
        <v>2000</v>
      </c>
      <c r="J27">
        <v>1</v>
      </c>
      <c r="K27" t="str">
        <f t="shared" si="1"/>
        <v>36-45</v>
      </c>
      <c r="L27" t="str">
        <f t="shared" si="0"/>
        <v>6.40-45</v>
      </c>
      <c r="M27">
        <f t="shared" si="2"/>
        <v>1</v>
      </c>
      <c r="N27">
        <f t="shared" si="3"/>
        <v>7</v>
      </c>
      <c r="O27" t="str">
        <f t="shared" si="4"/>
        <v>21-31</v>
      </c>
      <c r="P27" t="str">
        <f t="shared" si="5"/>
        <v>17</v>
      </c>
    </row>
    <row r="28" spans="1:16" x14ac:dyDescent="0.3">
      <c r="A28">
        <v>503</v>
      </c>
      <c r="B28" s="1">
        <v>45224</v>
      </c>
      <c r="C28" t="s">
        <v>516</v>
      </c>
      <c r="D28" t="s">
        <v>10</v>
      </c>
      <c r="E28">
        <v>45</v>
      </c>
      <c r="F28" t="s">
        <v>11</v>
      </c>
      <c r="G28">
        <v>4</v>
      </c>
      <c r="H28">
        <v>500</v>
      </c>
      <c r="I28" s="9">
        <v>2000</v>
      </c>
      <c r="J28">
        <v>1</v>
      </c>
      <c r="K28" t="str">
        <f t="shared" si="1"/>
        <v>36-45</v>
      </c>
      <c r="L28" t="str">
        <f t="shared" si="0"/>
        <v>6.40-45</v>
      </c>
      <c r="M28">
        <f t="shared" si="2"/>
        <v>3</v>
      </c>
      <c r="N28">
        <f t="shared" si="3"/>
        <v>10</v>
      </c>
      <c r="O28" t="str">
        <f t="shared" si="4"/>
        <v>21-31</v>
      </c>
      <c r="P28" t="str">
        <f t="shared" si="5"/>
        <v>310</v>
      </c>
    </row>
    <row r="29" spans="1:16" x14ac:dyDescent="0.3">
      <c r="A29">
        <v>547</v>
      </c>
      <c r="B29" s="1">
        <v>44992</v>
      </c>
      <c r="C29" t="s">
        <v>560</v>
      </c>
      <c r="D29" t="s">
        <v>10</v>
      </c>
      <c r="E29">
        <v>63</v>
      </c>
      <c r="F29" t="s">
        <v>14</v>
      </c>
      <c r="G29">
        <v>4</v>
      </c>
      <c r="H29">
        <v>500</v>
      </c>
      <c r="I29" s="9">
        <v>2000</v>
      </c>
      <c r="J29">
        <v>1</v>
      </c>
      <c r="K29" t="str">
        <f t="shared" si="1"/>
        <v>56-65</v>
      </c>
      <c r="L29" t="str">
        <f t="shared" si="0"/>
        <v>10.60-65</v>
      </c>
      <c r="M29">
        <f t="shared" si="2"/>
        <v>2</v>
      </c>
      <c r="N29">
        <f t="shared" si="3"/>
        <v>3</v>
      </c>
      <c r="O29" t="str">
        <f t="shared" si="4"/>
        <v>1-10</v>
      </c>
      <c r="P29" t="str">
        <f t="shared" si="5"/>
        <v>23</v>
      </c>
    </row>
    <row r="30" spans="1:16" x14ac:dyDescent="0.3">
      <c r="A30">
        <v>561</v>
      </c>
      <c r="B30" s="1">
        <v>45073</v>
      </c>
      <c r="C30" t="s">
        <v>574</v>
      </c>
      <c r="D30" t="s">
        <v>13</v>
      </c>
      <c r="E30">
        <v>64</v>
      </c>
      <c r="F30" t="s">
        <v>14</v>
      </c>
      <c r="G30">
        <v>4</v>
      </c>
      <c r="H30">
        <v>500</v>
      </c>
      <c r="I30" s="9">
        <v>2000</v>
      </c>
      <c r="J30">
        <v>1</v>
      </c>
      <c r="K30" t="str">
        <f t="shared" si="1"/>
        <v>56-65</v>
      </c>
      <c r="L30" t="str">
        <f t="shared" si="0"/>
        <v>10.60-65</v>
      </c>
      <c r="M30">
        <f t="shared" si="2"/>
        <v>6</v>
      </c>
      <c r="N30">
        <f t="shared" si="3"/>
        <v>5</v>
      </c>
      <c r="O30" t="str">
        <f t="shared" si="4"/>
        <v>21-31</v>
      </c>
      <c r="P30" t="str">
        <f t="shared" si="5"/>
        <v>65</v>
      </c>
    </row>
    <row r="31" spans="1:16" x14ac:dyDescent="0.3">
      <c r="A31">
        <v>572</v>
      </c>
      <c r="B31" s="1">
        <v>45036</v>
      </c>
      <c r="C31" t="s">
        <v>585</v>
      </c>
      <c r="D31" t="s">
        <v>10</v>
      </c>
      <c r="E31">
        <v>31</v>
      </c>
      <c r="F31" t="s">
        <v>14</v>
      </c>
      <c r="G31">
        <v>4</v>
      </c>
      <c r="H31">
        <v>500</v>
      </c>
      <c r="I31" s="9">
        <v>2000</v>
      </c>
      <c r="J31">
        <v>1</v>
      </c>
      <c r="K31" t="str">
        <f t="shared" si="1"/>
        <v>26-35</v>
      </c>
      <c r="L31" t="str">
        <f t="shared" si="0"/>
        <v>4.30-35</v>
      </c>
      <c r="M31">
        <f t="shared" si="2"/>
        <v>4</v>
      </c>
      <c r="N31">
        <f t="shared" si="3"/>
        <v>4</v>
      </c>
      <c r="O31" t="str">
        <f t="shared" si="4"/>
        <v>11-20</v>
      </c>
      <c r="P31" t="str">
        <f t="shared" si="5"/>
        <v>44</v>
      </c>
    </row>
    <row r="32" spans="1:16" x14ac:dyDescent="0.3">
      <c r="A32">
        <v>577</v>
      </c>
      <c r="B32" s="1">
        <v>44970</v>
      </c>
      <c r="C32" t="s">
        <v>590</v>
      </c>
      <c r="D32" t="s">
        <v>10</v>
      </c>
      <c r="E32">
        <v>21</v>
      </c>
      <c r="F32" t="s">
        <v>11</v>
      </c>
      <c r="G32">
        <v>4</v>
      </c>
      <c r="H32">
        <v>500</v>
      </c>
      <c r="I32" s="9">
        <v>2000</v>
      </c>
      <c r="J32">
        <v>1</v>
      </c>
      <c r="K32" t="str">
        <f t="shared" si="1"/>
        <v>18-25</v>
      </c>
      <c r="L32" t="str">
        <f t="shared" si="0"/>
        <v>2.20-25</v>
      </c>
      <c r="M32">
        <f t="shared" si="2"/>
        <v>1</v>
      </c>
      <c r="N32">
        <f t="shared" si="3"/>
        <v>2</v>
      </c>
      <c r="O32" t="str">
        <f t="shared" si="4"/>
        <v>11-20</v>
      </c>
      <c r="P32" t="str">
        <f t="shared" si="5"/>
        <v>12</v>
      </c>
    </row>
    <row r="33" spans="1:16" x14ac:dyDescent="0.3">
      <c r="A33">
        <v>592</v>
      </c>
      <c r="B33" s="1">
        <v>44950</v>
      </c>
      <c r="C33" t="s">
        <v>605</v>
      </c>
      <c r="D33" t="s">
        <v>13</v>
      </c>
      <c r="E33">
        <v>46</v>
      </c>
      <c r="F33" t="s">
        <v>11</v>
      </c>
      <c r="G33">
        <v>4</v>
      </c>
      <c r="H33">
        <v>500</v>
      </c>
      <c r="I33" s="9">
        <v>2000</v>
      </c>
      <c r="J33">
        <v>1</v>
      </c>
      <c r="K33" t="str">
        <f t="shared" si="1"/>
        <v>46-55</v>
      </c>
      <c r="L33" t="str">
        <f t="shared" si="0"/>
        <v>7.45-50</v>
      </c>
      <c r="M33">
        <f t="shared" si="2"/>
        <v>2</v>
      </c>
      <c r="N33">
        <f t="shared" si="3"/>
        <v>1</v>
      </c>
      <c r="O33" t="str">
        <f t="shared" si="4"/>
        <v>21-31</v>
      </c>
      <c r="P33" t="str">
        <f t="shared" si="5"/>
        <v>21</v>
      </c>
    </row>
    <row r="34" spans="1:16" x14ac:dyDescent="0.3">
      <c r="A34">
        <v>595</v>
      </c>
      <c r="B34" s="1">
        <v>45239</v>
      </c>
      <c r="C34" t="s">
        <v>608</v>
      </c>
      <c r="D34" t="s">
        <v>13</v>
      </c>
      <c r="E34">
        <v>18</v>
      </c>
      <c r="F34" t="s">
        <v>14</v>
      </c>
      <c r="G34">
        <v>4</v>
      </c>
      <c r="H34">
        <v>500</v>
      </c>
      <c r="I34" s="9">
        <v>2000</v>
      </c>
      <c r="J34">
        <v>1</v>
      </c>
      <c r="K34" t="str">
        <f t="shared" si="1"/>
        <v>18-25</v>
      </c>
      <c r="L34" t="str">
        <f t="shared" si="0"/>
        <v>1.18-20</v>
      </c>
      <c r="M34">
        <f t="shared" si="2"/>
        <v>4</v>
      </c>
      <c r="N34">
        <f t="shared" si="3"/>
        <v>11</v>
      </c>
      <c r="O34" t="str">
        <f t="shared" si="4"/>
        <v>1-10</v>
      </c>
      <c r="P34" t="str">
        <f t="shared" si="5"/>
        <v>411</v>
      </c>
    </row>
    <row r="35" spans="1:16" x14ac:dyDescent="0.3">
      <c r="A35">
        <v>626</v>
      </c>
      <c r="B35" s="1">
        <v>45198</v>
      </c>
      <c r="C35" t="s">
        <v>639</v>
      </c>
      <c r="D35" t="s">
        <v>13</v>
      </c>
      <c r="E35">
        <v>26</v>
      </c>
      <c r="F35" t="s">
        <v>14</v>
      </c>
      <c r="G35">
        <v>4</v>
      </c>
      <c r="H35">
        <v>500</v>
      </c>
      <c r="I35" s="9">
        <v>2000</v>
      </c>
      <c r="J35">
        <v>1</v>
      </c>
      <c r="K35" t="str">
        <f t="shared" si="1"/>
        <v>26-35</v>
      </c>
      <c r="L35" t="str">
        <f t="shared" si="0"/>
        <v>3.25-30</v>
      </c>
      <c r="M35">
        <f t="shared" si="2"/>
        <v>5</v>
      </c>
      <c r="N35">
        <f t="shared" si="3"/>
        <v>9</v>
      </c>
      <c r="O35" t="str">
        <f t="shared" si="4"/>
        <v>21-31</v>
      </c>
      <c r="P35" t="str">
        <f t="shared" si="5"/>
        <v>59</v>
      </c>
    </row>
    <row r="36" spans="1:16" x14ac:dyDescent="0.3">
      <c r="A36">
        <v>634</v>
      </c>
      <c r="B36" s="1">
        <v>45207</v>
      </c>
      <c r="C36" t="s">
        <v>647</v>
      </c>
      <c r="D36" t="s">
        <v>10</v>
      </c>
      <c r="E36">
        <v>60</v>
      </c>
      <c r="F36" t="s">
        <v>16</v>
      </c>
      <c r="G36">
        <v>4</v>
      </c>
      <c r="H36">
        <v>500</v>
      </c>
      <c r="I36" s="9">
        <v>2000</v>
      </c>
      <c r="J36">
        <v>1</v>
      </c>
      <c r="K36" t="str">
        <f t="shared" si="1"/>
        <v>56-65</v>
      </c>
      <c r="L36" t="str">
        <f t="shared" si="0"/>
        <v>9.55-60</v>
      </c>
      <c r="M36">
        <f t="shared" si="2"/>
        <v>7</v>
      </c>
      <c r="N36">
        <f t="shared" si="3"/>
        <v>10</v>
      </c>
      <c r="O36" t="str">
        <f t="shared" si="4"/>
        <v>1-10</v>
      </c>
      <c r="P36" t="str">
        <f t="shared" si="5"/>
        <v>710</v>
      </c>
    </row>
    <row r="37" spans="1:16" x14ac:dyDescent="0.3">
      <c r="A37">
        <v>664</v>
      </c>
      <c r="B37" s="1">
        <v>45288</v>
      </c>
      <c r="C37" t="s">
        <v>677</v>
      </c>
      <c r="D37" t="s">
        <v>13</v>
      </c>
      <c r="E37">
        <v>44</v>
      </c>
      <c r="F37" t="s">
        <v>14</v>
      </c>
      <c r="G37">
        <v>4</v>
      </c>
      <c r="H37">
        <v>500</v>
      </c>
      <c r="I37" s="9">
        <v>2000</v>
      </c>
      <c r="J37">
        <v>1</v>
      </c>
      <c r="K37" t="str">
        <f t="shared" si="1"/>
        <v>36-45</v>
      </c>
      <c r="L37" t="str">
        <f t="shared" si="0"/>
        <v>6.40-45</v>
      </c>
      <c r="M37">
        <f t="shared" si="2"/>
        <v>4</v>
      </c>
      <c r="N37">
        <f t="shared" si="3"/>
        <v>12</v>
      </c>
      <c r="O37" t="str">
        <f t="shared" si="4"/>
        <v>21-31</v>
      </c>
      <c r="P37" t="str">
        <f t="shared" si="5"/>
        <v>412</v>
      </c>
    </row>
    <row r="38" spans="1:16" x14ac:dyDescent="0.3">
      <c r="A38">
        <v>700</v>
      </c>
      <c r="B38" s="1">
        <v>45269</v>
      </c>
      <c r="C38" t="s">
        <v>713</v>
      </c>
      <c r="D38" t="s">
        <v>10</v>
      </c>
      <c r="E38">
        <v>36</v>
      </c>
      <c r="F38" t="s">
        <v>16</v>
      </c>
      <c r="G38">
        <v>4</v>
      </c>
      <c r="H38">
        <v>500</v>
      </c>
      <c r="I38" s="9">
        <v>2000</v>
      </c>
      <c r="J38">
        <v>1</v>
      </c>
      <c r="K38" t="str">
        <f t="shared" si="1"/>
        <v>36-45</v>
      </c>
      <c r="L38" t="str">
        <f t="shared" si="0"/>
        <v>5.35-40</v>
      </c>
      <c r="M38">
        <f t="shared" si="2"/>
        <v>6</v>
      </c>
      <c r="N38">
        <f t="shared" si="3"/>
        <v>12</v>
      </c>
      <c r="O38" t="str">
        <f t="shared" si="4"/>
        <v>1-10</v>
      </c>
      <c r="P38" t="str">
        <f t="shared" si="5"/>
        <v>612</v>
      </c>
    </row>
    <row r="39" spans="1:16" x14ac:dyDescent="0.3">
      <c r="A39">
        <v>731</v>
      </c>
      <c r="B39" s="1">
        <v>45056</v>
      </c>
      <c r="C39" t="s">
        <v>744</v>
      </c>
      <c r="D39" t="s">
        <v>10</v>
      </c>
      <c r="E39">
        <v>54</v>
      </c>
      <c r="F39" t="s">
        <v>14</v>
      </c>
      <c r="G39">
        <v>4</v>
      </c>
      <c r="H39">
        <v>500</v>
      </c>
      <c r="I39" s="9">
        <v>2000</v>
      </c>
      <c r="J39">
        <v>1</v>
      </c>
      <c r="K39" t="str">
        <f t="shared" si="1"/>
        <v>46-55</v>
      </c>
      <c r="L39" t="str">
        <f t="shared" si="0"/>
        <v>8.50-55</v>
      </c>
      <c r="M39">
        <f t="shared" si="2"/>
        <v>3</v>
      </c>
      <c r="N39">
        <f t="shared" si="3"/>
        <v>5</v>
      </c>
      <c r="O39" t="str">
        <f t="shared" si="4"/>
        <v>1-10</v>
      </c>
      <c r="P39" t="str">
        <f t="shared" si="5"/>
        <v>35</v>
      </c>
    </row>
    <row r="40" spans="1:16" x14ac:dyDescent="0.3">
      <c r="A40">
        <v>735</v>
      </c>
      <c r="B40" s="1">
        <v>45203</v>
      </c>
      <c r="C40" t="s">
        <v>748</v>
      </c>
      <c r="D40" t="s">
        <v>13</v>
      </c>
      <c r="E40">
        <v>64</v>
      </c>
      <c r="F40" t="s">
        <v>14</v>
      </c>
      <c r="G40">
        <v>4</v>
      </c>
      <c r="H40">
        <v>500</v>
      </c>
      <c r="I40" s="9">
        <v>2000</v>
      </c>
      <c r="J40">
        <v>1</v>
      </c>
      <c r="K40" t="str">
        <f t="shared" si="1"/>
        <v>56-65</v>
      </c>
      <c r="L40" t="str">
        <f t="shared" si="0"/>
        <v>10.60-65</v>
      </c>
      <c r="M40">
        <f t="shared" si="2"/>
        <v>3</v>
      </c>
      <c r="N40">
        <f t="shared" si="3"/>
        <v>10</v>
      </c>
      <c r="O40" t="str">
        <f t="shared" si="4"/>
        <v>1-10</v>
      </c>
      <c r="P40" t="str">
        <f t="shared" si="5"/>
        <v>310</v>
      </c>
    </row>
    <row r="41" spans="1:16" x14ac:dyDescent="0.3">
      <c r="A41">
        <v>742</v>
      </c>
      <c r="B41" s="1">
        <v>44947</v>
      </c>
      <c r="C41" t="s">
        <v>755</v>
      </c>
      <c r="D41" t="s">
        <v>13</v>
      </c>
      <c r="E41">
        <v>38</v>
      </c>
      <c r="F41" t="s">
        <v>16</v>
      </c>
      <c r="G41">
        <v>4</v>
      </c>
      <c r="H41">
        <v>500</v>
      </c>
      <c r="I41" s="9">
        <v>2000</v>
      </c>
      <c r="J41">
        <v>1</v>
      </c>
      <c r="K41" t="str">
        <f t="shared" si="1"/>
        <v>36-45</v>
      </c>
      <c r="L41" t="str">
        <f t="shared" si="0"/>
        <v>5.35-40</v>
      </c>
      <c r="M41">
        <f t="shared" si="2"/>
        <v>6</v>
      </c>
      <c r="N41">
        <f t="shared" si="3"/>
        <v>1</v>
      </c>
      <c r="O41" t="str">
        <f t="shared" si="4"/>
        <v>21-31</v>
      </c>
      <c r="P41" t="str">
        <f t="shared" si="5"/>
        <v>61</v>
      </c>
    </row>
    <row r="42" spans="1:16" x14ac:dyDescent="0.3">
      <c r="A42">
        <v>743</v>
      </c>
      <c r="B42" s="1">
        <v>44942</v>
      </c>
      <c r="C42" t="s">
        <v>756</v>
      </c>
      <c r="D42" t="s">
        <v>13</v>
      </c>
      <c r="E42">
        <v>34</v>
      </c>
      <c r="F42" t="s">
        <v>11</v>
      </c>
      <c r="G42">
        <v>4</v>
      </c>
      <c r="H42">
        <v>500</v>
      </c>
      <c r="I42" s="9">
        <v>2000</v>
      </c>
      <c r="J42">
        <v>1</v>
      </c>
      <c r="K42" t="str">
        <f t="shared" si="1"/>
        <v>26-35</v>
      </c>
      <c r="L42" t="str">
        <f t="shared" si="0"/>
        <v>4.30-35</v>
      </c>
      <c r="M42">
        <f t="shared" si="2"/>
        <v>1</v>
      </c>
      <c r="N42">
        <f t="shared" si="3"/>
        <v>1</v>
      </c>
      <c r="O42" t="str">
        <f t="shared" si="4"/>
        <v>11-20</v>
      </c>
      <c r="P42" t="str">
        <f t="shared" si="5"/>
        <v>11</v>
      </c>
    </row>
    <row r="43" spans="1:16" x14ac:dyDescent="0.3">
      <c r="A43">
        <v>773</v>
      </c>
      <c r="B43" s="1">
        <v>45130</v>
      </c>
      <c r="C43" t="s">
        <v>786</v>
      </c>
      <c r="D43" t="s">
        <v>10</v>
      </c>
      <c r="E43">
        <v>25</v>
      </c>
      <c r="F43" t="s">
        <v>16</v>
      </c>
      <c r="G43">
        <v>4</v>
      </c>
      <c r="H43">
        <v>500</v>
      </c>
      <c r="I43" s="9">
        <v>2000</v>
      </c>
      <c r="J43">
        <v>1</v>
      </c>
      <c r="K43" t="str">
        <f t="shared" si="1"/>
        <v>18-25</v>
      </c>
      <c r="L43" t="str">
        <f t="shared" si="0"/>
        <v>2.20-25</v>
      </c>
      <c r="M43">
        <f t="shared" si="2"/>
        <v>7</v>
      </c>
      <c r="N43">
        <f t="shared" si="3"/>
        <v>7</v>
      </c>
      <c r="O43" t="str">
        <f t="shared" si="4"/>
        <v>21-31</v>
      </c>
      <c r="P43" t="str">
        <f t="shared" si="5"/>
        <v>77</v>
      </c>
    </row>
    <row r="44" spans="1:16" x14ac:dyDescent="0.3">
      <c r="A44">
        <v>789</v>
      </c>
      <c r="B44" s="1">
        <v>45199</v>
      </c>
      <c r="C44" t="s">
        <v>802</v>
      </c>
      <c r="D44" t="s">
        <v>13</v>
      </c>
      <c r="E44">
        <v>61</v>
      </c>
      <c r="F44" t="s">
        <v>14</v>
      </c>
      <c r="G44">
        <v>4</v>
      </c>
      <c r="H44">
        <v>500</v>
      </c>
      <c r="I44" s="9">
        <v>2000</v>
      </c>
      <c r="J44">
        <v>1</v>
      </c>
      <c r="K44" t="str">
        <f t="shared" si="1"/>
        <v>56-65</v>
      </c>
      <c r="L44" t="str">
        <f t="shared" si="0"/>
        <v>10.60-65</v>
      </c>
      <c r="M44">
        <f t="shared" si="2"/>
        <v>6</v>
      </c>
      <c r="N44">
        <f t="shared" si="3"/>
        <v>9</v>
      </c>
      <c r="O44" t="str">
        <f t="shared" si="4"/>
        <v>21-31</v>
      </c>
      <c r="P44" t="str">
        <f t="shared" si="5"/>
        <v>69</v>
      </c>
    </row>
    <row r="45" spans="1:16" x14ac:dyDescent="0.3">
      <c r="A45">
        <v>808</v>
      </c>
      <c r="B45" s="1">
        <v>45017</v>
      </c>
      <c r="C45" t="s">
        <v>821</v>
      </c>
      <c r="D45" t="s">
        <v>10</v>
      </c>
      <c r="E45">
        <v>33</v>
      </c>
      <c r="F45" t="s">
        <v>11</v>
      </c>
      <c r="G45">
        <v>4</v>
      </c>
      <c r="H45">
        <v>500</v>
      </c>
      <c r="I45" s="9">
        <v>2000</v>
      </c>
      <c r="J45">
        <v>1</v>
      </c>
      <c r="K45" t="str">
        <f t="shared" si="1"/>
        <v>26-35</v>
      </c>
      <c r="L45" t="str">
        <f t="shared" si="0"/>
        <v>4.30-35</v>
      </c>
      <c r="M45">
        <f t="shared" si="2"/>
        <v>6</v>
      </c>
      <c r="N45">
        <f t="shared" si="3"/>
        <v>4</v>
      </c>
      <c r="O45" t="str">
        <f t="shared" si="4"/>
        <v>1-10</v>
      </c>
      <c r="P45" t="str">
        <f t="shared" si="5"/>
        <v>64</v>
      </c>
    </row>
    <row r="46" spans="1:16" x14ac:dyDescent="0.3">
      <c r="A46">
        <v>832</v>
      </c>
      <c r="B46" s="1">
        <v>45180</v>
      </c>
      <c r="C46" t="s">
        <v>845</v>
      </c>
      <c r="D46" t="s">
        <v>10</v>
      </c>
      <c r="E46">
        <v>47</v>
      </c>
      <c r="F46" t="s">
        <v>11</v>
      </c>
      <c r="G46">
        <v>4</v>
      </c>
      <c r="H46">
        <v>500</v>
      </c>
      <c r="I46" s="9">
        <v>2000</v>
      </c>
      <c r="J46">
        <v>1</v>
      </c>
      <c r="K46" t="str">
        <f t="shared" si="1"/>
        <v>46-55</v>
      </c>
      <c r="L46" t="str">
        <f t="shared" si="0"/>
        <v>7.45-50</v>
      </c>
      <c r="M46">
        <f t="shared" si="2"/>
        <v>1</v>
      </c>
      <c r="N46">
        <f t="shared" si="3"/>
        <v>9</v>
      </c>
      <c r="O46" t="str">
        <f t="shared" si="4"/>
        <v>11-20</v>
      </c>
      <c r="P46" t="str">
        <f t="shared" si="5"/>
        <v>19</v>
      </c>
    </row>
    <row r="47" spans="1:16" x14ac:dyDescent="0.3">
      <c r="A47">
        <v>875</v>
      </c>
      <c r="B47" s="1">
        <v>45144</v>
      </c>
      <c r="C47" t="s">
        <v>888</v>
      </c>
      <c r="D47" t="s">
        <v>13</v>
      </c>
      <c r="E47">
        <v>51</v>
      </c>
      <c r="F47" t="s">
        <v>16</v>
      </c>
      <c r="G47">
        <v>4</v>
      </c>
      <c r="H47">
        <v>500</v>
      </c>
      <c r="I47" s="9">
        <v>2000</v>
      </c>
      <c r="J47">
        <v>1</v>
      </c>
      <c r="K47" t="str">
        <f t="shared" si="1"/>
        <v>46-55</v>
      </c>
      <c r="L47" t="str">
        <f t="shared" si="0"/>
        <v>8.50-55</v>
      </c>
      <c r="M47">
        <f t="shared" si="2"/>
        <v>7</v>
      </c>
      <c r="N47">
        <f t="shared" si="3"/>
        <v>8</v>
      </c>
      <c r="O47" t="str">
        <f t="shared" si="4"/>
        <v>1-10</v>
      </c>
      <c r="P47" t="str">
        <f t="shared" si="5"/>
        <v>78</v>
      </c>
    </row>
    <row r="48" spans="1:16" x14ac:dyDescent="0.3">
      <c r="A48">
        <v>927</v>
      </c>
      <c r="B48" s="1">
        <v>45101</v>
      </c>
      <c r="C48" t="s">
        <v>940</v>
      </c>
      <c r="D48" t="s">
        <v>10</v>
      </c>
      <c r="E48">
        <v>43</v>
      </c>
      <c r="F48" t="s">
        <v>16</v>
      </c>
      <c r="G48">
        <v>4</v>
      </c>
      <c r="H48">
        <v>500</v>
      </c>
      <c r="I48" s="9">
        <v>2000</v>
      </c>
      <c r="J48">
        <v>1</v>
      </c>
      <c r="K48" t="str">
        <f t="shared" si="1"/>
        <v>36-45</v>
      </c>
      <c r="L48" t="str">
        <f t="shared" si="0"/>
        <v>6.40-45</v>
      </c>
      <c r="M48">
        <f t="shared" si="2"/>
        <v>6</v>
      </c>
      <c r="N48">
        <f t="shared" si="3"/>
        <v>6</v>
      </c>
      <c r="O48" t="str">
        <f t="shared" si="4"/>
        <v>21-31</v>
      </c>
      <c r="P48" t="str">
        <f t="shared" si="5"/>
        <v>66</v>
      </c>
    </row>
    <row r="49" spans="1:16" x14ac:dyDescent="0.3">
      <c r="A49">
        <v>946</v>
      </c>
      <c r="B49" s="1">
        <v>45054</v>
      </c>
      <c r="C49" t="s">
        <v>959</v>
      </c>
      <c r="D49" t="s">
        <v>10</v>
      </c>
      <c r="E49">
        <v>62</v>
      </c>
      <c r="F49" t="s">
        <v>16</v>
      </c>
      <c r="G49">
        <v>4</v>
      </c>
      <c r="H49">
        <v>500</v>
      </c>
      <c r="I49" s="9">
        <v>2000</v>
      </c>
      <c r="J49">
        <v>1</v>
      </c>
      <c r="K49" t="str">
        <f t="shared" si="1"/>
        <v>56-65</v>
      </c>
      <c r="L49" t="str">
        <f t="shared" si="0"/>
        <v>10.60-65</v>
      </c>
      <c r="M49">
        <f t="shared" si="2"/>
        <v>1</v>
      </c>
      <c r="N49">
        <f t="shared" si="3"/>
        <v>5</v>
      </c>
      <c r="O49" t="str">
        <f t="shared" si="4"/>
        <v>1-10</v>
      </c>
      <c r="P49" t="str">
        <f t="shared" si="5"/>
        <v>15</v>
      </c>
    </row>
    <row r="50" spans="1:16" x14ac:dyDescent="0.3">
      <c r="A50">
        <v>970</v>
      </c>
      <c r="B50" s="1">
        <v>45062</v>
      </c>
      <c r="C50" t="s">
        <v>983</v>
      </c>
      <c r="D50" t="s">
        <v>10</v>
      </c>
      <c r="E50">
        <v>59</v>
      </c>
      <c r="F50" t="s">
        <v>16</v>
      </c>
      <c r="G50">
        <v>4</v>
      </c>
      <c r="H50">
        <v>500</v>
      </c>
      <c r="I50" s="9">
        <v>2000</v>
      </c>
      <c r="J50">
        <v>1</v>
      </c>
      <c r="K50" t="str">
        <f t="shared" si="1"/>
        <v>56-65</v>
      </c>
      <c r="L50" t="str">
        <f t="shared" si="0"/>
        <v>9.55-60</v>
      </c>
      <c r="M50">
        <f t="shared" si="2"/>
        <v>2</v>
      </c>
      <c r="N50">
        <f t="shared" si="3"/>
        <v>5</v>
      </c>
      <c r="O50" t="str">
        <f t="shared" si="4"/>
        <v>11-20</v>
      </c>
      <c r="P50" t="str">
        <f t="shared" si="5"/>
        <v>25</v>
      </c>
    </row>
    <row r="51" spans="1:16" x14ac:dyDescent="0.3">
      <c r="A51">
        <v>13</v>
      </c>
      <c r="B51" s="1">
        <v>45143</v>
      </c>
      <c r="C51" t="s">
        <v>26</v>
      </c>
      <c r="D51" t="s">
        <v>10</v>
      </c>
      <c r="E51">
        <v>22</v>
      </c>
      <c r="F51" t="s">
        <v>16</v>
      </c>
      <c r="G51">
        <v>3</v>
      </c>
      <c r="H51">
        <v>500</v>
      </c>
      <c r="I51" s="9">
        <v>1500</v>
      </c>
      <c r="J51">
        <v>1</v>
      </c>
      <c r="K51" t="str">
        <f t="shared" si="1"/>
        <v>18-25</v>
      </c>
      <c r="L51" t="str">
        <f t="shared" si="0"/>
        <v>2.20-25</v>
      </c>
      <c r="M51">
        <f t="shared" si="2"/>
        <v>6</v>
      </c>
      <c r="N51">
        <f t="shared" si="3"/>
        <v>8</v>
      </c>
      <c r="O51" t="str">
        <f t="shared" si="4"/>
        <v>1-10</v>
      </c>
      <c r="P51" t="str">
        <f t="shared" si="5"/>
        <v>68</v>
      </c>
    </row>
    <row r="52" spans="1:16" x14ac:dyDescent="0.3">
      <c r="A52">
        <v>16</v>
      </c>
      <c r="B52" s="1">
        <v>44974</v>
      </c>
      <c r="C52" t="s">
        <v>29</v>
      </c>
      <c r="D52" t="s">
        <v>10</v>
      </c>
      <c r="E52">
        <v>19</v>
      </c>
      <c r="F52" t="s">
        <v>14</v>
      </c>
      <c r="G52">
        <v>3</v>
      </c>
      <c r="H52">
        <v>500</v>
      </c>
      <c r="I52" s="9">
        <v>1500</v>
      </c>
      <c r="J52">
        <v>1</v>
      </c>
      <c r="K52" t="str">
        <f t="shared" si="1"/>
        <v>18-25</v>
      </c>
      <c r="L52" t="str">
        <f t="shared" si="0"/>
        <v>1.18-20</v>
      </c>
      <c r="M52">
        <f t="shared" si="2"/>
        <v>5</v>
      </c>
      <c r="N52">
        <f t="shared" si="3"/>
        <v>2</v>
      </c>
      <c r="O52" t="str">
        <f t="shared" si="4"/>
        <v>11-20</v>
      </c>
      <c r="P52" t="str">
        <f t="shared" si="5"/>
        <v>52</v>
      </c>
    </row>
    <row r="53" spans="1:16" x14ac:dyDescent="0.3">
      <c r="A53">
        <v>47</v>
      </c>
      <c r="B53" s="1">
        <v>45236</v>
      </c>
      <c r="C53" t="s">
        <v>60</v>
      </c>
      <c r="D53" t="s">
        <v>13</v>
      </c>
      <c r="E53">
        <v>40</v>
      </c>
      <c r="F53" t="s">
        <v>11</v>
      </c>
      <c r="G53">
        <v>3</v>
      </c>
      <c r="H53">
        <v>500</v>
      </c>
      <c r="I53" s="9">
        <v>1500</v>
      </c>
      <c r="J53">
        <v>1</v>
      </c>
      <c r="K53" t="str">
        <f t="shared" si="1"/>
        <v>36-45</v>
      </c>
      <c r="L53" t="str">
        <f t="shared" si="0"/>
        <v>5.35-40</v>
      </c>
      <c r="M53">
        <f t="shared" si="2"/>
        <v>1</v>
      </c>
      <c r="N53">
        <f t="shared" si="3"/>
        <v>11</v>
      </c>
      <c r="O53" t="str">
        <f t="shared" si="4"/>
        <v>1-10</v>
      </c>
      <c r="P53" t="str">
        <f t="shared" si="5"/>
        <v>111</v>
      </c>
    </row>
    <row r="54" spans="1:16" x14ac:dyDescent="0.3">
      <c r="A54">
        <v>54</v>
      </c>
      <c r="B54" s="1">
        <v>44967</v>
      </c>
      <c r="C54" t="s">
        <v>67</v>
      </c>
      <c r="D54" t="s">
        <v>13</v>
      </c>
      <c r="E54">
        <v>38</v>
      </c>
      <c r="F54" t="s">
        <v>16</v>
      </c>
      <c r="G54">
        <v>3</v>
      </c>
      <c r="H54">
        <v>500</v>
      </c>
      <c r="I54" s="9">
        <v>1500</v>
      </c>
      <c r="J54">
        <v>1</v>
      </c>
      <c r="K54" t="str">
        <f t="shared" si="1"/>
        <v>36-45</v>
      </c>
      <c r="L54" t="str">
        <f t="shared" si="0"/>
        <v>5.35-40</v>
      </c>
      <c r="M54">
        <f t="shared" si="2"/>
        <v>5</v>
      </c>
      <c r="N54">
        <f t="shared" si="3"/>
        <v>2</v>
      </c>
      <c r="O54" t="str">
        <f t="shared" si="4"/>
        <v>1-10</v>
      </c>
      <c r="P54" t="str">
        <f t="shared" si="5"/>
        <v>52</v>
      </c>
    </row>
    <row r="55" spans="1:16" x14ac:dyDescent="0.3">
      <c r="A55">
        <v>78</v>
      </c>
      <c r="B55" s="1">
        <v>45108</v>
      </c>
      <c r="C55" t="s">
        <v>91</v>
      </c>
      <c r="D55" t="s">
        <v>13</v>
      </c>
      <c r="E55">
        <v>47</v>
      </c>
      <c r="F55" t="s">
        <v>14</v>
      </c>
      <c r="G55">
        <v>3</v>
      </c>
      <c r="H55">
        <v>500</v>
      </c>
      <c r="I55" s="9">
        <v>1500</v>
      </c>
      <c r="J55">
        <v>1</v>
      </c>
      <c r="K55" t="str">
        <f t="shared" si="1"/>
        <v>46-55</v>
      </c>
      <c r="L55" t="str">
        <f t="shared" si="0"/>
        <v>7.45-50</v>
      </c>
      <c r="M55">
        <f t="shared" si="2"/>
        <v>6</v>
      </c>
      <c r="N55">
        <f t="shared" si="3"/>
        <v>7</v>
      </c>
      <c r="O55" t="str">
        <f t="shared" si="4"/>
        <v>1-10</v>
      </c>
      <c r="P55" t="str">
        <f t="shared" si="5"/>
        <v>67</v>
      </c>
    </row>
    <row r="56" spans="1:16" x14ac:dyDescent="0.3">
      <c r="A56">
        <v>111</v>
      </c>
      <c r="B56" s="1">
        <v>45035</v>
      </c>
      <c r="C56" t="s">
        <v>124</v>
      </c>
      <c r="D56" t="s">
        <v>13</v>
      </c>
      <c r="E56">
        <v>34</v>
      </c>
      <c r="F56" t="s">
        <v>16</v>
      </c>
      <c r="G56">
        <v>3</v>
      </c>
      <c r="H56">
        <v>500</v>
      </c>
      <c r="I56" s="9">
        <v>1500</v>
      </c>
      <c r="J56">
        <v>1</v>
      </c>
      <c r="K56" t="str">
        <f t="shared" si="1"/>
        <v>26-35</v>
      </c>
      <c r="L56" t="str">
        <f t="shared" si="0"/>
        <v>4.30-35</v>
      </c>
      <c r="M56">
        <f t="shared" si="2"/>
        <v>3</v>
      </c>
      <c r="N56">
        <f t="shared" si="3"/>
        <v>4</v>
      </c>
      <c r="O56" t="str">
        <f t="shared" si="4"/>
        <v>11-20</v>
      </c>
      <c r="P56" t="str">
        <f t="shared" si="5"/>
        <v>34</v>
      </c>
    </row>
    <row r="57" spans="1:16" x14ac:dyDescent="0.3">
      <c r="A57">
        <v>112</v>
      </c>
      <c r="B57" s="1">
        <v>45262</v>
      </c>
      <c r="C57" t="s">
        <v>125</v>
      </c>
      <c r="D57" t="s">
        <v>10</v>
      </c>
      <c r="E57">
        <v>37</v>
      </c>
      <c r="F57" t="s">
        <v>14</v>
      </c>
      <c r="G57">
        <v>3</v>
      </c>
      <c r="H57">
        <v>500</v>
      </c>
      <c r="I57" s="9">
        <v>1500</v>
      </c>
      <c r="J57">
        <v>1</v>
      </c>
      <c r="K57" t="str">
        <f t="shared" si="1"/>
        <v>36-45</v>
      </c>
      <c r="L57" t="str">
        <f t="shared" si="0"/>
        <v>5.35-40</v>
      </c>
      <c r="M57">
        <f t="shared" si="2"/>
        <v>6</v>
      </c>
      <c r="N57">
        <f t="shared" si="3"/>
        <v>12</v>
      </c>
      <c r="O57" t="str">
        <f t="shared" si="4"/>
        <v>1-10</v>
      </c>
      <c r="P57" t="str">
        <f t="shared" si="5"/>
        <v>612</v>
      </c>
    </row>
    <row r="58" spans="1:16" x14ac:dyDescent="0.3">
      <c r="A58">
        <v>115</v>
      </c>
      <c r="B58" s="1">
        <v>45256</v>
      </c>
      <c r="C58" t="s">
        <v>128</v>
      </c>
      <c r="D58" t="s">
        <v>10</v>
      </c>
      <c r="E58">
        <v>51</v>
      </c>
      <c r="F58" t="s">
        <v>14</v>
      </c>
      <c r="G58">
        <v>3</v>
      </c>
      <c r="H58">
        <v>500</v>
      </c>
      <c r="I58" s="9">
        <v>1500</v>
      </c>
      <c r="J58">
        <v>1</v>
      </c>
      <c r="K58" t="str">
        <f t="shared" si="1"/>
        <v>46-55</v>
      </c>
      <c r="L58" t="str">
        <f t="shared" si="0"/>
        <v>8.50-55</v>
      </c>
      <c r="M58">
        <f t="shared" si="2"/>
        <v>7</v>
      </c>
      <c r="N58">
        <f t="shared" si="3"/>
        <v>11</v>
      </c>
      <c r="O58" t="str">
        <f t="shared" si="4"/>
        <v>21-31</v>
      </c>
      <c r="P58" t="str">
        <f t="shared" si="5"/>
        <v>711</v>
      </c>
    </row>
    <row r="59" spans="1:16" x14ac:dyDescent="0.3">
      <c r="A59">
        <v>144</v>
      </c>
      <c r="B59" s="1">
        <v>45122</v>
      </c>
      <c r="C59" t="s">
        <v>157</v>
      </c>
      <c r="D59" t="s">
        <v>13</v>
      </c>
      <c r="E59">
        <v>59</v>
      </c>
      <c r="F59" t="s">
        <v>11</v>
      </c>
      <c r="G59">
        <v>3</v>
      </c>
      <c r="H59">
        <v>500</v>
      </c>
      <c r="I59" s="9">
        <v>1500</v>
      </c>
      <c r="J59">
        <v>1</v>
      </c>
      <c r="K59" t="str">
        <f t="shared" si="1"/>
        <v>56-65</v>
      </c>
      <c r="L59" t="str">
        <f t="shared" si="0"/>
        <v>9.55-60</v>
      </c>
      <c r="M59">
        <f t="shared" si="2"/>
        <v>6</v>
      </c>
      <c r="N59">
        <f t="shared" si="3"/>
        <v>7</v>
      </c>
      <c r="O59" t="str">
        <f t="shared" si="4"/>
        <v>11-20</v>
      </c>
      <c r="P59" t="str">
        <f t="shared" si="5"/>
        <v>67</v>
      </c>
    </row>
    <row r="60" spans="1:16" x14ac:dyDescent="0.3">
      <c r="A60">
        <v>164</v>
      </c>
      <c r="B60" s="1">
        <v>45061</v>
      </c>
      <c r="C60" t="s">
        <v>177</v>
      </c>
      <c r="D60" t="s">
        <v>13</v>
      </c>
      <c r="E60">
        <v>47</v>
      </c>
      <c r="F60" t="s">
        <v>11</v>
      </c>
      <c r="G60">
        <v>3</v>
      </c>
      <c r="H60">
        <v>500</v>
      </c>
      <c r="I60" s="9">
        <v>1500</v>
      </c>
      <c r="J60">
        <v>1</v>
      </c>
      <c r="K60" t="str">
        <f t="shared" si="1"/>
        <v>46-55</v>
      </c>
      <c r="L60" t="str">
        <f t="shared" si="0"/>
        <v>7.45-50</v>
      </c>
      <c r="M60">
        <f t="shared" si="2"/>
        <v>1</v>
      </c>
      <c r="N60">
        <f t="shared" si="3"/>
        <v>5</v>
      </c>
      <c r="O60" t="str">
        <f t="shared" si="4"/>
        <v>11-20</v>
      </c>
      <c r="P60" t="str">
        <f t="shared" si="5"/>
        <v>15</v>
      </c>
    </row>
    <row r="61" spans="1:16" x14ac:dyDescent="0.3">
      <c r="A61">
        <v>169</v>
      </c>
      <c r="B61" s="1">
        <v>45247</v>
      </c>
      <c r="C61" t="s">
        <v>182</v>
      </c>
      <c r="D61" t="s">
        <v>10</v>
      </c>
      <c r="E61">
        <v>18</v>
      </c>
      <c r="F61" t="s">
        <v>11</v>
      </c>
      <c r="G61">
        <v>3</v>
      </c>
      <c r="H61">
        <v>500</v>
      </c>
      <c r="I61" s="9">
        <v>1500</v>
      </c>
      <c r="J61">
        <v>1</v>
      </c>
      <c r="K61" t="str">
        <f t="shared" si="1"/>
        <v>18-25</v>
      </c>
      <c r="L61" t="str">
        <f t="shared" si="0"/>
        <v>1.18-20</v>
      </c>
      <c r="M61">
        <f t="shared" si="2"/>
        <v>5</v>
      </c>
      <c r="N61">
        <f t="shared" si="3"/>
        <v>11</v>
      </c>
      <c r="O61" t="str">
        <f t="shared" si="4"/>
        <v>11-20</v>
      </c>
      <c r="P61" t="str">
        <f t="shared" si="5"/>
        <v>511</v>
      </c>
    </row>
    <row r="62" spans="1:16" x14ac:dyDescent="0.3">
      <c r="A62">
        <v>193</v>
      </c>
      <c r="B62" s="1">
        <v>44970</v>
      </c>
      <c r="C62" t="s">
        <v>206</v>
      </c>
      <c r="D62" t="s">
        <v>10</v>
      </c>
      <c r="E62">
        <v>35</v>
      </c>
      <c r="F62" t="s">
        <v>11</v>
      </c>
      <c r="G62">
        <v>3</v>
      </c>
      <c r="H62">
        <v>500</v>
      </c>
      <c r="I62" s="9">
        <v>1500</v>
      </c>
      <c r="J62">
        <v>1</v>
      </c>
      <c r="K62" t="str">
        <f t="shared" si="1"/>
        <v>26-35</v>
      </c>
      <c r="L62" t="str">
        <f t="shared" si="0"/>
        <v>4.30-35</v>
      </c>
      <c r="M62">
        <f t="shared" si="2"/>
        <v>1</v>
      </c>
      <c r="N62">
        <f t="shared" si="3"/>
        <v>2</v>
      </c>
      <c r="O62" t="str">
        <f t="shared" si="4"/>
        <v>11-20</v>
      </c>
      <c r="P62" t="str">
        <f t="shared" si="5"/>
        <v>12</v>
      </c>
    </row>
    <row r="63" spans="1:16" x14ac:dyDescent="0.3">
      <c r="A63">
        <v>199</v>
      </c>
      <c r="B63" s="1">
        <v>45264</v>
      </c>
      <c r="C63" t="s">
        <v>212</v>
      </c>
      <c r="D63" t="s">
        <v>10</v>
      </c>
      <c r="E63">
        <v>45</v>
      </c>
      <c r="F63" t="s">
        <v>11</v>
      </c>
      <c r="G63">
        <v>3</v>
      </c>
      <c r="H63">
        <v>500</v>
      </c>
      <c r="I63" s="9">
        <v>1500</v>
      </c>
      <c r="J63">
        <v>1</v>
      </c>
      <c r="K63" t="str">
        <f t="shared" si="1"/>
        <v>36-45</v>
      </c>
      <c r="L63" t="str">
        <f t="shared" si="0"/>
        <v>6.40-45</v>
      </c>
      <c r="M63">
        <f t="shared" si="2"/>
        <v>1</v>
      </c>
      <c r="N63">
        <f t="shared" si="3"/>
        <v>12</v>
      </c>
      <c r="O63" t="str">
        <f t="shared" si="4"/>
        <v>1-10</v>
      </c>
      <c r="P63" t="str">
        <f t="shared" si="5"/>
        <v>112</v>
      </c>
    </row>
    <row r="64" spans="1:16" x14ac:dyDescent="0.3">
      <c r="A64">
        <v>211</v>
      </c>
      <c r="B64" s="1">
        <v>45292</v>
      </c>
      <c r="C64" t="s">
        <v>224</v>
      </c>
      <c r="D64" t="s">
        <v>10</v>
      </c>
      <c r="E64">
        <v>42</v>
      </c>
      <c r="F64" t="s">
        <v>11</v>
      </c>
      <c r="G64">
        <v>3</v>
      </c>
      <c r="H64">
        <v>500</v>
      </c>
      <c r="I64" s="9">
        <v>1500</v>
      </c>
      <c r="J64">
        <v>1</v>
      </c>
      <c r="K64" t="str">
        <f t="shared" si="1"/>
        <v>36-45</v>
      </c>
      <c r="L64" t="str">
        <f t="shared" si="0"/>
        <v>6.40-45</v>
      </c>
      <c r="M64">
        <f t="shared" si="2"/>
        <v>1</v>
      </c>
      <c r="N64">
        <f t="shared" si="3"/>
        <v>1</v>
      </c>
      <c r="O64" t="str">
        <f t="shared" si="4"/>
        <v>1-10</v>
      </c>
      <c r="P64" t="str">
        <f t="shared" si="5"/>
        <v>11</v>
      </c>
    </row>
    <row r="65" spans="1:16" x14ac:dyDescent="0.3">
      <c r="A65">
        <v>212</v>
      </c>
      <c r="B65" s="1">
        <v>45086</v>
      </c>
      <c r="C65" t="s">
        <v>225</v>
      </c>
      <c r="D65" t="s">
        <v>10</v>
      </c>
      <c r="E65">
        <v>21</v>
      </c>
      <c r="F65" t="s">
        <v>14</v>
      </c>
      <c r="G65">
        <v>3</v>
      </c>
      <c r="H65">
        <v>500</v>
      </c>
      <c r="I65" s="9">
        <v>1500</v>
      </c>
      <c r="J65">
        <v>1</v>
      </c>
      <c r="K65" t="str">
        <f t="shared" si="1"/>
        <v>18-25</v>
      </c>
      <c r="L65" t="str">
        <f t="shared" si="0"/>
        <v>2.20-25</v>
      </c>
      <c r="M65">
        <f t="shared" si="2"/>
        <v>5</v>
      </c>
      <c r="N65">
        <f t="shared" si="3"/>
        <v>6</v>
      </c>
      <c r="O65" t="str">
        <f t="shared" si="4"/>
        <v>1-10</v>
      </c>
      <c r="P65" t="str">
        <f t="shared" si="5"/>
        <v>56</v>
      </c>
    </row>
    <row r="66" spans="1:16" x14ac:dyDescent="0.3">
      <c r="A66">
        <v>213</v>
      </c>
      <c r="B66" s="1">
        <v>45131</v>
      </c>
      <c r="C66" t="s">
        <v>226</v>
      </c>
      <c r="D66" t="s">
        <v>10</v>
      </c>
      <c r="E66">
        <v>27</v>
      </c>
      <c r="F66" t="s">
        <v>11</v>
      </c>
      <c r="G66">
        <v>3</v>
      </c>
      <c r="H66">
        <v>500</v>
      </c>
      <c r="I66" s="9">
        <v>1500</v>
      </c>
      <c r="J66">
        <v>1</v>
      </c>
      <c r="K66" t="str">
        <f t="shared" si="1"/>
        <v>26-35</v>
      </c>
      <c r="L66" t="str">
        <f t="shared" ref="L66:L129" si="6">IF(E66&lt;=20,"1.18-20",IF(E66&lt;=25,"2.20-25",IF(E66&lt;=30,"3.25-30",IF(E66&lt;=35,"4.30-35",IF(E66&lt;=40,"5.35-40",IF(E66&lt;=45,"6.40-45",IF(E66&lt;=50,"7.45-50",IF(E66&lt;=55,"8.50-55",IF(E66&lt;=60,"9.55-60","10.60-65")))))))))</f>
        <v>3.25-30</v>
      </c>
      <c r="M66">
        <f t="shared" si="2"/>
        <v>1</v>
      </c>
      <c r="N66">
        <f t="shared" si="3"/>
        <v>7</v>
      </c>
      <c r="O66" t="str">
        <f t="shared" si="4"/>
        <v>21-31</v>
      </c>
      <c r="P66" t="str">
        <f t="shared" si="5"/>
        <v>17</v>
      </c>
    </row>
    <row r="67" spans="1:16" x14ac:dyDescent="0.3">
      <c r="A67">
        <v>215</v>
      </c>
      <c r="B67" s="1">
        <v>45259</v>
      </c>
      <c r="C67" t="s">
        <v>228</v>
      </c>
      <c r="D67" t="s">
        <v>10</v>
      </c>
      <c r="E67">
        <v>58</v>
      </c>
      <c r="F67" t="s">
        <v>14</v>
      </c>
      <c r="G67">
        <v>3</v>
      </c>
      <c r="H67">
        <v>500</v>
      </c>
      <c r="I67" s="9">
        <v>1500</v>
      </c>
      <c r="J67">
        <v>1</v>
      </c>
      <c r="K67" t="str">
        <f t="shared" ref="K67:K130" si="7">IF(E67&lt;=25,"18-25",IF(E67&lt;=35,"26-35",IF(E67&lt;=45,"36-45",IF(E67&lt;=55,"46-55","56-65"))))</f>
        <v>56-65</v>
      </c>
      <c r="L67" t="str">
        <f t="shared" si="6"/>
        <v>9.55-60</v>
      </c>
      <c r="M67">
        <f t="shared" ref="M67:M130" si="8">WEEKDAY(B67,2)</f>
        <v>3</v>
      </c>
      <c r="N67">
        <f t="shared" ref="N67:N130" si="9">MONTH(B67)</f>
        <v>11</v>
      </c>
      <c r="O67" t="str">
        <f t="shared" ref="O67:O130" si="10">IF(DAY(B67)&lt;11,"1-10",IF(DAY(B67)&lt;21,"11-20","21-31"))</f>
        <v>21-31</v>
      </c>
      <c r="P67" t="str">
        <f t="shared" ref="P67:P130" si="11">M67&amp;N67</f>
        <v>311</v>
      </c>
    </row>
    <row r="68" spans="1:16" x14ac:dyDescent="0.3">
      <c r="A68">
        <v>239</v>
      </c>
      <c r="B68" s="1">
        <v>45096</v>
      </c>
      <c r="C68" t="s">
        <v>252</v>
      </c>
      <c r="D68" t="s">
        <v>10</v>
      </c>
      <c r="E68">
        <v>38</v>
      </c>
      <c r="F68" t="s">
        <v>16</v>
      </c>
      <c r="G68">
        <v>3</v>
      </c>
      <c r="H68">
        <v>500</v>
      </c>
      <c r="I68" s="9">
        <v>1500</v>
      </c>
      <c r="J68">
        <v>1</v>
      </c>
      <c r="K68" t="str">
        <f t="shared" si="7"/>
        <v>36-45</v>
      </c>
      <c r="L68" t="str">
        <f t="shared" si="6"/>
        <v>5.35-40</v>
      </c>
      <c r="M68">
        <f t="shared" si="8"/>
        <v>1</v>
      </c>
      <c r="N68">
        <f t="shared" si="9"/>
        <v>6</v>
      </c>
      <c r="O68" t="str">
        <f t="shared" si="10"/>
        <v>11-20</v>
      </c>
      <c r="P68" t="str">
        <f t="shared" si="11"/>
        <v>16</v>
      </c>
    </row>
    <row r="69" spans="1:16" x14ac:dyDescent="0.3">
      <c r="A69">
        <v>280</v>
      </c>
      <c r="B69" s="1">
        <v>45020</v>
      </c>
      <c r="C69" t="s">
        <v>293</v>
      </c>
      <c r="D69" t="s">
        <v>13</v>
      </c>
      <c r="E69">
        <v>37</v>
      </c>
      <c r="F69" t="s">
        <v>14</v>
      </c>
      <c r="G69">
        <v>3</v>
      </c>
      <c r="H69">
        <v>500</v>
      </c>
      <c r="I69" s="9">
        <v>1500</v>
      </c>
      <c r="J69">
        <v>1</v>
      </c>
      <c r="K69" t="str">
        <f t="shared" si="7"/>
        <v>36-45</v>
      </c>
      <c r="L69" t="str">
        <f t="shared" si="6"/>
        <v>5.35-40</v>
      </c>
      <c r="M69">
        <f t="shared" si="8"/>
        <v>2</v>
      </c>
      <c r="N69">
        <f t="shared" si="9"/>
        <v>4</v>
      </c>
      <c r="O69" t="str">
        <f t="shared" si="10"/>
        <v>1-10</v>
      </c>
      <c r="P69" t="str">
        <f t="shared" si="11"/>
        <v>24</v>
      </c>
    </row>
    <row r="70" spans="1:16" x14ac:dyDescent="0.3">
      <c r="A70">
        <v>313</v>
      </c>
      <c r="B70" s="1">
        <v>45006</v>
      </c>
      <c r="C70" t="s">
        <v>326</v>
      </c>
      <c r="D70" t="s">
        <v>13</v>
      </c>
      <c r="E70">
        <v>55</v>
      </c>
      <c r="F70" t="s">
        <v>11</v>
      </c>
      <c r="G70">
        <v>3</v>
      </c>
      <c r="H70">
        <v>500</v>
      </c>
      <c r="I70" s="9">
        <v>1500</v>
      </c>
      <c r="J70">
        <v>1</v>
      </c>
      <c r="K70" t="str">
        <f t="shared" si="7"/>
        <v>46-55</v>
      </c>
      <c r="L70" t="str">
        <f t="shared" si="6"/>
        <v>8.50-55</v>
      </c>
      <c r="M70">
        <f t="shared" si="8"/>
        <v>2</v>
      </c>
      <c r="N70">
        <f t="shared" si="9"/>
        <v>3</v>
      </c>
      <c r="O70" t="str">
        <f t="shared" si="10"/>
        <v>21-31</v>
      </c>
      <c r="P70" t="str">
        <f t="shared" si="11"/>
        <v>23</v>
      </c>
    </row>
    <row r="71" spans="1:16" x14ac:dyDescent="0.3">
      <c r="A71">
        <v>356</v>
      </c>
      <c r="B71" s="1">
        <v>45087</v>
      </c>
      <c r="C71" t="s">
        <v>369</v>
      </c>
      <c r="D71" t="s">
        <v>10</v>
      </c>
      <c r="E71">
        <v>50</v>
      </c>
      <c r="F71" t="s">
        <v>16</v>
      </c>
      <c r="G71">
        <v>3</v>
      </c>
      <c r="H71">
        <v>500</v>
      </c>
      <c r="I71" s="9">
        <v>1500</v>
      </c>
      <c r="J71">
        <v>1</v>
      </c>
      <c r="K71" t="str">
        <f t="shared" si="7"/>
        <v>46-55</v>
      </c>
      <c r="L71" t="str">
        <f t="shared" si="6"/>
        <v>7.45-50</v>
      </c>
      <c r="M71">
        <f t="shared" si="8"/>
        <v>6</v>
      </c>
      <c r="N71">
        <f t="shared" si="9"/>
        <v>6</v>
      </c>
      <c r="O71" t="str">
        <f t="shared" si="10"/>
        <v>1-10</v>
      </c>
      <c r="P71" t="str">
        <f t="shared" si="11"/>
        <v>66</v>
      </c>
    </row>
    <row r="72" spans="1:16" x14ac:dyDescent="0.3">
      <c r="A72">
        <v>369</v>
      </c>
      <c r="B72" s="1">
        <v>45245</v>
      </c>
      <c r="C72" t="s">
        <v>382</v>
      </c>
      <c r="D72" t="s">
        <v>10</v>
      </c>
      <c r="E72">
        <v>23</v>
      </c>
      <c r="F72" t="s">
        <v>16</v>
      </c>
      <c r="G72">
        <v>3</v>
      </c>
      <c r="H72">
        <v>500</v>
      </c>
      <c r="I72" s="9">
        <v>1500</v>
      </c>
      <c r="J72">
        <v>1</v>
      </c>
      <c r="K72" t="str">
        <f t="shared" si="7"/>
        <v>18-25</v>
      </c>
      <c r="L72" t="str">
        <f t="shared" si="6"/>
        <v>2.20-25</v>
      </c>
      <c r="M72">
        <f t="shared" si="8"/>
        <v>3</v>
      </c>
      <c r="N72">
        <f t="shared" si="9"/>
        <v>11</v>
      </c>
      <c r="O72" t="str">
        <f t="shared" si="10"/>
        <v>11-20</v>
      </c>
      <c r="P72" t="str">
        <f t="shared" si="11"/>
        <v>311</v>
      </c>
    </row>
    <row r="73" spans="1:16" x14ac:dyDescent="0.3">
      <c r="A73">
        <v>372</v>
      </c>
      <c r="B73" s="1">
        <v>44964</v>
      </c>
      <c r="C73" t="s">
        <v>385</v>
      </c>
      <c r="D73" t="s">
        <v>13</v>
      </c>
      <c r="E73">
        <v>24</v>
      </c>
      <c r="F73" t="s">
        <v>11</v>
      </c>
      <c r="G73">
        <v>3</v>
      </c>
      <c r="H73">
        <v>500</v>
      </c>
      <c r="I73" s="9">
        <v>1500</v>
      </c>
      <c r="J73">
        <v>1</v>
      </c>
      <c r="K73" t="str">
        <f t="shared" si="7"/>
        <v>18-25</v>
      </c>
      <c r="L73" t="str">
        <f t="shared" si="6"/>
        <v>2.20-25</v>
      </c>
      <c r="M73">
        <f t="shared" si="8"/>
        <v>2</v>
      </c>
      <c r="N73">
        <f t="shared" si="9"/>
        <v>2</v>
      </c>
      <c r="O73" t="str">
        <f t="shared" si="10"/>
        <v>1-10</v>
      </c>
      <c r="P73" t="str">
        <f t="shared" si="11"/>
        <v>22</v>
      </c>
    </row>
    <row r="74" spans="1:16" x14ac:dyDescent="0.3">
      <c r="A74">
        <v>385</v>
      </c>
      <c r="B74" s="1">
        <v>45205</v>
      </c>
      <c r="C74" t="s">
        <v>398</v>
      </c>
      <c r="D74" t="s">
        <v>10</v>
      </c>
      <c r="E74">
        <v>50</v>
      </c>
      <c r="F74" t="s">
        <v>16</v>
      </c>
      <c r="G74">
        <v>3</v>
      </c>
      <c r="H74">
        <v>500</v>
      </c>
      <c r="I74" s="9">
        <v>1500</v>
      </c>
      <c r="J74">
        <v>1</v>
      </c>
      <c r="K74" t="str">
        <f t="shared" si="7"/>
        <v>46-55</v>
      </c>
      <c r="L74" t="str">
        <f t="shared" si="6"/>
        <v>7.45-50</v>
      </c>
      <c r="M74">
        <f t="shared" si="8"/>
        <v>5</v>
      </c>
      <c r="N74">
        <f t="shared" si="9"/>
        <v>10</v>
      </c>
      <c r="O74" t="str">
        <f t="shared" si="10"/>
        <v>1-10</v>
      </c>
      <c r="P74" t="str">
        <f t="shared" si="11"/>
        <v>510</v>
      </c>
    </row>
    <row r="75" spans="1:16" x14ac:dyDescent="0.3">
      <c r="A75">
        <v>421</v>
      </c>
      <c r="B75" s="1">
        <v>44928</v>
      </c>
      <c r="C75" t="s">
        <v>434</v>
      </c>
      <c r="D75" t="s">
        <v>13</v>
      </c>
      <c r="E75">
        <v>37</v>
      </c>
      <c r="F75" t="s">
        <v>14</v>
      </c>
      <c r="G75">
        <v>3</v>
      </c>
      <c r="H75">
        <v>500</v>
      </c>
      <c r="I75" s="9">
        <v>1500</v>
      </c>
      <c r="J75">
        <v>1</v>
      </c>
      <c r="K75" t="str">
        <f t="shared" si="7"/>
        <v>36-45</v>
      </c>
      <c r="L75" t="str">
        <f t="shared" si="6"/>
        <v>5.35-40</v>
      </c>
      <c r="M75">
        <f t="shared" si="8"/>
        <v>1</v>
      </c>
      <c r="N75">
        <f t="shared" si="9"/>
        <v>1</v>
      </c>
      <c r="O75" t="str">
        <f t="shared" si="10"/>
        <v>1-10</v>
      </c>
      <c r="P75" t="str">
        <f t="shared" si="11"/>
        <v>11</v>
      </c>
    </row>
    <row r="76" spans="1:16" x14ac:dyDescent="0.3">
      <c r="A76">
        <v>452</v>
      </c>
      <c r="B76" s="1">
        <v>45054</v>
      </c>
      <c r="C76" t="s">
        <v>465</v>
      </c>
      <c r="D76" t="s">
        <v>13</v>
      </c>
      <c r="E76">
        <v>48</v>
      </c>
      <c r="F76" t="s">
        <v>14</v>
      </c>
      <c r="G76">
        <v>3</v>
      </c>
      <c r="H76">
        <v>500</v>
      </c>
      <c r="I76" s="9">
        <v>1500</v>
      </c>
      <c r="J76">
        <v>1</v>
      </c>
      <c r="K76" t="str">
        <f t="shared" si="7"/>
        <v>46-55</v>
      </c>
      <c r="L76" t="str">
        <f t="shared" si="6"/>
        <v>7.45-50</v>
      </c>
      <c r="M76">
        <f t="shared" si="8"/>
        <v>1</v>
      </c>
      <c r="N76">
        <f t="shared" si="9"/>
        <v>5</v>
      </c>
      <c r="O76" t="str">
        <f t="shared" si="10"/>
        <v>1-10</v>
      </c>
      <c r="P76" t="str">
        <f t="shared" si="11"/>
        <v>15</v>
      </c>
    </row>
    <row r="77" spans="1:16" x14ac:dyDescent="0.3">
      <c r="A77">
        <v>463</v>
      </c>
      <c r="B77" s="1">
        <v>45138</v>
      </c>
      <c r="C77" t="s">
        <v>476</v>
      </c>
      <c r="D77" t="s">
        <v>13</v>
      </c>
      <c r="E77">
        <v>54</v>
      </c>
      <c r="F77" t="s">
        <v>11</v>
      </c>
      <c r="G77">
        <v>3</v>
      </c>
      <c r="H77">
        <v>500</v>
      </c>
      <c r="I77" s="9">
        <v>1500</v>
      </c>
      <c r="J77">
        <v>1</v>
      </c>
      <c r="K77" t="str">
        <f t="shared" si="7"/>
        <v>46-55</v>
      </c>
      <c r="L77" t="str">
        <f t="shared" si="6"/>
        <v>8.50-55</v>
      </c>
      <c r="M77">
        <f t="shared" si="8"/>
        <v>1</v>
      </c>
      <c r="N77">
        <f t="shared" si="9"/>
        <v>7</v>
      </c>
      <c r="O77" t="str">
        <f t="shared" si="10"/>
        <v>21-31</v>
      </c>
      <c r="P77" t="str">
        <f t="shared" si="11"/>
        <v>17</v>
      </c>
    </row>
    <row r="78" spans="1:16" x14ac:dyDescent="0.3">
      <c r="A78">
        <v>474</v>
      </c>
      <c r="B78" s="1">
        <v>45122</v>
      </c>
      <c r="C78" t="s">
        <v>487</v>
      </c>
      <c r="D78" t="s">
        <v>13</v>
      </c>
      <c r="E78">
        <v>26</v>
      </c>
      <c r="F78" t="s">
        <v>14</v>
      </c>
      <c r="G78">
        <v>3</v>
      </c>
      <c r="H78">
        <v>500</v>
      </c>
      <c r="I78" s="9">
        <v>1500</v>
      </c>
      <c r="J78">
        <v>1</v>
      </c>
      <c r="K78" t="str">
        <f t="shared" si="7"/>
        <v>26-35</v>
      </c>
      <c r="L78" t="str">
        <f t="shared" si="6"/>
        <v>3.25-30</v>
      </c>
      <c r="M78">
        <f t="shared" si="8"/>
        <v>6</v>
      </c>
      <c r="N78">
        <f t="shared" si="9"/>
        <v>7</v>
      </c>
      <c r="O78" t="str">
        <f t="shared" si="10"/>
        <v>11-20</v>
      </c>
      <c r="P78" t="str">
        <f t="shared" si="11"/>
        <v>67</v>
      </c>
    </row>
    <row r="79" spans="1:16" x14ac:dyDescent="0.3">
      <c r="A79">
        <v>506</v>
      </c>
      <c r="B79" s="1">
        <v>44982</v>
      </c>
      <c r="C79" t="s">
        <v>519</v>
      </c>
      <c r="D79" t="s">
        <v>10</v>
      </c>
      <c r="E79">
        <v>34</v>
      </c>
      <c r="F79" t="s">
        <v>11</v>
      </c>
      <c r="G79">
        <v>3</v>
      </c>
      <c r="H79">
        <v>500</v>
      </c>
      <c r="I79" s="9">
        <v>1500</v>
      </c>
      <c r="J79">
        <v>1</v>
      </c>
      <c r="K79" t="str">
        <f t="shared" si="7"/>
        <v>26-35</v>
      </c>
      <c r="L79" t="str">
        <f t="shared" si="6"/>
        <v>4.30-35</v>
      </c>
      <c r="M79">
        <f t="shared" si="8"/>
        <v>6</v>
      </c>
      <c r="N79">
        <f t="shared" si="9"/>
        <v>2</v>
      </c>
      <c r="O79" t="str">
        <f t="shared" si="10"/>
        <v>21-31</v>
      </c>
      <c r="P79" t="str">
        <f t="shared" si="11"/>
        <v>62</v>
      </c>
    </row>
    <row r="80" spans="1:16" x14ac:dyDescent="0.3">
      <c r="A80">
        <v>507</v>
      </c>
      <c r="B80" s="1">
        <v>45232</v>
      </c>
      <c r="C80" t="s">
        <v>520</v>
      </c>
      <c r="D80" t="s">
        <v>13</v>
      </c>
      <c r="E80">
        <v>37</v>
      </c>
      <c r="F80" t="s">
        <v>16</v>
      </c>
      <c r="G80">
        <v>3</v>
      </c>
      <c r="H80">
        <v>500</v>
      </c>
      <c r="I80" s="9">
        <v>1500</v>
      </c>
      <c r="J80">
        <v>1</v>
      </c>
      <c r="K80" t="str">
        <f t="shared" si="7"/>
        <v>36-45</v>
      </c>
      <c r="L80" t="str">
        <f t="shared" si="6"/>
        <v>5.35-40</v>
      </c>
      <c r="M80">
        <f t="shared" si="8"/>
        <v>4</v>
      </c>
      <c r="N80">
        <f t="shared" si="9"/>
        <v>11</v>
      </c>
      <c r="O80" t="str">
        <f t="shared" si="10"/>
        <v>1-10</v>
      </c>
      <c r="P80" t="str">
        <f t="shared" si="11"/>
        <v>411</v>
      </c>
    </row>
    <row r="81" spans="1:16" x14ac:dyDescent="0.3">
      <c r="A81">
        <v>522</v>
      </c>
      <c r="B81" s="1">
        <v>44927</v>
      </c>
      <c r="C81" t="s">
        <v>535</v>
      </c>
      <c r="D81" t="s">
        <v>10</v>
      </c>
      <c r="E81">
        <v>46</v>
      </c>
      <c r="F81" t="s">
        <v>11</v>
      </c>
      <c r="G81">
        <v>3</v>
      </c>
      <c r="H81">
        <v>500</v>
      </c>
      <c r="I81" s="9">
        <v>1500</v>
      </c>
      <c r="J81">
        <v>1</v>
      </c>
      <c r="K81" t="str">
        <f t="shared" si="7"/>
        <v>46-55</v>
      </c>
      <c r="L81" t="str">
        <f t="shared" si="6"/>
        <v>7.45-50</v>
      </c>
      <c r="M81">
        <f t="shared" si="8"/>
        <v>7</v>
      </c>
      <c r="N81">
        <f t="shared" si="9"/>
        <v>1</v>
      </c>
      <c r="O81" t="str">
        <f t="shared" si="10"/>
        <v>1-10</v>
      </c>
      <c r="P81" t="str">
        <f t="shared" si="11"/>
        <v>71</v>
      </c>
    </row>
    <row r="82" spans="1:16" x14ac:dyDescent="0.3">
      <c r="A82">
        <v>533</v>
      </c>
      <c r="B82" s="1">
        <v>45246</v>
      </c>
      <c r="C82" t="s">
        <v>546</v>
      </c>
      <c r="D82" t="s">
        <v>10</v>
      </c>
      <c r="E82">
        <v>19</v>
      </c>
      <c r="F82" t="s">
        <v>16</v>
      </c>
      <c r="G82">
        <v>3</v>
      </c>
      <c r="H82">
        <v>500</v>
      </c>
      <c r="I82" s="9">
        <v>1500</v>
      </c>
      <c r="J82">
        <v>1</v>
      </c>
      <c r="K82" t="str">
        <f t="shared" si="7"/>
        <v>18-25</v>
      </c>
      <c r="L82" t="str">
        <f t="shared" si="6"/>
        <v>1.18-20</v>
      </c>
      <c r="M82">
        <f t="shared" si="8"/>
        <v>4</v>
      </c>
      <c r="N82">
        <f t="shared" si="9"/>
        <v>11</v>
      </c>
      <c r="O82" t="str">
        <f t="shared" si="10"/>
        <v>11-20</v>
      </c>
      <c r="P82" t="str">
        <f t="shared" si="11"/>
        <v>411</v>
      </c>
    </row>
    <row r="83" spans="1:16" x14ac:dyDescent="0.3">
      <c r="A83">
        <v>580</v>
      </c>
      <c r="B83" s="1">
        <v>45266</v>
      </c>
      <c r="C83" t="s">
        <v>593</v>
      </c>
      <c r="D83" t="s">
        <v>13</v>
      </c>
      <c r="E83">
        <v>31</v>
      </c>
      <c r="F83" t="s">
        <v>14</v>
      </c>
      <c r="G83">
        <v>3</v>
      </c>
      <c r="H83">
        <v>500</v>
      </c>
      <c r="I83" s="9">
        <v>1500</v>
      </c>
      <c r="J83">
        <v>1</v>
      </c>
      <c r="K83" t="str">
        <f t="shared" si="7"/>
        <v>26-35</v>
      </c>
      <c r="L83" t="str">
        <f t="shared" si="6"/>
        <v>4.30-35</v>
      </c>
      <c r="M83">
        <f t="shared" si="8"/>
        <v>3</v>
      </c>
      <c r="N83">
        <f t="shared" si="9"/>
        <v>12</v>
      </c>
      <c r="O83" t="str">
        <f t="shared" si="10"/>
        <v>1-10</v>
      </c>
      <c r="P83" t="str">
        <f t="shared" si="11"/>
        <v>312</v>
      </c>
    </row>
    <row r="84" spans="1:16" x14ac:dyDescent="0.3">
      <c r="A84">
        <v>608</v>
      </c>
      <c r="B84" s="1">
        <v>45262</v>
      </c>
      <c r="C84" t="s">
        <v>621</v>
      </c>
      <c r="D84" t="s">
        <v>13</v>
      </c>
      <c r="E84">
        <v>55</v>
      </c>
      <c r="F84" t="s">
        <v>16</v>
      </c>
      <c r="G84">
        <v>3</v>
      </c>
      <c r="H84">
        <v>500</v>
      </c>
      <c r="I84" s="9">
        <v>1500</v>
      </c>
      <c r="J84">
        <v>1</v>
      </c>
      <c r="K84" t="str">
        <f t="shared" si="7"/>
        <v>46-55</v>
      </c>
      <c r="L84" t="str">
        <f t="shared" si="6"/>
        <v>8.50-55</v>
      </c>
      <c r="M84">
        <f t="shared" si="8"/>
        <v>6</v>
      </c>
      <c r="N84">
        <f t="shared" si="9"/>
        <v>12</v>
      </c>
      <c r="O84" t="str">
        <f t="shared" si="10"/>
        <v>1-10</v>
      </c>
      <c r="P84" t="str">
        <f t="shared" si="11"/>
        <v>612</v>
      </c>
    </row>
    <row r="85" spans="1:16" x14ac:dyDescent="0.3">
      <c r="A85">
        <v>611</v>
      </c>
      <c r="B85" s="1">
        <v>44981</v>
      </c>
      <c r="C85" t="s">
        <v>624</v>
      </c>
      <c r="D85" t="s">
        <v>10</v>
      </c>
      <c r="E85">
        <v>51</v>
      </c>
      <c r="F85" t="s">
        <v>11</v>
      </c>
      <c r="G85">
        <v>3</v>
      </c>
      <c r="H85">
        <v>500</v>
      </c>
      <c r="I85" s="9">
        <v>1500</v>
      </c>
      <c r="J85">
        <v>1</v>
      </c>
      <c r="K85" t="str">
        <f t="shared" si="7"/>
        <v>46-55</v>
      </c>
      <c r="L85" t="str">
        <f t="shared" si="6"/>
        <v>8.50-55</v>
      </c>
      <c r="M85">
        <f t="shared" si="8"/>
        <v>5</v>
      </c>
      <c r="N85">
        <f t="shared" si="9"/>
        <v>2</v>
      </c>
      <c r="O85" t="str">
        <f t="shared" si="10"/>
        <v>21-31</v>
      </c>
      <c r="P85" t="str">
        <f t="shared" si="11"/>
        <v>52</v>
      </c>
    </row>
    <row r="86" spans="1:16" x14ac:dyDescent="0.3">
      <c r="A86">
        <v>636</v>
      </c>
      <c r="B86" s="1">
        <v>45008</v>
      </c>
      <c r="C86" t="s">
        <v>649</v>
      </c>
      <c r="D86" t="s">
        <v>13</v>
      </c>
      <c r="E86">
        <v>21</v>
      </c>
      <c r="F86" t="s">
        <v>11</v>
      </c>
      <c r="G86">
        <v>3</v>
      </c>
      <c r="H86">
        <v>500</v>
      </c>
      <c r="I86" s="9">
        <v>1500</v>
      </c>
      <c r="J86">
        <v>1</v>
      </c>
      <c r="K86" t="str">
        <f t="shared" si="7"/>
        <v>18-25</v>
      </c>
      <c r="L86" t="str">
        <f t="shared" si="6"/>
        <v>2.20-25</v>
      </c>
      <c r="M86">
        <f t="shared" si="8"/>
        <v>4</v>
      </c>
      <c r="N86">
        <f t="shared" si="9"/>
        <v>3</v>
      </c>
      <c r="O86" t="str">
        <f t="shared" si="10"/>
        <v>21-31</v>
      </c>
      <c r="P86" t="str">
        <f t="shared" si="11"/>
        <v>43</v>
      </c>
    </row>
    <row r="87" spans="1:16" x14ac:dyDescent="0.3">
      <c r="A87">
        <v>647</v>
      </c>
      <c r="B87" s="1">
        <v>45067</v>
      </c>
      <c r="C87" t="s">
        <v>660</v>
      </c>
      <c r="D87" t="s">
        <v>10</v>
      </c>
      <c r="E87">
        <v>59</v>
      </c>
      <c r="F87" t="s">
        <v>14</v>
      </c>
      <c r="G87">
        <v>3</v>
      </c>
      <c r="H87">
        <v>500</v>
      </c>
      <c r="I87" s="9">
        <v>1500</v>
      </c>
      <c r="J87">
        <v>1</v>
      </c>
      <c r="K87" t="str">
        <f t="shared" si="7"/>
        <v>56-65</v>
      </c>
      <c r="L87" t="str">
        <f t="shared" si="6"/>
        <v>9.55-60</v>
      </c>
      <c r="M87">
        <f t="shared" si="8"/>
        <v>7</v>
      </c>
      <c r="N87">
        <f t="shared" si="9"/>
        <v>5</v>
      </c>
      <c r="O87" t="str">
        <f t="shared" si="10"/>
        <v>21-31</v>
      </c>
      <c r="P87" t="str">
        <f t="shared" si="11"/>
        <v>75</v>
      </c>
    </row>
    <row r="88" spans="1:16" x14ac:dyDescent="0.3">
      <c r="A88">
        <v>673</v>
      </c>
      <c r="B88" s="1">
        <v>44958</v>
      </c>
      <c r="C88" t="s">
        <v>686</v>
      </c>
      <c r="D88" t="s">
        <v>13</v>
      </c>
      <c r="E88">
        <v>43</v>
      </c>
      <c r="F88" t="s">
        <v>14</v>
      </c>
      <c r="G88">
        <v>3</v>
      </c>
      <c r="H88">
        <v>500</v>
      </c>
      <c r="I88" s="9">
        <v>1500</v>
      </c>
      <c r="J88">
        <v>1</v>
      </c>
      <c r="K88" t="str">
        <f t="shared" si="7"/>
        <v>36-45</v>
      </c>
      <c r="L88" t="str">
        <f t="shared" si="6"/>
        <v>6.40-45</v>
      </c>
      <c r="M88">
        <f t="shared" si="8"/>
        <v>3</v>
      </c>
      <c r="N88">
        <f t="shared" si="9"/>
        <v>2</v>
      </c>
      <c r="O88" t="str">
        <f t="shared" si="10"/>
        <v>1-10</v>
      </c>
      <c r="P88" t="str">
        <f t="shared" si="11"/>
        <v>32</v>
      </c>
    </row>
    <row r="89" spans="1:16" x14ac:dyDescent="0.3">
      <c r="A89">
        <v>676</v>
      </c>
      <c r="B89" s="1">
        <v>45126</v>
      </c>
      <c r="C89" t="s">
        <v>689</v>
      </c>
      <c r="D89" t="s">
        <v>10</v>
      </c>
      <c r="E89">
        <v>63</v>
      </c>
      <c r="F89" t="s">
        <v>16</v>
      </c>
      <c r="G89">
        <v>3</v>
      </c>
      <c r="H89">
        <v>500</v>
      </c>
      <c r="I89" s="9">
        <v>1500</v>
      </c>
      <c r="J89">
        <v>1</v>
      </c>
      <c r="K89" t="str">
        <f t="shared" si="7"/>
        <v>56-65</v>
      </c>
      <c r="L89" t="str">
        <f t="shared" si="6"/>
        <v>10.60-65</v>
      </c>
      <c r="M89">
        <f t="shared" si="8"/>
        <v>3</v>
      </c>
      <c r="N89">
        <f t="shared" si="9"/>
        <v>7</v>
      </c>
      <c r="O89" t="str">
        <f t="shared" si="10"/>
        <v>11-20</v>
      </c>
      <c r="P89" t="str">
        <f t="shared" si="11"/>
        <v>37</v>
      </c>
    </row>
    <row r="90" spans="1:16" x14ac:dyDescent="0.3">
      <c r="A90">
        <v>677</v>
      </c>
      <c r="B90" s="1">
        <v>45226</v>
      </c>
      <c r="C90" t="s">
        <v>690</v>
      </c>
      <c r="D90" t="s">
        <v>13</v>
      </c>
      <c r="E90">
        <v>19</v>
      </c>
      <c r="F90" t="s">
        <v>11</v>
      </c>
      <c r="G90">
        <v>3</v>
      </c>
      <c r="H90">
        <v>500</v>
      </c>
      <c r="I90" s="9">
        <v>1500</v>
      </c>
      <c r="J90">
        <v>1</v>
      </c>
      <c r="K90" t="str">
        <f t="shared" si="7"/>
        <v>18-25</v>
      </c>
      <c r="L90" t="str">
        <f t="shared" si="6"/>
        <v>1.18-20</v>
      </c>
      <c r="M90">
        <f t="shared" si="8"/>
        <v>5</v>
      </c>
      <c r="N90">
        <f t="shared" si="9"/>
        <v>10</v>
      </c>
      <c r="O90" t="str">
        <f t="shared" si="10"/>
        <v>21-31</v>
      </c>
      <c r="P90" t="str">
        <f t="shared" si="11"/>
        <v>510</v>
      </c>
    </row>
    <row r="91" spans="1:16" x14ac:dyDescent="0.3">
      <c r="A91">
        <v>693</v>
      </c>
      <c r="B91" s="1">
        <v>45039</v>
      </c>
      <c r="C91" t="s">
        <v>706</v>
      </c>
      <c r="D91" t="s">
        <v>10</v>
      </c>
      <c r="E91">
        <v>41</v>
      </c>
      <c r="F91" t="s">
        <v>11</v>
      </c>
      <c r="G91">
        <v>3</v>
      </c>
      <c r="H91">
        <v>500</v>
      </c>
      <c r="I91" s="9">
        <v>1500</v>
      </c>
      <c r="J91">
        <v>1</v>
      </c>
      <c r="K91" t="str">
        <f t="shared" si="7"/>
        <v>36-45</v>
      </c>
      <c r="L91" t="str">
        <f t="shared" si="6"/>
        <v>6.40-45</v>
      </c>
      <c r="M91">
        <f t="shared" si="8"/>
        <v>7</v>
      </c>
      <c r="N91">
        <f t="shared" si="9"/>
        <v>4</v>
      </c>
      <c r="O91" t="str">
        <f t="shared" si="10"/>
        <v>21-31</v>
      </c>
      <c r="P91" t="str">
        <f t="shared" si="11"/>
        <v>74</v>
      </c>
    </row>
    <row r="92" spans="1:16" x14ac:dyDescent="0.3">
      <c r="A92">
        <v>710</v>
      </c>
      <c r="B92" s="1">
        <v>45230</v>
      </c>
      <c r="C92" t="s">
        <v>723</v>
      </c>
      <c r="D92" t="s">
        <v>13</v>
      </c>
      <c r="E92">
        <v>26</v>
      </c>
      <c r="F92" t="s">
        <v>16</v>
      </c>
      <c r="G92">
        <v>3</v>
      </c>
      <c r="H92">
        <v>500</v>
      </c>
      <c r="I92" s="9">
        <v>1500</v>
      </c>
      <c r="J92">
        <v>1</v>
      </c>
      <c r="K92" t="str">
        <f t="shared" si="7"/>
        <v>26-35</v>
      </c>
      <c r="L92" t="str">
        <f t="shared" si="6"/>
        <v>3.25-30</v>
      </c>
      <c r="M92">
        <f t="shared" si="8"/>
        <v>2</v>
      </c>
      <c r="N92">
        <f t="shared" si="9"/>
        <v>10</v>
      </c>
      <c r="O92" t="str">
        <f t="shared" si="10"/>
        <v>21-31</v>
      </c>
      <c r="P92" t="str">
        <f t="shared" si="11"/>
        <v>210</v>
      </c>
    </row>
    <row r="93" spans="1:16" x14ac:dyDescent="0.3">
      <c r="A93">
        <v>711</v>
      </c>
      <c r="B93" s="1">
        <v>45215</v>
      </c>
      <c r="C93" t="s">
        <v>724</v>
      </c>
      <c r="D93" t="s">
        <v>10</v>
      </c>
      <c r="E93">
        <v>26</v>
      </c>
      <c r="F93" t="s">
        <v>16</v>
      </c>
      <c r="G93">
        <v>3</v>
      </c>
      <c r="H93">
        <v>500</v>
      </c>
      <c r="I93" s="9">
        <v>1500</v>
      </c>
      <c r="J93">
        <v>1</v>
      </c>
      <c r="K93" t="str">
        <f t="shared" si="7"/>
        <v>26-35</v>
      </c>
      <c r="L93" t="str">
        <f t="shared" si="6"/>
        <v>3.25-30</v>
      </c>
      <c r="M93">
        <f t="shared" si="8"/>
        <v>1</v>
      </c>
      <c r="N93">
        <f t="shared" si="9"/>
        <v>10</v>
      </c>
      <c r="O93" t="str">
        <f t="shared" si="10"/>
        <v>11-20</v>
      </c>
      <c r="P93" t="str">
        <f t="shared" si="11"/>
        <v>110</v>
      </c>
    </row>
    <row r="94" spans="1:16" x14ac:dyDescent="0.3">
      <c r="A94">
        <v>720</v>
      </c>
      <c r="B94" s="1">
        <v>44952</v>
      </c>
      <c r="C94" t="s">
        <v>733</v>
      </c>
      <c r="D94" t="s">
        <v>13</v>
      </c>
      <c r="E94">
        <v>56</v>
      </c>
      <c r="F94" t="s">
        <v>11</v>
      </c>
      <c r="G94">
        <v>3</v>
      </c>
      <c r="H94">
        <v>500</v>
      </c>
      <c r="I94" s="9">
        <v>1500</v>
      </c>
      <c r="J94">
        <v>1</v>
      </c>
      <c r="K94" t="str">
        <f t="shared" si="7"/>
        <v>56-65</v>
      </c>
      <c r="L94" t="str">
        <f t="shared" si="6"/>
        <v>9.55-60</v>
      </c>
      <c r="M94">
        <f t="shared" si="8"/>
        <v>4</v>
      </c>
      <c r="N94">
        <f t="shared" si="9"/>
        <v>1</v>
      </c>
      <c r="O94" t="str">
        <f t="shared" si="10"/>
        <v>21-31</v>
      </c>
      <c r="P94" t="str">
        <f t="shared" si="11"/>
        <v>41</v>
      </c>
    </row>
    <row r="95" spans="1:16" x14ac:dyDescent="0.3">
      <c r="A95">
        <v>805</v>
      </c>
      <c r="B95" s="1">
        <v>45289</v>
      </c>
      <c r="C95" t="s">
        <v>818</v>
      </c>
      <c r="D95" t="s">
        <v>13</v>
      </c>
      <c r="E95">
        <v>30</v>
      </c>
      <c r="F95" t="s">
        <v>11</v>
      </c>
      <c r="G95">
        <v>3</v>
      </c>
      <c r="H95">
        <v>500</v>
      </c>
      <c r="I95" s="9">
        <v>1500</v>
      </c>
      <c r="J95">
        <v>1</v>
      </c>
      <c r="K95" t="str">
        <f t="shared" si="7"/>
        <v>26-35</v>
      </c>
      <c r="L95" t="str">
        <f t="shared" si="6"/>
        <v>3.25-30</v>
      </c>
      <c r="M95">
        <f t="shared" si="8"/>
        <v>5</v>
      </c>
      <c r="N95">
        <f t="shared" si="9"/>
        <v>12</v>
      </c>
      <c r="O95" t="str">
        <f t="shared" si="10"/>
        <v>21-31</v>
      </c>
      <c r="P95" t="str">
        <f t="shared" si="11"/>
        <v>512</v>
      </c>
    </row>
    <row r="96" spans="1:16" x14ac:dyDescent="0.3">
      <c r="A96">
        <v>843</v>
      </c>
      <c r="B96" s="1">
        <v>45068</v>
      </c>
      <c r="C96" t="s">
        <v>856</v>
      </c>
      <c r="D96" t="s">
        <v>10</v>
      </c>
      <c r="E96">
        <v>21</v>
      </c>
      <c r="F96" t="s">
        <v>11</v>
      </c>
      <c r="G96">
        <v>3</v>
      </c>
      <c r="H96">
        <v>500</v>
      </c>
      <c r="I96" s="9">
        <v>1500</v>
      </c>
      <c r="J96">
        <v>1</v>
      </c>
      <c r="K96" t="str">
        <f t="shared" si="7"/>
        <v>18-25</v>
      </c>
      <c r="L96" t="str">
        <f t="shared" si="6"/>
        <v>2.20-25</v>
      </c>
      <c r="M96">
        <f t="shared" si="8"/>
        <v>1</v>
      </c>
      <c r="N96">
        <f t="shared" si="9"/>
        <v>5</v>
      </c>
      <c r="O96" t="str">
        <f t="shared" si="10"/>
        <v>21-31</v>
      </c>
      <c r="P96" t="str">
        <f t="shared" si="11"/>
        <v>15</v>
      </c>
    </row>
    <row r="97" spans="1:16" x14ac:dyDescent="0.3">
      <c r="A97">
        <v>859</v>
      </c>
      <c r="B97" s="1">
        <v>45156</v>
      </c>
      <c r="C97" t="s">
        <v>872</v>
      </c>
      <c r="D97" t="s">
        <v>13</v>
      </c>
      <c r="E97">
        <v>56</v>
      </c>
      <c r="F97" t="s">
        <v>16</v>
      </c>
      <c r="G97">
        <v>3</v>
      </c>
      <c r="H97">
        <v>500</v>
      </c>
      <c r="I97" s="9">
        <v>1500</v>
      </c>
      <c r="J97">
        <v>1</v>
      </c>
      <c r="K97" t="str">
        <f t="shared" si="7"/>
        <v>56-65</v>
      </c>
      <c r="L97" t="str">
        <f t="shared" si="6"/>
        <v>9.55-60</v>
      </c>
      <c r="M97">
        <f t="shared" si="8"/>
        <v>5</v>
      </c>
      <c r="N97">
        <f t="shared" si="9"/>
        <v>8</v>
      </c>
      <c r="O97" t="str">
        <f t="shared" si="10"/>
        <v>11-20</v>
      </c>
      <c r="P97" t="str">
        <f t="shared" si="11"/>
        <v>58</v>
      </c>
    </row>
    <row r="98" spans="1:16" x14ac:dyDescent="0.3">
      <c r="A98">
        <v>869</v>
      </c>
      <c r="B98" s="1">
        <v>45224</v>
      </c>
      <c r="C98" t="s">
        <v>882</v>
      </c>
      <c r="D98" t="s">
        <v>10</v>
      </c>
      <c r="E98">
        <v>37</v>
      </c>
      <c r="F98" t="s">
        <v>11</v>
      </c>
      <c r="G98">
        <v>3</v>
      </c>
      <c r="H98">
        <v>500</v>
      </c>
      <c r="I98" s="9">
        <v>1500</v>
      </c>
      <c r="J98">
        <v>1</v>
      </c>
      <c r="K98" t="str">
        <f t="shared" si="7"/>
        <v>36-45</v>
      </c>
      <c r="L98" t="str">
        <f t="shared" si="6"/>
        <v>5.35-40</v>
      </c>
      <c r="M98">
        <f t="shared" si="8"/>
        <v>3</v>
      </c>
      <c r="N98">
        <f t="shared" si="9"/>
        <v>10</v>
      </c>
      <c r="O98" t="str">
        <f t="shared" si="10"/>
        <v>21-31</v>
      </c>
      <c r="P98" t="str">
        <f t="shared" si="11"/>
        <v>310</v>
      </c>
    </row>
    <row r="99" spans="1:16" x14ac:dyDescent="0.3">
      <c r="A99">
        <v>942</v>
      </c>
      <c r="B99" s="1">
        <v>45003</v>
      </c>
      <c r="C99" t="s">
        <v>955</v>
      </c>
      <c r="D99" t="s">
        <v>10</v>
      </c>
      <c r="E99">
        <v>51</v>
      </c>
      <c r="F99" t="s">
        <v>14</v>
      </c>
      <c r="G99">
        <v>3</v>
      </c>
      <c r="H99">
        <v>500</v>
      </c>
      <c r="I99" s="9">
        <v>1500</v>
      </c>
      <c r="J99">
        <v>1</v>
      </c>
      <c r="K99" t="str">
        <f t="shared" si="7"/>
        <v>46-55</v>
      </c>
      <c r="L99" t="str">
        <f t="shared" si="6"/>
        <v>8.50-55</v>
      </c>
      <c r="M99">
        <f t="shared" si="8"/>
        <v>6</v>
      </c>
      <c r="N99">
        <f t="shared" si="9"/>
        <v>3</v>
      </c>
      <c r="O99" t="str">
        <f t="shared" si="10"/>
        <v>11-20</v>
      </c>
      <c r="P99" t="str">
        <f t="shared" si="11"/>
        <v>63</v>
      </c>
    </row>
    <row r="100" spans="1:16" x14ac:dyDescent="0.3">
      <c r="A100">
        <v>956</v>
      </c>
      <c r="B100" s="1">
        <v>45157</v>
      </c>
      <c r="C100" t="s">
        <v>969</v>
      </c>
      <c r="D100" t="s">
        <v>10</v>
      </c>
      <c r="E100">
        <v>30</v>
      </c>
      <c r="F100" t="s">
        <v>14</v>
      </c>
      <c r="G100">
        <v>3</v>
      </c>
      <c r="H100">
        <v>500</v>
      </c>
      <c r="I100" s="9">
        <v>1500</v>
      </c>
      <c r="J100">
        <v>1</v>
      </c>
      <c r="K100" t="str">
        <f t="shared" si="7"/>
        <v>26-35</v>
      </c>
      <c r="L100" t="str">
        <f t="shared" si="6"/>
        <v>3.25-30</v>
      </c>
      <c r="M100">
        <f t="shared" si="8"/>
        <v>6</v>
      </c>
      <c r="N100">
        <f t="shared" si="9"/>
        <v>8</v>
      </c>
      <c r="O100" t="str">
        <f t="shared" si="10"/>
        <v>11-20</v>
      </c>
      <c r="P100" t="str">
        <f t="shared" si="11"/>
        <v>68</v>
      </c>
    </row>
    <row r="101" spans="1:16" x14ac:dyDescent="0.3">
      <c r="A101">
        <v>31</v>
      </c>
      <c r="B101" s="1">
        <v>45069</v>
      </c>
      <c r="C101" t="s">
        <v>44</v>
      </c>
      <c r="D101" t="s">
        <v>10</v>
      </c>
      <c r="E101">
        <v>44</v>
      </c>
      <c r="F101" t="s">
        <v>16</v>
      </c>
      <c r="G101">
        <v>4</v>
      </c>
      <c r="H101">
        <v>300</v>
      </c>
      <c r="I101" s="9">
        <v>1200</v>
      </c>
      <c r="J101">
        <v>1</v>
      </c>
      <c r="K101" t="str">
        <f t="shared" si="7"/>
        <v>36-45</v>
      </c>
      <c r="L101" t="str">
        <f t="shared" si="6"/>
        <v>6.40-45</v>
      </c>
      <c r="M101">
        <f t="shared" si="8"/>
        <v>2</v>
      </c>
      <c r="N101">
        <f t="shared" si="9"/>
        <v>5</v>
      </c>
      <c r="O101" t="str">
        <f t="shared" si="10"/>
        <v>21-31</v>
      </c>
      <c r="P101" t="str">
        <f t="shared" si="11"/>
        <v>25</v>
      </c>
    </row>
    <row r="102" spans="1:16" x14ac:dyDescent="0.3">
      <c r="A102">
        <v>46</v>
      </c>
      <c r="B102" s="1">
        <v>45103</v>
      </c>
      <c r="C102" t="s">
        <v>59</v>
      </c>
      <c r="D102" t="s">
        <v>13</v>
      </c>
      <c r="E102">
        <v>20</v>
      </c>
      <c r="F102" t="s">
        <v>16</v>
      </c>
      <c r="G102">
        <v>4</v>
      </c>
      <c r="H102">
        <v>300</v>
      </c>
      <c r="I102" s="9">
        <v>1200</v>
      </c>
      <c r="J102">
        <v>1</v>
      </c>
      <c r="K102" t="str">
        <f t="shared" si="7"/>
        <v>18-25</v>
      </c>
      <c r="L102" t="str">
        <f t="shared" si="6"/>
        <v>1.18-20</v>
      </c>
      <c r="M102">
        <f t="shared" si="8"/>
        <v>1</v>
      </c>
      <c r="N102">
        <f t="shared" si="9"/>
        <v>6</v>
      </c>
      <c r="O102" t="str">
        <f t="shared" si="10"/>
        <v>21-31</v>
      </c>
      <c r="P102" t="str">
        <f t="shared" si="11"/>
        <v>16</v>
      </c>
    </row>
    <row r="103" spans="1:16" x14ac:dyDescent="0.3">
      <c r="A103">
        <v>58</v>
      </c>
      <c r="B103" s="1">
        <v>45243</v>
      </c>
      <c r="C103" t="s">
        <v>71</v>
      </c>
      <c r="D103" t="s">
        <v>10</v>
      </c>
      <c r="E103">
        <v>18</v>
      </c>
      <c r="F103" t="s">
        <v>14</v>
      </c>
      <c r="G103">
        <v>4</v>
      </c>
      <c r="H103">
        <v>300</v>
      </c>
      <c r="I103" s="9">
        <v>1200</v>
      </c>
      <c r="J103">
        <v>1</v>
      </c>
      <c r="K103" t="str">
        <f t="shared" si="7"/>
        <v>18-25</v>
      </c>
      <c r="L103" t="str">
        <f t="shared" si="6"/>
        <v>1.18-20</v>
      </c>
      <c r="M103">
        <f t="shared" si="8"/>
        <v>1</v>
      </c>
      <c r="N103">
        <f t="shared" si="9"/>
        <v>11</v>
      </c>
      <c r="O103" t="str">
        <f t="shared" si="10"/>
        <v>11-20</v>
      </c>
      <c r="P103" t="str">
        <f t="shared" si="11"/>
        <v>111</v>
      </c>
    </row>
    <row r="104" spans="1:16" x14ac:dyDescent="0.3">
      <c r="A104">
        <v>67</v>
      </c>
      <c r="B104" s="1">
        <v>45075</v>
      </c>
      <c r="C104" t="s">
        <v>80</v>
      </c>
      <c r="D104" t="s">
        <v>13</v>
      </c>
      <c r="E104">
        <v>48</v>
      </c>
      <c r="F104" t="s">
        <v>11</v>
      </c>
      <c r="G104">
        <v>4</v>
      </c>
      <c r="H104">
        <v>300</v>
      </c>
      <c r="I104" s="9">
        <v>1200</v>
      </c>
      <c r="J104">
        <v>1</v>
      </c>
      <c r="K104" t="str">
        <f t="shared" si="7"/>
        <v>46-55</v>
      </c>
      <c r="L104" t="str">
        <f t="shared" si="6"/>
        <v>7.45-50</v>
      </c>
      <c r="M104">
        <f t="shared" si="8"/>
        <v>1</v>
      </c>
      <c r="N104">
        <f t="shared" si="9"/>
        <v>5</v>
      </c>
      <c r="O104" t="str">
        <f t="shared" si="10"/>
        <v>21-31</v>
      </c>
      <c r="P104" t="str">
        <f t="shared" si="11"/>
        <v>15</v>
      </c>
    </row>
    <row r="105" spans="1:16" x14ac:dyDescent="0.3">
      <c r="A105">
        <v>99</v>
      </c>
      <c r="B105" s="1">
        <v>45277</v>
      </c>
      <c r="C105" t="s">
        <v>112</v>
      </c>
      <c r="D105" t="s">
        <v>13</v>
      </c>
      <c r="E105">
        <v>50</v>
      </c>
      <c r="F105" t="s">
        <v>16</v>
      </c>
      <c r="G105">
        <v>4</v>
      </c>
      <c r="H105">
        <v>300</v>
      </c>
      <c r="I105" s="9">
        <v>1200</v>
      </c>
      <c r="J105">
        <v>1</v>
      </c>
      <c r="K105" t="str">
        <f t="shared" si="7"/>
        <v>46-55</v>
      </c>
      <c r="L105" t="str">
        <f t="shared" si="6"/>
        <v>7.45-50</v>
      </c>
      <c r="M105">
        <f t="shared" si="8"/>
        <v>7</v>
      </c>
      <c r="N105">
        <f t="shared" si="9"/>
        <v>12</v>
      </c>
      <c r="O105" t="str">
        <f t="shared" si="10"/>
        <v>11-20</v>
      </c>
      <c r="P105" t="str">
        <f t="shared" si="11"/>
        <v>712</v>
      </c>
    </row>
    <row r="106" spans="1:16" x14ac:dyDescent="0.3">
      <c r="A106">
        <v>107</v>
      </c>
      <c r="B106" s="1">
        <v>44960</v>
      </c>
      <c r="C106" t="s">
        <v>120</v>
      </c>
      <c r="D106" t="s">
        <v>13</v>
      </c>
      <c r="E106">
        <v>21</v>
      </c>
      <c r="F106" t="s">
        <v>14</v>
      </c>
      <c r="G106">
        <v>4</v>
      </c>
      <c r="H106">
        <v>300</v>
      </c>
      <c r="I106" s="9">
        <v>1200</v>
      </c>
      <c r="J106">
        <v>1</v>
      </c>
      <c r="K106" t="str">
        <f t="shared" si="7"/>
        <v>18-25</v>
      </c>
      <c r="L106" t="str">
        <f t="shared" si="6"/>
        <v>2.20-25</v>
      </c>
      <c r="M106">
        <f t="shared" si="8"/>
        <v>5</v>
      </c>
      <c r="N106">
        <f t="shared" si="9"/>
        <v>2</v>
      </c>
      <c r="O106" t="str">
        <f t="shared" si="10"/>
        <v>1-10</v>
      </c>
      <c r="P106" t="str">
        <f t="shared" si="11"/>
        <v>52</v>
      </c>
    </row>
    <row r="107" spans="1:16" x14ac:dyDescent="0.3">
      <c r="A107">
        <v>142</v>
      </c>
      <c r="B107" s="1">
        <v>44959</v>
      </c>
      <c r="C107" t="s">
        <v>155</v>
      </c>
      <c r="D107" t="s">
        <v>10</v>
      </c>
      <c r="E107">
        <v>35</v>
      </c>
      <c r="F107" t="s">
        <v>16</v>
      </c>
      <c r="G107">
        <v>4</v>
      </c>
      <c r="H107">
        <v>300</v>
      </c>
      <c r="I107" s="9">
        <v>1200</v>
      </c>
      <c r="J107">
        <v>1</v>
      </c>
      <c r="K107" t="str">
        <f t="shared" si="7"/>
        <v>26-35</v>
      </c>
      <c r="L107" t="str">
        <f t="shared" si="6"/>
        <v>4.30-35</v>
      </c>
      <c r="M107">
        <f t="shared" si="8"/>
        <v>4</v>
      </c>
      <c r="N107">
        <f t="shared" si="9"/>
        <v>2</v>
      </c>
      <c r="O107" t="str">
        <f t="shared" si="10"/>
        <v>1-10</v>
      </c>
      <c r="P107" t="str">
        <f t="shared" si="11"/>
        <v>42</v>
      </c>
    </row>
    <row r="108" spans="1:16" x14ac:dyDescent="0.3">
      <c r="A108">
        <v>165</v>
      </c>
      <c r="B108" s="1">
        <v>45183</v>
      </c>
      <c r="C108" t="s">
        <v>178</v>
      </c>
      <c r="D108" t="s">
        <v>13</v>
      </c>
      <c r="E108">
        <v>60</v>
      </c>
      <c r="F108" t="s">
        <v>14</v>
      </c>
      <c r="G108">
        <v>4</v>
      </c>
      <c r="H108">
        <v>300</v>
      </c>
      <c r="I108" s="9">
        <v>1200</v>
      </c>
      <c r="J108">
        <v>1</v>
      </c>
      <c r="K108" t="str">
        <f t="shared" si="7"/>
        <v>56-65</v>
      </c>
      <c r="L108" t="str">
        <f t="shared" si="6"/>
        <v>9.55-60</v>
      </c>
      <c r="M108">
        <f t="shared" si="8"/>
        <v>4</v>
      </c>
      <c r="N108">
        <f t="shared" si="9"/>
        <v>9</v>
      </c>
      <c r="O108" t="str">
        <f t="shared" si="10"/>
        <v>11-20</v>
      </c>
      <c r="P108" t="str">
        <f t="shared" si="11"/>
        <v>49</v>
      </c>
    </row>
    <row r="109" spans="1:16" x14ac:dyDescent="0.3">
      <c r="A109">
        <v>181</v>
      </c>
      <c r="B109" s="1">
        <v>45233</v>
      </c>
      <c r="C109" t="s">
        <v>194</v>
      </c>
      <c r="D109" t="s">
        <v>10</v>
      </c>
      <c r="E109">
        <v>19</v>
      </c>
      <c r="F109" t="s">
        <v>16</v>
      </c>
      <c r="G109">
        <v>4</v>
      </c>
      <c r="H109">
        <v>300</v>
      </c>
      <c r="I109" s="9">
        <v>1200</v>
      </c>
      <c r="J109">
        <v>1</v>
      </c>
      <c r="K109" t="str">
        <f t="shared" si="7"/>
        <v>18-25</v>
      </c>
      <c r="L109" t="str">
        <f t="shared" si="6"/>
        <v>1.18-20</v>
      </c>
      <c r="M109">
        <f t="shared" si="8"/>
        <v>5</v>
      </c>
      <c r="N109">
        <f t="shared" si="9"/>
        <v>11</v>
      </c>
      <c r="O109" t="str">
        <f t="shared" si="10"/>
        <v>1-10</v>
      </c>
      <c r="P109" t="str">
        <f t="shared" si="11"/>
        <v>511</v>
      </c>
    </row>
    <row r="110" spans="1:16" x14ac:dyDescent="0.3">
      <c r="A110">
        <v>202</v>
      </c>
      <c r="B110" s="1">
        <v>45011</v>
      </c>
      <c r="C110" t="s">
        <v>215</v>
      </c>
      <c r="D110" t="s">
        <v>13</v>
      </c>
      <c r="E110">
        <v>34</v>
      </c>
      <c r="F110" t="s">
        <v>14</v>
      </c>
      <c r="G110">
        <v>4</v>
      </c>
      <c r="H110">
        <v>300</v>
      </c>
      <c r="I110" s="9">
        <v>1200</v>
      </c>
      <c r="J110">
        <v>1</v>
      </c>
      <c r="K110" t="str">
        <f t="shared" si="7"/>
        <v>26-35</v>
      </c>
      <c r="L110" t="str">
        <f t="shared" si="6"/>
        <v>4.30-35</v>
      </c>
      <c r="M110">
        <f t="shared" si="8"/>
        <v>7</v>
      </c>
      <c r="N110">
        <f t="shared" si="9"/>
        <v>3</v>
      </c>
      <c r="O110" t="str">
        <f t="shared" si="10"/>
        <v>21-31</v>
      </c>
      <c r="P110" t="str">
        <f t="shared" si="11"/>
        <v>73</v>
      </c>
    </row>
    <row r="111" spans="1:16" x14ac:dyDescent="0.3">
      <c r="A111">
        <v>292</v>
      </c>
      <c r="B111" s="1">
        <v>44974</v>
      </c>
      <c r="C111" t="s">
        <v>305</v>
      </c>
      <c r="D111" t="s">
        <v>10</v>
      </c>
      <c r="E111">
        <v>20</v>
      </c>
      <c r="F111" t="s">
        <v>11</v>
      </c>
      <c r="G111">
        <v>4</v>
      </c>
      <c r="H111">
        <v>300</v>
      </c>
      <c r="I111" s="9">
        <v>1200</v>
      </c>
      <c r="J111">
        <v>1</v>
      </c>
      <c r="K111" t="str">
        <f t="shared" si="7"/>
        <v>18-25</v>
      </c>
      <c r="L111" t="str">
        <f t="shared" si="6"/>
        <v>1.18-20</v>
      </c>
      <c r="M111">
        <f t="shared" si="8"/>
        <v>5</v>
      </c>
      <c r="N111">
        <f t="shared" si="9"/>
        <v>2</v>
      </c>
      <c r="O111" t="str">
        <f t="shared" si="10"/>
        <v>11-20</v>
      </c>
      <c r="P111" t="str">
        <f t="shared" si="11"/>
        <v>52</v>
      </c>
    </row>
    <row r="112" spans="1:16" x14ac:dyDescent="0.3">
      <c r="A112">
        <v>296</v>
      </c>
      <c r="B112" s="1">
        <v>45175</v>
      </c>
      <c r="C112" t="s">
        <v>309</v>
      </c>
      <c r="D112" t="s">
        <v>13</v>
      </c>
      <c r="E112">
        <v>22</v>
      </c>
      <c r="F112" t="s">
        <v>14</v>
      </c>
      <c r="G112">
        <v>4</v>
      </c>
      <c r="H112">
        <v>300</v>
      </c>
      <c r="I112" s="9">
        <v>1200</v>
      </c>
      <c r="J112">
        <v>1</v>
      </c>
      <c r="K112" t="str">
        <f t="shared" si="7"/>
        <v>18-25</v>
      </c>
      <c r="L112" t="str">
        <f t="shared" si="6"/>
        <v>2.20-25</v>
      </c>
      <c r="M112">
        <f t="shared" si="8"/>
        <v>3</v>
      </c>
      <c r="N112">
        <f t="shared" si="9"/>
        <v>9</v>
      </c>
      <c r="O112" t="str">
        <f t="shared" si="10"/>
        <v>1-10</v>
      </c>
      <c r="P112" t="str">
        <f t="shared" si="11"/>
        <v>39</v>
      </c>
    </row>
    <row r="113" spans="1:16" x14ac:dyDescent="0.3">
      <c r="A113">
        <v>298</v>
      </c>
      <c r="B113" s="1">
        <v>45036</v>
      </c>
      <c r="C113" t="s">
        <v>311</v>
      </c>
      <c r="D113" t="s">
        <v>10</v>
      </c>
      <c r="E113">
        <v>27</v>
      </c>
      <c r="F113" t="s">
        <v>11</v>
      </c>
      <c r="G113">
        <v>4</v>
      </c>
      <c r="H113">
        <v>300</v>
      </c>
      <c r="I113" s="9">
        <v>1200</v>
      </c>
      <c r="J113">
        <v>1</v>
      </c>
      <c r="K113" t="str">
        <f t="shared" si="7"/>
        <v>26-35</v>
      </c>
      <c r="L113" t="str">
        <f t="shared" si="6"/>
        <v>3.25-30</v>
      </c>
      <c r="M113">
        <f t="shared" si="8"/>
        <v>4</v>
      </c>
      <c r="N113">
        <f t="shared" si="9"/>
        <v>4</v>
      </c>
      <c r="O113" t="str">
        <f t="shared" si="10"/>
        <v>11-20</v>
      </c>
      <c r="P113" t="str">
        <f t="shared" si="11"/>
        <v>44</v>
      </c>
    </row>
    <row r="114" spans="1:16" x14ac:dyDescent="0.3">
      <c r="A114">
        <v>308</v>
      </c>
      <c r="B114" s="1">
        <v>45143</v>
      </c>
      <c r="C114" t="s">
        <v>321</v>
      </c>
      <c r="D114" t="s">
        <v>13</v>
      </c>
      <c r="E114">
        <v>34</v>
      </c>
      <c r="F114" t="s">
        <v>11</v>
      </c>
      <c r="G114">
        <v>4</v>
      </c>
      <c r="H114">
        <v>300</v>
      </c>
      <c r="I114" s="9">
        <v>1200</v>
      </c>
      <c r="J114">
        <v>1</v>
      </c>
      <c r="K114" t="str">
        <f t="shared" si="7"/>
        <v>26-35</v>
      </c>
      <c r="L114" t="str">
        <f t="shared" si="6"/>
        <v>4.30-35</v>
      </c>
      <c r="M114">
        <f t="shared" si="8"/>
        <v>6</v>
      </c>
      <c r="N114">
        <f t="shared" si="9"/>
        <v>8</v>
      </c>
      <c r="O114" t="str">
        <f t="shared" si="10"/>
        <v>1-10</v>
      </c>
      <c r="P114" t="str">
        <f t="shared" si="11"/>
        <v>68</v>
      </c>
    </row>
    <row r="115" spans="1:16" x14ac:dyDescent="0.3">
      <c r="A115">
        <v>320</v>
      </c>
      <c r="B115" s="1">
        <v>44958</v>
      </c>
      <c r="C115" t="s">
        <v>333</v>
      </c>
      <c r="D115" t="s">
        <v>13</v>
      </c>
      <c r="E115">
        <v>28</v>
      </c>
      <c r="F115" t="s">
        <v>16</v>
      </c>
      <c r="G115">
        <v>4</v>
      </c>
      <c r="H115">
        <v>300</v>
      </c>
      <c r="I115" s="9">
        <v>1200</v>
      </c>
      <c r="J115">
        <v>1</v>
      </c>
      <c r="K115" t="str">
        <f t="shared" si="7"/>
        <v>26-35</v>
      </c>
      <c r="L115" t="str">
        <f t="shared" si="6"/>
        <v>3.25-30</v>
      </c>
      <c r="M115">
        <f t="shared" si="8"/>
        <v>3</v>
      </c>
      <c r="N115">
        <f t="shared" si="9"/>
        <v>2</v>
      </c>
      <c r="O115" t="str">
        <f t="shared" si="10"/>
        <v>1-10</v>
      </c>
      <c r="P115" t="str">
        <f t="shared" si="11"/>
        <v>32</v>
      </c>
    </row>
    <row r="116" spans="1:16" x14ac:dyDescent="0.3">
      <c r="A116">
        <v>332</v>
      </c>
      <c r="B116" s="1">
        <v>45022</v>
      </c>
      <c r="C116" t="s">
        <v>345</v>
      </c>
      <c r="D116" t="s">
        <v>10</v>
      </c>
      <c r="E116">
        <v>58</v>
      </c>
      <c r="F116" t="s">
        <v>16</v>
      </c>
      <c r="G116">
        <v>4</v>
      </c>
      <c r="H116">
        <v>300</v>
      </c>
      <c r="I116" s="9">
        <v>1200</v>
      </c>
      <c r="J116">
        <v>1</v>
      </c>
      <c r="K116" t="str">
        <f t="shared" si="7"/>
        <v>56-65</v>
      </c>
      <c r="L116" t="str">
        <f t="shared" si="6"/>
        <v>9.55-60</v>
      </c>
      <c r="M116">
        <f t="shared" si="8"/>
        <v>4</v>
      </c>
      <c r="N116">
        <f t="shared" si="9"/>
        <v>4</v>
      </c>
      <c r="O116" t="str">
        <f t="shared" si="10"/>
        <v>1-10</v>
      </c>
      <c r="P116" t="str">
        <f t="shared" si="11"/>
        <v>44</v>
      </c>
    </row>
    <row r="117" spans="1:16" x14ac:dyDescent="0.3">
      <c r="A117">
        <v>333</v>
      </c>
      <c r="B117" s="1">
        <v>44962</v>
      </c>
      <c r="C117" t="s">
        <v>346</v>
      </c>
      <c r="D117" t="s">
        <v>13</v>
      </c>
      <c r="E117">
        <v>54</v>
      </c>
      <c r="F117" t="s">
        <v>16</v>
      </c>
      <c r="G117">
        <v>4</v>
      </c>
      <c r="H117">
        <v>300</v>
      </c>
      <c r="I117" s="9">
        <v>1200</v>
      </c>
      <c r="J117">
        <v>1</v>
      </c>
      <c r="K117" t="str">
        <f t="shared" si="7"/>
        <v>46-55</v>
      </c>
      <c r="L117" t="str">
        <f t="shared" si="6"/>
        <v>8.50-55</v>
      </c>
      <c r="M117">
        <f t="shared" si="8"/>
        <v>7</v>
      </c>
      <c r="N117">
        <f t="shared" si="9"/>
        <v>2</v>
      </c>
      <c r="O117" t="str">
        <f t="shared" si="10"/>
        <v>1-10</v>
      </c>
      <c r="P117" t="str">
        <f t="shared" si="11"/>
        <v>72</v>
      </c>
    </row>
    <row r="118" spans="1:16" x14ac:dyDescent="0.3">
      <c r="A118">
        <v>340</v>
      </c>
      <c r="B118" s="1">
        <v>45218</v>
      </c>
      <c r="C118" t="s">
        <v>353</v>
      </c>
      <c r="D118" t="s">
        <v>13</v>
      </c>
      <c r="E118">
        <v>36</v>
      </c>
      <c r="F118" t="s">
        <v>14</v>
      </c>
      <c r="G118">
        <v>4</v>
      </c>
      <c r="H118">
        <v>300</v>
      </c>
      <c r="I118" s="9">
        <v>1200</v>
      </c>
      <c r="J118">
        <v>1</v>
      </c>
      <c r="K118" t="str">
        <f t="shared" si="7"/>
        <v>36-45</v>
      </c>
      <c r="L118" t="str">
        <f t="shared" si="6"/>
        <v>5.35-40</v>
      </c>
      <c r="M118">
        <f t="shared" si="8"/>
        <v>4</v>
      </c>
      <c r="N118">
        <f t="shared" si="9"/>
        <v>10</v>
      </c>
      <c r="O118" t="str">
        <f t="shared" si="10"/>
        <v>11-20</v>
      </c>
      <c r="P118" t="str">
        <f t="shared" si="11"/>
        <v>410</v>
      </c>
    </row>
    <row r="119" spans="1:16" x14ac:dyDescent="0.3">
      <c r="A119">
        <v>361</v>
      </c>
      <c r="B119" s="1">
        <v>45270</v>
      </c>
      <c r="C119" t="s">
        <v>374</v>
      </c>
      <c r="D119" t="s">
        <v>13</v>
      </c>
      <c r="E119">
        <v>34</v>
      </c>
      <c r="F119" t="s">
        <v>16</v>
      </c>
      <c r="G119">
        <v>4</v>
      </c>
      <c r="H119">
        <v>300</v>
      </c>
      <c r="I119" s="9">
        <v>1200</v>
      </c>
      <c r="J119">
        <v>1</v>
      </c>
      <c r="K119" t="str">
        <f t="shared" si="7"/>
        <v>26-35</v>
      </c>
      <c r="L119" t="str">
        <f t="shared" si="6"/>
        <v>4.30-35</v>
      </c>
      <c r="M119">
        <f t="shared" si="8"/>
        <v>7</v>
      </c>
      <c r="N119">
        <f t="shared" si="9"/>
        <v>12</v>
      </c>
      <c r="O119" t="str">
        <f t="shared" si="10"/>
        <v>1-10</v>
      </c>
      <c r="P119" t="str">
        <f t="shared" si="11"/>
        <v>712</v>
      </c>
    </row>
    <row r="120" spans="1:16" x14ac:dyDescent="0.3">
      <c r="A120">
        <v>368</v>
      </c>
      <c r="B120" s="1">
        <v>45161</v>
      </c>
      <c r="C120" t="s">
        <v>381</v>
      </c>
      <c r="D120" t="s">
        <v>13</v>
      </c>
      <c r="E120">
        <v>56</v>
      </c>
      <c r="F120" t="s">
        <v>14</v>
      </c>
      <c r="G120">
        <v>4</v>
      </c>
      <c r="H120">
        <v>300</v>
      </c>
      <c r="I120" s="9">
        <v>1200</v>
      </c>
      <c r="J120">
        <v>1</v>
      </c>
      <c r="K120" t="str">
        <f t="shared" si="7"/>
        <v>56-65</v>
      </c>
      <c r="L120" t="str">
        <f t="shared" si="6"/>
        <v>9.55-60</v>
      </c>
      <c r="M120">
        <f t="shared" si="8"/>
        <v>3</v>
      </c>
      <c r="N120">
        <f t="shared" si="9"/>
        <v>8</v>
      </c>
      <c r="O120" t="str">
        <f t="shared" si="10"/>
        <v>21-31</v>
      </c>
      <c r="P120" t="str">
        <f t="shared" si="11"/>
        <v>38</v>
      </c>
    </row>
    <row r="121" spans="1:16" x14ac:dyDescent="0.3">
      <c r="A121">
        <v>405</v>
      </c>
      <c r="B121" s="1">
        <v>45236</v>
      </c>
      <c r="C121" t="s">
        <v>418</v>
      </c>
      <c r="D121" t="s">
        <v>13</v>
      </c>
      <c r="E121">
        <v>25</v>
      </c>
      <c r="F121" t="s">
        <v>14</v>
      </c>
      <c r="G121">
        <v>4</v>
      </c>
      <c r="H121">
        <v>300</v>
      </c>
      <c r="I121" s="9">
        <v>1200</v>
      </c>
      <c r="J121">
        <v>1</v>
      </c>
      <c r="K121" t="str">
        <f t="shared" si="7"/>
        <v>18-25</v>
      </c>
      <c r="L121" t="str">
        <f t="shared" si="6"/>
        <v>2.20-25</v>
      </c>
      <c r="M121">
        <f t="shared" si="8"/>
        <v>1</v>
      </c>
      <c r="N121">
        <f t="shared" si="9"/>
        <v>11</v>
      </c>
      <c r="O121" t="str">
        <f t="shared" si="10"/>
        <v>1-10</v>
      </c>
      <c r="P121" t="str">
        <f t="shared" si="11"/>
        <v>111</v>
      </c>
    </row>
    <row r="122" spans="1:16" x14ac:dyDescent="0.3">
      <c r="A122">
        <v>424</v>
      </c>
      <c r="B122" s="1">
        <v>45253</v>
      </c>
      <c r="C122" t="s">
        <v>437</v>
      </c>
      <c r="D122" t="s">
        <v>10</v>
      </c>
      <c r="E122">
        <v>57</v>
      </c>
      <c r="F122" t="s">
        <v>11</v>
      </c>
      <c r="G122">
        <v>4</v>
      </c>
      <c r="H122">
        <v>300</v>
      </c>
      <c r="I122" s="9">
        <v>1200</v>
      </c>
      <c r="J122">
        <v>1</v>
      </c>
      <c r="K122" t="str">
        <f t="shared" si="7"/>
        <v>56-65</v>
      </c>
      <c r="L122" t="str">
        <f t="shared" si="6"/>
        <v>9.55-60</v>
      </c>
      <c r="M122">
        <f t="shared" si="8"/>
        <v>4</v>
      </c>
      <c r="N122">
        <f t="shared" si="9"/>
        <v>11</v>
      </c>
      <c r="O122" t="str">
        <f t="shared" si="10"/>
        <v>21-31</v>
      </c>
      <c r="P122" t="str">
        <f t="shared" si="11"/>
        <v>411</v>
      </c>
    </row>
    <row r="123" spans="1:16" x14ac:dyDescent="0.3">
      <c r="A123">
        <v>431</v>
      </c>
      <c r="B123" s="1">
        <v>45214</v>
      </c>
      <c r="C123" t="s">
        <v>444</v>
      </c>
      <c r="D123" t="s">
        <v>10</v>
      </c>
      <c r="E123">
        <v>63</v>
      </c>
      <c r="F123" t="s">
        <v>16</v>
      </c>
      <c r="G123">
        <v>4</v>
      </c>
      <c r="H123">
        <v>300</v>
      </c>
      <c r="I123" s="9">
        <v>1200</v>
      </c>
      <c r="J123">
        <v>1</v>
      </c>
      <c r="K123" t="str">
        <f t="shared" si="7"/>
        <v>56-65</v>
      </c>
      <c r="L123" t="str">
        <f t="shared" si="6"/>
        <v>10.60-65</v>
      </c>
      <c r="M123">
        <f t="shared" si="8"/>
        <v>7</v>
      </c>
      <c r="N123">
        <f t="shared" si="9"/>
        <v>10</v>
      </c>
      <c r="O123" t="str">
        <f t="shared" si="10"/>
        <v>11-20</v>
      </c>
      <c r="P123" t="str">
        <f t="shared" si="11"/>
        <v>710</v>
      </c>
    </row>
    <row r="124" spans="1:16" x14ac:dyDescent="0.3">
      <c r="A124">
        <v>437</v>
      </c>
      <c r="B124" s="1">
        <v>45206</v>
      </c>
      <c r="C124" t="s">
        <v>450</v>
      </c>
      <c r="D124" t="s">
        <v>13</v>
      </c>
      <c r="E124">
        <v>35</v>
      </c>
      <c r="F124" t="s">
        <v>16</v>
      </c>
      <c r="G124">
        <v>4</v>
      </c>
      <c r="H124">
        <v>300</v>
      </c>
      <c r="I124" s="9">
        <v>1200</v>
      </c>
      <c r="J124">
        <v>1</v>
      </c>
      <c r="K124" t="str">
        <f t="shared" si="7"/>
        <v>26-35</v>
      </c>
      <c r="L124" t="str">
        <f t="shared" si="6"/>
        <v>4.30-35</v>
      </c>
      <c r="M124">
        <f t="shared" si="8"/>
        <v>6</v>
      </c>
      <c r="N124">
        <f t="shared" si="9"/>
        <v>10</v>
      </c>
      <c r="O124" t="str">
        <f t="shared" si="10"/>
        <v>1-10</v>
      </c>
      <c r="P124" t="str">
        <f t="shared" si="11"/>
        <v>610</v>
      </c>
    </row>
    <row r="125" spans="1:16" x14ac:dyDescent="0.3">
      <c r="A125">
        <v>441</v>
      </c>
      <c r="B125" s="1">
        <v>45209</v>
      </c>
      <c r="C125" t="s">
        <v>454</v>
      </c>
      <c r="D125" t="s">
        <v>10</v>
      </c>
      <c r="E125">
        <v>57</v>
      </c>
      <c r="F125" t="s">
        <v>11</v>
      </c>
      <c r="G125">
        <v>4</v>
      </c>
      <c r="H125">
        <v>300</v>
      </c>
      <c r="I125" s="9">
        <v>1200</v>
      </c>
      <c r="J125">
        <v>1</v>
      </c>
      <c r="K125" t="str">
        <f t="shared" si="7"/>
        <v>56-65</v>
      </c>
      <c r="L125" t="str">
        <f t="shared" si="6"/>
        <v>9.55-60</v>
      </c>
      <c r="M125">
        <f t="shared" si="8"/>
        <v>2</v>
      </c>
      <c r="N125">
        <f t="shared" si="9"/>
        <v>10</v>
      </c>
      <c r="O125" t="str">
        <f t="shared" si="10"/>
        <v>1-10</v>
      </c>
      <c r="P125" t="str">
        <f t="shared" si="11"/>
        <v>210</v>
      </c>
    </row>
    <row r="126" spans="1:16" x14ac:dyDescent="0.3">
      <c r="A126">
        <v>459</v>
      </c>
      <c r="B126" s="1">
        <v>45006</v>
      </c>
      <c r="C126" t="s">
        <v>472</v>
      </c>
      <c r="D126" t="s">
        <v>10</v>
      </c>
      <c r="E126">
        <v>28</v>
      </c>
      <c r="F126" t="s">
        <v>14</v>
      </c>
      <c r="G126">
        <v>4</v>
      </c>
      <c r="H126">
        <v>300</v>
      </c>
      <c r="I126" s="9">
        <v>1200</v>
      </c>
      <c r="J126">
        <v>1</v>
      </c>
      <c r="K126" t="str">
        <f t="shared" si="7"/>
        <v>26-35</v>
      </c>
      <c r="L126" t="str">
        <f t="shared" si="6"/>
        <v>3.25-30</v>
      </c>
      <c r="M126">
        <f t="shared" si="8"/>
        <v>2</v>
      </c>
      <c r="N126">
        <f t="shared" si="9"/>
        <v>3</v>
      </c>
      <c r="O126" t="str">
        <f t="shared" si="10"/>
        <v>21-31</v>
      </c>
      <c r="P126" t="str">
        <f t="shared" si="11"/>
        <v>23</v>
      </c>
    </row>
    <row r="127" spans="1:16" x14ac:dyDescent="0.3">
      <c r="A127">
        <v>462</v>
      </c>
      <c r="B127" s="1">
        <v>45017</v>
      </c>
      <c r="C127" t="s">
        <v>475</v>
      </c>
      <c r="D127" t="s">
        <v>10</v>
      </c>
      <c r="E127">
        <v>63</v>
      </c>
      <c r="F127" t="s">
        <v>16</v>
      </c>
      <c r="G127">
        <v>4</v>
      </c>
      <c r="H127">
        <v>300</v>
      </c>
      <c r="I127" s="9">
        <v>1200</v>
      </c>
      <c r="J127">
        <v>1</v>
      </c>
      <c r="K127" t="str">
        <f t="shared" si="7"/>
        <v>56-65</v>
      </c>
      <c r="L127" t="str">
        <f t="shared" si="6"/>
        <v>10.60-65</v>
      </c>
      <c r="M127">
        <f t="shared" si="8"/>
        <v>6</v>
      </c>
      <c r="N127">
        <f t="shared" si="9"/>
        <v>4</v>
      </c>
      <c r="O127" t="str">
        <f t="shared" si="10"/>
        <v>1-10</v>
      </c>
      <c r="P127" t="str">
        <f t="shared" si="11"/>
        <v>64</v>
      </c>
    </row>
    <row r="128" spans="1:16" x14ac:dyDescent="0.3">
      <c r="A128">
        <v>479</v>
      </c>
      <c r="B128" s="1">
        <v>45162</v>
      </c>
      <c r="C128" t="s">
        <v>492</v>
      </c>
      <c r="D128" t="s">
        <v>10</v>
      </c>
      <c r="E128">
        <v>52</v>
      </c>
      <c r="F128" t="s">
        <v>16</v>
      </c>
      <c r="G128">
        <v>4</v>
      </c>
      <c r="H128">
        <v>300</v>
      </c>
      <c r="I128" s="9">
        <v>1200</v>
      </c>
      <c r="J128">
        <v>1</v>
      </c>
      <c r="K128" t="str">
        <f t="shared" si="7"/>
        <v>46-55</v>
      </c>
      <c r="L128" t="str">
        <f t="shared" si="6"/>
        <v>8.50-55</v>
      </c>
      <c r="M128">
        <f t="shared" si="8"/>
        <v>4</v>
      </c>
      <c r="N128">
        <f t="shared" si="9"/>
        <v>8</v>
      </c>
      <c r="O128" t="str">
        <f t="shared" si="10"/>
        <v>21-31</v>
      </c>
      <c r="P128" t="str">
        <f t="shared" si="11"/>
        <v>48</v>
      </c>
    </row>
    <row r="129" spans="1:16" x14ac:dyDescent="0.3">
      <c r="A129">
        <v>481</v>
      </c>
      <c r="B129" s="1">
        <v>45083</v>
      </c>
      <c r="C129" t="s">
        <v>494</v>
      </c>
      <c r="D129" t="s">
        <v>13</v>
      </c>
      <c r="E129">
        <v>43</v>
      </c>
      <c r="F129" t="s">
        <v>16</v>
      </c>
      <c r="G129">
        <v>4</v>
      </c>
      <c r="H129">
        <v>300</v>
      </c>
      <c r="I129" s="9">
        <v>1200</v>
      </c>
      <c r="J129">
        <v>1</v>
      </c>
      <c r="K129" t="str">
        <f t="shared" si="7"/>
        <v>36-45</v>
      </c>
      <c r="L129" t="str">
        <f t="shared" si="6"/>
        <v>6.40-45</v>
      </c>
      <c r="M129">
        <f t="shared" si="8"/>
        <v>2</v>
      </c>
      <c r="N129">
        <f t="shared" si="9"/>
        <v>6</v>
      </c>
      <c r="O129" t="str">
        <f t="shared" si="10"/>
        <v>1-10</v>
      </c>
      <c r="P129" t="str">
        <f t="shared" si="11"/>
        <v>26</v>
      </c>
    </row>
    <row r="130" spans="1:16" x14ac:dyDescent="0.3">
      <c r="A130">
        <v>482</v>
      </c>
      <c r="B130" s="1">
        <v>45043</v>
      </c>
      <c r="C130" t="s">
        <v>495</v>
      </c>
      <c r="D130" t="s">
        <v>13</v>
      </c>
      <c r="E130">
        <v>28</v>
      </c>
      <c r="F130" t="s">
        <v>14</v>
      </c>
      <c r="G130">
        <v>4</v>
      </c>
      <c r="H130">
        <v>300</v>
      </c>
      <c r="I130" s="9">
        <v>1200</v>
      </c>
      <c r="J130">
        <v>1</v>
      </c>
      <c r="K130" t="str">
        <f t="shared" si="7"/>
        <v>26-35</v>
      </c>
      <c r="L130" t="str">
        <f t="shared" ref="L130:L193" si="12">IF(E130&lt;=20,"1.18-20",IF(E130&lt;=25,"2.20-25",IF(E130&lt;=30,"3.25-30",IF(E130&lt;=35,"4.30-35",IF(E130&lt;=40,"5.35-40",IF(E130&lt;=45,"6.40-45",IF(E130&lt;=50,"7.45-50",IF(E130&lt;=55,"8.50-55",IF(E130&lt;=60,"9.55-60","10.60-65")))))))))</f>
        <v>3.25-30</v>
      </c>
      <c r="M130">
        <f t="shared" si="8"/>
        <v>4</v>
      </c>
      <c r="N130">
        <f t="shared" si="9"/>
        <v>4</v>
      </c>
      <c r="O130" t="str">
        <f t="shared" si="10"/>
        <v>21-31</v>
      </c>
      <c r="P130" t="str">
        <f t="shared" si="11"/>
        <v>44</v>
      </c>
    </row>
    <row r="131" spans="1:16" x14ac:dyDescent="0.3">
      <c r="A131">
        <v>484</v>
      </c>
      <c r="B131" s="1">
        <v>44939</v>
      </c>
      <c r="C131" t="s">
        <v>497</v>
      </c>
      <c r="D131" t="s">
        <v>13</v>
      </c>
      <c r="E131">
        <v>19</v>
      </c>
      <c r="F131" t="s">
        <v>14</v>
      </c>
      <c r="G131">
        <v>4</v>
      </c>
      <c r="H131">
        <v>300</v>
      </c>
      <c r="I131" s="9">
        <v>1200</v>
      </c>
      <c r="J131">
        <v>1</v>
      </c>
      <c r="K131" t="str">
        <f t="shared" ref="K131:K194" si="13">IF(E131&lt;=25,"18-25",IF(E131&lt;=35,"26-35",IF(E131&lt;=45,"36-45",IF(E131&lt;=55,"46-55","56-65"))))</f>
        <v>18-25</v>
      </c>
      <c r="L131" t="str">
        <f t="shared" si="12"/>
        <v>1.18-20</v>
      </c>
      <c r="M131">
        <f t="shared" ref="M131:M194" si="14">WEEKDAY(B131,2)</f>
        <v>5</v>
      </c>
      <c r="N131">
        <f t="shared" ref="N131:N194" si="15">MONTH(B131)</f>
        <v>1</v>
      </c>
      <c r="O131" t="str">
        <f t="shared" ref="O131:O194" si="16">IF(DAY(B131)&lt;11,"1-10",IF(DAY(B131)&lt;21,"11-20","21-31"))</f>
        <v>11-20</v>
      </c>
      <c r="P131" t="str">
        <f t="shared" ref="P131:P194" si="17">M131&amp;N131</f>
        <v>51</v>
      </c>
    </row>
    <row r="132" spans="1:16" x14ac:dyDescent="0.3">
      <c r="A132">
        <v>524</v>
      </c>
      <c r="B132" s="1">
        <v>45202</v>
      </c>
      <c r="C132" t="s">
        <v>537</v>
      </c>
      <c r="D132" t="s">
        <v>10</v>
      </c>
      <c r="E132">
        <v>46</v>
      </c>
      <c r="F132" t="s">
        <v>11</v>
      </c>
      <c r="G132">
        <v>4</v>
      </c>
      <c r="H132">
        <v>300</v>
      </c>
      <c r="I132" s="9">
        <v>1200</v>
      </c>
      <c r="J132">
        <v>1</v>
      </c>
      <c r="K132" t="str">
        <f t="shared" si="13"/>
        <v>46-55</v>
      </c>
      <c r="L132" t="str">
        <f t="shared" si="12"/>
        <v>7.45-50</v>
      </c>
      <c r="M132">
        <f t="shared" si="14"/>
        <v>2</v>
      </c>
      <c r="N132">
        <f t="shared" si="15"/>
        <v>10</v>
      </c>
      <c r="O132" t="str">
        <f t="shared" si="16"/>
        <v>1-10</v>
      </c>
      <c r="P132" t="str">
        <f t="shared" si="17"/>
        <v>210</v>
      </c>
    </row>
    <row r="133" spans="1:16" x14ac:dyDescent="0.3">
      <c r="A133">
        <v>553</v>
      </c>
      <c r="B133" s="1">
        <v>45016</v>
      </c>
      <c r="C133" t="s">
        <v>566</v>
      </c>
      <c r="D133" t="s">
        <v>10</v>
      </c>
      <c r="E133">
        <v>24</v>
      </c>
      <c r="F133" t="s">
        <v>14</v>
      </c>
      <c r="G133">
        <v>4</v>
      </c>
      <c r="H133">
        <v>300</v>
      </c>
      <c r="I133" s="9">
        <v>1200</v>
      </c>
      <c r="J133">
        <v>1</v>
      </c>
      <c r="K133" t="str">
        <f t="shared" si="13"/>
        <v>18-25</v>
      </c>
      <c r="L133" t="str">
        <f t="shared" si="12"/>
        <v>2.20-25</v>
      </c>
      <c r="M133">
        <f t="shared" si="14"/>
        <v>5</v>
      </c>
      <c r="N133">
        <f t="shared" si="15"/>
        <v>3</v>
      </c>
      <c r="O133" t="str">
        <f t="shared" si="16"/>
        <v>21-31</v>
      </c>
      <c r="P133" t="str">
        <f t="shared" si="17"/>
        <v>53</v>
      </c>
    </row>
    <row r="134" spans="1:16" x14ac:dyDescent="0.3">
      <c r="A134">
        <v>559</v>
      </c>
      <c r="B134" s="1">
        <v>44927</v>
      </c>
      <c r="C134" t="s">
        <v>572</v>
      </c>
      <c r="D134" t="s">
        <v>13</v>
      </c>
      <c r="E134">
        <v>40</v>
      </c>
      <c r="F134" t="s">
        <v>14</v>
      </c>
      <c r="G134">
        <v>4</v>
      </c>
      <c r="H134">
        <v>300</v>
      </c>
      <c r="I134" s="9">
        <v>1200</v>
      </c>
      <c r="J134">
        <v>1</v>
      </c>
      <c r="K134" t="str">
        <f t="shared" si="13"/>
        <v>36-45</v>
      </c>
      <c r="L134" t="str">
        <f t="shared" si="12"/>
        <v>5.35-40</v>
      </c>
      <c r="M134">
        <f t="shared" si="14"/>
        <v>7</v>
      </c>
      <c r="N134">
        <f t="shared" si="15"/>
        <v>1</v>
      </c>
      <c r="O134" t="str">
        <f t="shared" si="16"/>
        <v>1-10</v>
      </c>
      <c r="P134" t="str">
        <f t="shared" si="17"/>
        <v>71</v>
      </c>
    </row>
    <row r="135" spans="1:16" x14ac:dyDescent="0.3">
      <c r="A135">
        <v>587</v>
      </c>
      <c r="B135" s="1">
        <v>45085</v>
      </c>
      <c r="C135" t="s">
        <v>600</v>
      </c>
      <c r="D135" t="s">
        <v>13</v>
      </c>
      <c r="E135">
        <v>40</v>
      </c>
      <c r="F135" t="s">
        <v>11</v>
      </c>
      <c r="G135">
        <v>4</v>
      </c>
      <c r="H135">
        <v>300</v>
      </c>
      <c r="I135" s="9">
        <v>1200</v>
      </c>
      <c r="J135">
        <v>1</v>
      </c>
      <c r="K135" t="str">
        <f t="shared" si="13"/>
        <v>36-45</v>
      </c>
      <c r="L135" t="str">
        <f t="shared" si="12"/>
        <v>5.35-40</v>
      </c>
      <c r="M135">
        <f t="shared" si="14"/>
        <v>4</v>
      </c>
      <c r="N135">
        <f t="shared" si="15"/>
        <v>6</v>
      </c>
      <c r="O135" t="str">
        <f t="shared" si="16"/>
        <v>1-10</v>
      </c>
      <c r="P135" t="str">
        <f t="shared" si="17"/>
        <v>46</v>
      </c>
    </row>
    <row r="136" spans="1:16" x14ac:dyDescent="0.3">
      <c r="A136">
        <v>597</v>
      </c>
      <c r="B136" s="1">
        <v>45160</v>
      </c>
      <c r="C136" t="s">
        <v>610</v>
      </c>
      <c r="D136" t="s">
        <v>10</v>
      </c>
      <c r="E136">
        <v>22</v>
      </c>
      <c r="F136" t="s">
        <v>11</v>
      </c>
      <c r="G136">
        <v>4</v>
      </c>
      <c r="H136">
        <v>300</v>
      </c>
      <c r="I136" s="9">
        <v>1200</v>
      </c>
      <c r="J136">
        <v>1</v>
      </c>
      <c r="K136" t="str">
        <f t="shared" si="13"/>
        <v>18-25</v>
      </c>
      <c r="L136" t="str">
        <f t="shared" si="12"/>
        <v>2.20-25</v>
      </c>
      <c r="M136">
        <f t="shared" si="14"/>
        <v>2</v>
      </c>
      <c r="N136">
        <f t="shared" si="15"/>
        <v>8</v>
      </c>
      <c r="O136" t="str">
        <f t="shared" si="16"/>
        <v>21-31</v>
      </c>
      <c r="P136" t="str">
        <f t="shared" si="17"/>
        <v>28</v>
      </c>
    </row>
    <row r="137" spans="1:16" x14ac:dyDescent="0.3">
      <c r="A137">
        <v>614</v>
      </c>
      <c r="B137" s="1">
        <v>45017</v>
      </c>
      <c r="C137" t="s">
        <v>627</v>
      </c>
      <c r="D137" t="s">
        <v>13</v>
      </c>
      <c r="E137">
        <v>39</v>
      </c>
      <c r="F137" t="s">
        <v>11</v>
      </c>
      <c r="G137">
        <v>4</v>
      </c>
      <c r="H137">
        <v>300</v>
      </c>
      <c r="I137" s="9">
        <v>1200</v>
      </c>
      <c r="J137">
        <v>1</v>
      </c>
      <c r="K137" t="str">
        <f t="shared" si="13"/>
        <v>36-45</v>
      </c>
      <c r="L137" t="str">
        <f t="shared" si="12"/>
        <v>5.35-40</v>
      </c>
      <c r="M137">
        <f t="shared" si="14"/>
        <v>6</v>
      </c>
      <c r="N137">
        <f t="shared" si="15"/>
        <v>4</v>
      </c>
      <c r="O137" t="str">
        <f t="shared" si="16"/>
        <v>1-10</v>
      </c>
      <c r="P137" t="str">
        <f t="shared" si="17"/>
        <v>64</v>
      </c>
    </row>
    <row r="138" spans="1:16" x14ac:dyDescent="0.3">
      <c r="A138">
        <v>648</v>
      </c>
      <c r="B138" s="1">
        <v>45152</v>
      </c>
      <c r="C138" t="s">
        <v>661</v>
      </c>
      <c r="D138" t="s">
        <v>10</v>
      </c>
      <c r="E138">
        <v>53</v>
      </c>
      <c r="F138" t="s">
        <v>11</v>
      </c>
      <c r="G138">
        <v>4</v>
      </c>
      <c r="H138">
        <v>300</v>
      </c>
      <c r="I138" s="9">
        <v>1200</v>
      </c>
      <c r="J138">
        <v>1</v>
      </c>
      <c r="K138" t="str">
        <f t="shared" si="13"/>
        <v>46-55</v>
      </c>
      <c r="L138" t="str">
        <f t="shared" si="12"/>
        <v>8.50-55</v>
      </c>
      <c r="M138">
        <f t="shared" si="14"/>
        <v>1</v>
      </c>
      <c r="N138">
        <f t="shared" si="15"/>
        <v>8</v>
      </c>
      <c r="O138" t="str">
        <f t="shared" si="16"/>
        <v>11-20</v>
      </c>
      <c r="P138" t="str">
        <f t="shared" si="17"/>
        <v>18</v>
      </c>
    </row>
    <row r="139" spans="1:16" x14ac:dyDescent="0.3">
      <c r="A139">
        <v>663</v>
      </c>
      <c r="B139" s="1">
        <v>45005</v>
      </c>
      <c r="C139" t="s">
        <v>676</v>
      </c>
      <c r="D139" t="s">
        <v>10</v>
      </c>
      <c r="E139">
        <v>23</v>
      </c>
      <c r="F139" t="s">
        <v>14</v>
      </c>
      <c r="G139">
        <v>4</v>
      </c>
      <c r="H139">
        <v>300</v>
      </c>
      <c r="I139" s="9">
        <v>1200</v>
      </c>
      <c r="J139">
        <v>1</v>
      </c>
      <c r="K139" t="str">
        <f t="shared" si="13"/>
        <v>18-25</v>
      </c>
      <c r="L139" t="str">
        <f t="shared" si="12"/>
        <v>2.20-25</v>
      </c>
      <c r="M139">
        <f t="shared" si="14"/>
        <v>1</v>
      </c>
      <c r="N139">
        <f t="shared" si="15"/>
        <v>3</v>
      </c>
      <c r="O139" t="str">
        <f t="shared" si="16"/>
        <v>11-20</v>
      </c>
      <c r="P139" t="str">
        <f t="shared" si="17"/>
        <v>13</v>
      </c>
    </row>
    <row r="140" spans="1:16" x14ac:dyDescent="0.3">
      <c r="A140">
        <v>669</v>
      </c>
      <c r="B140" s="1">
        <v>45096</v>
      </c>
      <c r="C140" t="s">
        <v>682</v>
      </c>
      <c r="D140" t="s">
        <v>10</v>
      </c>
      <c r="E140">
        <v>24</v>
      </c>
      <c r="F140" t="s">
        <v>11</v>
      </c>
      <c r="G140">
        <v>4</v>
      </c>
      <c r="H140">
        <v>300</v>
      </c>
      <c r="I140" s="9">
        <v>1200</v>
      </c>
      <c r="J140">
        <v>1</v>
      </c>
      <c r="K140" t="str">
        <f t="shared" si="13"/>
        <v>18-25</v>
      </c>
      <c r="L140" t="str">
        <f t="shared" si="12"/>
        <v>2.20-25</v>
      </c>
      <c r="M140">
        <f t="shared" si="14"/>
        <v>1</v>
      </c>
      <c r="N140">
        <f t="shared" si="15"/>
        <v>6</v>
      </c>
      <c r="O140" t="str">
        <f t="shared" si="16"/>
        <v>11-20</v>
      </c>
      <c r="P140" t="str">
        <f t="shared" si="17"/>
        <v>16</v>
      </c>
    </row>
    <row r="141" spans="1:16" x14ac:dyDescent="0.3">
      <c r="A141">
        <v>682</v>
      </c>
      <c r="B141" s="1">
        <v>45171</v>
      </c>
      <c r="C141" t="s">
        <v>695</v>
      </c>
      <c r="D141" t="s">
        <v>10</v>
      </c>
      <c r="E141">
        <v>46</v>
      </c>
      <c r="F141" t="s">
        <v>11</v>
      </c>
      <c r="G141">
        <v>4</v>
      </c>
      <c r="H141">
        <v>300</v>
      </c>
      <c r="I141" s="9">
        <v>1200</v>
      </c>
      <c r="J141">
        <v>1</v>
      </c>
      <c r="K141" t="str">
        <f t="shared" si="13"/>
        <v>46-55</v>
      </c>
      <c r="L141" t="str">
        <f t="shared" si="12"/>
        <v>7.45-50</v>
      </c>
      <c r="M141">
        <f t="shared" si="14"/>
        <v>6</v>
      </c>
      <c r="N141">
        <f t="shared" si="15"/>
        <v>9</v>
      </c>
      <c r="O141" t="str">
        <f t="shared" si="16"/>
        <v>1-10</v>
      </c>
      <c r="P141" t="str">
        <f t="shared" si="17"/>
        <v>69</v>
      </c>
    </row>
    <row r="142" spans="1:16" x14ac:dyDescent="0.3">
      <c r="A142">
        <v>716</v>
      </c>
      <c r="B142" s="1">
        <v>45146</v>
      </c>
      <c r="C142" t="s">
        <v>729</v>
      </c>
      <c r="D142" t="s">
        <v>13</v>
      </c>
      <c r="E142">
        <v>60</v>
      </c>
      <c r="F142" t="s">
        <v>14</v>
      </c>
      <c r="G142">
        <v>4</v>
      </c>
      <c r="H142">
        <v>300</v>
      </c>
      <c r="I142" s="9">
        <v>1200</v>
      </c>
      <c r="J142">
        <v>1</v>
      </c>
      <c r="K142" t="str">
        <f t="shared" si="13"/>
        <v>56-65</v>
      </c>
      <c r="L142" t="str">
        <f t="shared" si="12"/>
        <v>9.55-60</v>
      </c>
      <c r="M142">
        <f t="shared" si="14"/>
        <v>2</v>
      </c>
      <c r="N142">
        <f t="shared" si="15"/>
        <v>8</v>
      </c>
      <c r="O142" t="str">
        <f t="shared" si="16"/>
        <v>1-10</v>
      </c>
      <c r="P142" t="str">
        <f t="shared" si="17"/>
        <v>28</v>
      </c>
    </row>
    <row r="143" spans="1:16" x14ac:dyDescent="0.3">
      <c r="A143">
        <v>726</v>
      </c>
      <c r="B143" s="1">
        <v>45094</v>
      </c>
      <c r="C143" t="s">
        <v>739</v>
      </c>
      <c r="D143" t="s">
        <v>10</v>
      </c>
      <c r="E143">
        <v>47</v>
      </c>
      <c r="F143" t="s">
        <v>14</v>
      </c>
      <c r="G143">
        <v>4</v>
      </c>
      <c r="H143">
        <v>300</v>
      </c>
      <c r="I143" s="9">
        <v>1200</v>
      </c>
      <c r="J143">
        <v>1</v>
      </c>
      <c r="K143" t="str">
        <f t="shared" si="13"/>
        <v>46-55</v>
      </c>
      <c r="L143" t="str">
        <f t="shared" si="12"/>
        <v>7.45-50</v>
      </c>
      <c r="M143">
        <f t="shared" si="14"/>
        <v>6</v>
      </c>
      <c r="N143">
        <f t="shared" si="15"/>
        <v>6</v>
      </c>
      <c r="O143" t="str">
        <f t="shared" si="16"/>
        <v>11-20</v>
      </c>
      <c r="P143" t="str">
        <f t="shared" si="17"/>
        <v>66</v>
      </c>
    </row>
    <row r="144" spans="1:16" x14ac:dyDescent="0.3">
      <c r="A144">
        <v>729</v>
      </c>
      <c r="B144" s="1">
        <v>45069</v>
      </c>
      <c r="C144" t="s">
        <v>742</v>
      </c>
      <c r="D144" t="s">
        <v>10</v>
      </c>
      <c r="E144">
        <v>29</v>
      </c>
      <c r="F144" t="s">
        <v>14</v>
      </c>
      <c r="G144">
        <v>4</v>
      </c>
      <c r="H144">
        <v>300</v>
      </c>
      <c r="I144" s="9">
        <v>1200</v>
      </c>
      <c r="J144">
        <v>1</v>
      </c>
      <c r="K144" t="str">
        <f t="shared" si="13"/>
        <v>26-35</v>
      </c>
      <c r="L144" t="str">
        <f t="shared" si="12"/>
        <v>3.25-30</v>
      </c>
      <c r="M144">
        <f t="shared" si="14"/>
        <v>2</v>
      </c>
      <c r="N144">
        <f t="shared" si="15"/>
        <v>5</v>
      </c>
      <c r="O144" t="str">
        <f t="shared" si="16"/>
        <v>21-31</v>
      </c>
      <c r="P144" t="str">
        <f t="shared" si="17"/>
        <v>25</v>
      </c>
    </row>
    <row r="145" spans="1:16" x14ac:dyDescent="0.3">
      <c r="A145">
        <v>756</v>
      </c>
      <c r="B145" s="1">
        <v>45165</v>
      </c>
      <c r="C145" t="s">
        <v>769</v>
      </c>
      <c r="D145" t="s">
        <v>13</v>
      </c>
      <c r="E145">
        <v>62</v>
      </c>
      <c r="F145" t="s">
        <v>16</v>
      </c>
      <c r="G145">
        <v>4</v>
      </c>
      <c r="H145">
        <v>300</v>
      </c>
      <c r="I145" s="9">
        <v>1200</v>
      </c>
      <c r="J145">
        <v>1</v>
      </c>
      <c r="K145" t="str">
        <f t="shared" si="13"/>
        <v>56-65</v>
      </c>
      <c r="L145" t="str">
        <f t="shared" si="12"/>
        <v>10.60-65</v>
      </c>
      <c r="M145">
        <f t="shared" si="14"/>
        <v>7</v>
      </c>
      <c r="N145">
        <f t="shared" si="15"/>
        <v>8</v>
      </c>
      <c r="O145" t="str">
        <f t="shared" si="16"/>
        <v>21-31</v>
      </c>
      <c r="P145" t="str">
        <f t="shared" si="17"/>
        <v>78</v>
      </c>
    </row>
    <row r="146" spans="1:16" x14ac:dyDescent="0.3">
      <c r="A146">
        <v>757</v>
      </c>
      <c r="B146" s="1">
        <v>45285</v>
      </c>
      <c r="C146" t="s">
        <v>770</v>
      </c>
      <c r="D146" t="s">
        <v>13</v>
      </c>
      <c r="E146">
        <v>43</v>
      </c>
      <c r="F146" t="s">
        <v>16</v>
      </c>
      <c r="G146">
        <v>4</v>
      </c>
      <c r="H146">
        <v>300</v>
      </c>
      <c r="I146" s="9">
        <v>1200</v>
      </c>
      <c r="J146">
        <v>1</v>
      </c>
      <c r="K146" t="str">
        <f t="shared" si="13"/>
        <v>36-45</v>
      </c>
      <c r="L146" t="str">
        <f t="shared" si="12"/>
        <v>6.40-45</v>
      </c>
      <c r="M146">
        <f t="shared" si="14"/>
        <v>1</v>
      </c>
      <c r="N146">
        <f t="shared" si="15"/>
        <v>12</v>
      </c>
      <c r="O146" t="str">
        <f t="shared" si="16"/>
        <v>21-31</v>
      </c>
      <c r="P146" t="str">
        <f t="shared" si="17"/>
        <v>112</v>
      </c>
    </row>
    <row r="147" spans="1:16" x14ac:dyDescent="0.3">
      <c r="A147">
        <v>800</v>
      </c>
      <c r="B147" s="1">
        <v>44981</v>
      </c>
      <c r="C147" t="s">
        <v>813</v>
      </c>
      <c r="D147" t="s">
        <v>10</v>
      </c>
      <c r="E147">
        <v>32</v>
      </c>
      <c r="F147" t="s">
        <v>14</v>
      </c>
      <c r="G147">
        <v>4</v>
      </c>
      <c r="H147">
        <v>300</v>
      </c>
      <c r="I147" s="9">
        <v>1200</v>
      </c>
      <c r="J147">
        <v>1</v>
      </c>
      <c r="K147" t="str">
        <f t="shared" si="13"/>
        <v>26-35</v>
      </c>
      <c r="L147" t="str">
        <f t="shared" si="12"/>
        <v>4.30-35</v>
      </c>
      <c r="M147">
        <f t="shared" si="14"/>
        <v>5</v>
      </c>
      <c r="N147">
        <f t="shared" si="15"/>
        <v>2</v>
      </c>
      <c r="O147" t="str">
        <f t="shared" si="16"/>
        <v>21-31</v>
      </c>
      <c r="P147" t="str">
        <f t="shared" si="17"/>
        <v>52</v>
      </c>
    </row>
    <row r="148" spans="1:16" x14ac:dyDescent="0.3">
      <c r="A148">
        <v>828</v>
      </c>
      <c r="B148" s="1">
        <v>45269</v>
      </c>
      <c r="C148" t="s">
        <v>841</v>
      </c>
      <c r="D148" t="s">
        <v>13</v>
      </c>
      <c r="E148">
        <v>33</v>
      </c>
      <c r="F148" t="s">
        <v>16</v>
      </c>
      <c r="G148">
        <v>4</v>
      </c>
      <c r="H148">
        <v>300</v>
      </c>
      <c r="I148" s="9">
        <v>1200</v>
      </c>
      <c r="J148">
        <v>1</v>
      </c>
      <c r="K148" t="str">
        <f t="shared" si="13"/>
        <v>26-35</v>
      </c>
      <c r="L148" t="str">
        <f t="shared" si="12"/>
        <v>4.30-35</v>
      </c>
      <c r="M148">
        <f t="shared" si="14"/>
        <v>6</v>
      </c>
      <c r="N148">
        <f t="shared" si="15"/>
        <v>12</v>
      </c>
      <c r="O148" t="str">
        <f t="shared" si="16"/>
        <v>1-10</v>
      </c>
      <c r="P148" t="str">
        <f t="shared" si="17"/>
        <v>612</v>
      </c>
    </row>
    <row r="149" spans="1:16" x14ac:dyDescent="0.3">
      <c r="A149">
        <v>839</v>
      </c>
      <c r="B149" s="1">
        <v>45101</v>
      </c>
      <c r="C149" t="s">
        <v>852</v>
      </c>
      <c r="D149" t="s">
        <v>13</v>
      </c>
      <c r="E149">
        <v>20</v>
      </c>
      <c r="F149" t="s">
        <v>16</v>
      </c>
      <c r="G149">
        <v>4</v>
      </c>
      <c r="H149">
        <v>300</v>
      </c>
      <c r="I149" s="9">
        <v>1200</v>
      </c>
      <c r="J149">
        <v>1</v>
      </c>
      <c r="K149" t="str">
        <f t="shared" si="13"/>
        <v>18-25</v>
      </c>
      <c r="L149" t="str">
        <f t="shared" si="12"/>
        <v>1.18-20</v>
      </c>
      <c r="M149">
        <f t="shared" si="14"/>
        <v>6</v>
      </c>
      <c r="N149">
        <f t="shared" si="15"/>
        <v>6</v>
      </c>
      <c r="O149" t="str">
        <f t="shared" si="16"/>
        <v>21-31</v>
      </c>
      <c r="P149" t="str">
        <f t="shared" si="17"/>
        <v>66</v>
      </c>
    </row>
    <row r="150" spans="1:16" x14ac:dyDescent="0.3">
      <c r="A150">
        <v>847</v>
      </c>
      <c r="B150" s="1">
        <v>45024</v>
      </c>
      <c r="C150" t="s">
        <v>860</v>
      </c>
      <c r="D150" t="s">
        <v>13</v>
      </c>
      <c r="E150">
        <v>18</v>
      </c>
      <c r="F150" t="s">
        <v>16</v>
      </c>
      <c r="G150">
        <v>4</v>
      </c>
      <c r="H150">
        <v>300</v>
      </c>
      <c r="I150" s="9">
        <v>1200</v>
      </c>
      <c r="J150">
        <v>1</v>
      </c>
      <c r="K150" t="str">
        <f t="shared" si="13"/>
        <v>18-25</v>
      </c>
      <c r="L150" t="str">
        <f t="shared" si="12"/>
        <v>1.18-20</v>
      </c>
      <c r="M150">
        <f t="shared" si="14"/>
        <v>6</v>
      </c>
      <c r="N150">
        <f t="shared" si="15"/>
        <v>4</v>
      </c>
      <c r="O150" t="str">
        <f t="shared" si="16"/>
        <v>1-10</v>
      </c>
      <c r="P150" t="str">
        <f t="shared" si="17"/>
        <v>64</v>
      </c>
    </row>
    <row r="151" spans="1:16" x14ac:dyDescent="0.3">
      <c r="A151">
        <v>862</v>
      </c>
      <c r="B151" s="1">
        <v>45077</v>
      </c>
      <c r="C151" t="s">
        <v>875</v>
      </c>
      <c r="D151" t="s">
        <v>10</v>
      </c>
      <c r="E151">
        <v>28</v>
      </c>
      <c r="F151" t="s">
        <v>16</v>
      </c>
      <c r="G151">
        <v>4</v>
      </c>
      <c r="H151">
        <v>300</v>
      </c>
      <c r="I151" s="9">
        <v>1200</v>
      </c>
      <c r="J151">
        <v>1</v>
      </c>
      <c r="K151" t="str">
        <f t="shared" si="13"/>
        <v>26-35</v>
      </c>
      <c r="L151" t="str">
        <f t="shared" si="12"/>
        <v>3.25-30</v>
      </c>
      <c r="M151">
        <f t="shared" si="14"/>
        <v>3</v>
      </c>
      <c r="N151">
        <f t="shared" si="15"/>
        <v>5</v>
      </c>
      <c r="O151" t="str">
        <f t="shared" si="16"/>
        <v>21-31</v>
      </c>
      <c r="P151" t="str">
        <f t="shared" si="17"/>
        <v>35</v>
      </c>
    </row>
    <row r="152" spans="1:16" x14ac:dyDescent="0.3">
      <c r="A152">
        <v>908</v>
      </c>
      <c r="B152" s="1">
        <v>45289</v>
      </c>
      <c r="C152" t="s">
        <v>921</v>
      </c>
      <c r="D152" t="s">
        <v>10</v>
      </c>
      <c r="E152">
        <v>46</v>
      </c>
      <c r="F152" t="s">
        <v>11</v>
      </c>
      <c r="G152">
        <v>4</v>
      </c>
      <c r="H152">
        <v>300</v>
      </c>
      <c r="I152" s="9">
        <v>1200</v>
      </c>
      <c r="J152">
        <v>1</v>
      </c>
      <c r="K152" t="str">
        <f t="shared" si="13"/>
        <v>46-55</v>
      </c>
      <c r="L152" t="str">
        <f t="shared" si="12"/>
        <v>7.45-50</v>
      </c>
      <c r="M152">
        <f t="shared" si="14"/>
        <v>5</v>
      </c>
      <c r="N152">
        <f t="shared" si="15"/>
        <v>12</v>
      </c>
      <c r="O152" t="str">
        <f t="shared" si="16"/>
        <v>21-31</v>
      </c>
      <c r="P152" t="str">
        <f t="shared" si="17"/>
        <v>512</v>
      </c>
    </row>
    <row r="153" spans="1:16" x14ac:dyDescent="0.3">
      <c r="A153">
        <v>928</v>
      </c>
      <c r="B153" s="1">
        <v>45021</v>
      </c>
      <c r="C153" t="s">
        <v>941</v>
      </c>
      <c r="D153" t="s">
        <v>13</v>
      </c>
      <c r="E153">
        <v>35</v>
      </c>
      <c r="F153" t="s">
        <v>14</v>
      </c>
      <c r="G153">
        <v>4</v>
      </c>
      <c r="H153">
        <v>300</v>
      </c>
      <c r="I153" s="9">
        <v>1200</v>
      </c>
      <c r="J153">
        <v>1</v>
      </c>
      <c r="K153" t="str">
        <f t="shared" si="13"/>
        <v>26-35</v>
      </c>
      <c r="L153" t="str">
        <f t="shared" si="12"/>
        <v>4.30-35</v>
      </c>
      <c r="M153">
        <f t="shared" si="14"/>
        <v>3</v>
      </c>
      <c r="N153">
        <f t="shared" si="15"/>
        <v>4</v>
      </c>
      <c r="O153" t="str">
        <f t="shared" si="16"/>
        <v>1-10</v>
      </c>
      <c r="P153" t="str">
        <f t="shared" si="17"/>
        <v>34</v>
      </c>
    </row>
    <row r="154" spans="1:16" x14ac:dyDescent="0.3">
      <c r="A154">
        <v>943</v>
      </c>
      <c r="B154" s="1">
        <v>45215</v>
      </c>
      <c r="C154" t="s">
        <v>956</v>
      </c>
      <c r="D154" t="s">
        <v>13</v>
      </c>
      <c r="E154">
        <v>57</v>
      </c>
      <c r="F154" t="s">
        <v>14</v>
      </c>
      <c r="G154">
        <v>4</v>
      </c>
      <c r="H154">
        <v>300</v>
      </c>
      <c r="I154" s="9">
        <v>1200</v>
      </c>
      <c r="J154">
        <v>1</v>
      </c>
      <c r="K154" t="str">
        <f t="shared" si="13"/>
        <v>56-65</v>
      </c>
      <c r="L154" t="str">
        <f t="shared" si="12"/>
        <v>9.55-60</v>
      </c>
      <c r="M154">
        <f t="shared" si="14"/>
        <v>1</v>
      </c>
      <c r="N154">
        <f t="shared" si="15"/>
        <v>10</v>
      </c>
      <c r="O154" t="str">
        <f t="shared" si="16"/>
        <v>11-20</v>
      </c>
      <c r="P154" t="str">
        <f t="shared" si="17"/>
        <v>110</v>
      </c>
    </row>
    <row r="155" spans="1:16" x14ac:dyDescent="0.3">
      <c r="A155">
        <v>2</v>
      </c>
      <c r="B155" s="1">
        <v>44984</v>
      </c>
      <c r="C155" t="s">
        <v>12</v>
      </c>
      <c r="D155" t="s">
        <v>13</v>
      </c>
      <c r="E155">
        <v>26</v>
      </c>
      <c r="F155" t="s">
        <v>14</v>
      </c>
      <c r="G155">
        <v>2</v>
      </c>
      <c r="H155">
        <v>500</v>
      </c>
      <c r="I155" s="9">
        <v>1000</v>
      </c>
      <c r="J155">
        <v>1</v>
      </c>
      <c r="K155" t="str">
        <f t="shared" si="13"/>
        <v>26-35</v>
      </c>
      <c r="L155" t="str">
        <f t="shared" si="12"/>
        <v>3.25-30</v>
      </c>
      <c r="M155">
        <f t="shared" si="14"/>
        <v>1</v>
      </c>
      <c r="N155">
        <f t="shared" si="15"/>
        <v>2</v>
      </c>
      <c r="O155" t="str">
        <f t="shared" si="16"/>
        <v>21-31</v>
      </c>
      <c r="P155" t="str">
        <f t="shared" si="17"/>
        <v>12</v>
      </c>
    </row>
    <row r="156" spans="1:16" x14ac:dyDescent="0.3">
      <c r="A156">
        <v>26</v>
      </c>
      <c r="B156" s="1">
        <v>45206</v>
      </c>
      <c r="C156" t="s">
        <v>39</v>
      </c>
      <c r="D156" t="s">
        <v>13</v>
      </c>
      <c r="E156">
        <v>28</v>
      </c>
      <c r="F156" t="s">
        <v>16</v>
      </c>
      <c r="G156">
        <v>2</v>
      </c>
      <c r="H156">
        <v>500</v>
      </c>
      <c r="I156" s="9">
        <v>1000</v>
      </c>
      <c r="J156">
        <v>1</v>
      </c>
      <c r="K156" t="str">
        <f t="shared" si="13"/>
        <v>26-35</v>
      </c>
      <c r="L156" t="str">
        <f t="shared" si="12"/>
        <v>3.25-30</v>
      </c>
      <c r="M156">
        <f t="shared" si="14"/>
        <v>6</v>
      </c>
      <c r="N156">
        <f t="shared" si="15"/>
        <v>10</v>
      </c>
      <c r="O156" t="str">
        <f t="shared" si="16"/>
        <v>1-10</v>
      </c>
      <c r="P156" t="str">
        <f t="shared" si="17"/>
        <v>610</v>
      </c>
    </row>
    <row r="157" spans="1:16" x14ac:dyDescent="0.3">
      <c r="A157">
        <v>49</v>
      </c>
      <c r="B157" s="1">
        <v>44949</v>
      </c>
      <c r="C157" t="s">
        <v>62</v>
      </c>
      <c r="D157" t="s">
        <v>13</v>
      </c>
      <c r="E157">
        <v>54</v>
      </c>
      <c r="F157" t="s">
        <v>16</v>
      </c>
      <c r="G157">
        <v>2</v>
      </c>
      <c r="H157">
        <v>500</v>
      </c>
      <c r="I157" s="9">
        <v>1000</v>
      </c>
      <c r="J157">
        <v>1</v>
      </c>
      <c r="K157" t="str">
        <f t="shared" si="13"/>
        <v>46-55</v>
      </c>
      <c r="L157" t="str">
        <f t="shared" si="12"/>
        <v>8.50-55</v>
      </c>
      <c r="M157">
        <f t="shared" si="14"/>
        <v>1</v>
      </c>
      <c r="N157">
        <f t="shared" si="15"/>
        <v>1</v>
      </c>
      <c r="O157" t="str">
        <f t="shared" si="16"/>
        <v>21-31</v>
      </c>
      <c r="P157" t="str">
        <f t="shared" si="17"/>
        <v>11</v>
      </c>
    </row>
    <row r="158" spans="1:16" x14ac:dyDescent="0.3">
      <c r="A158">
        <v>94</v>
      </c>
      <c r="B158" s="1">
        <v>45065</v>
      </c>
      <c r="C158" t="s">
        <v>107</v>
      </c>
      <c r="D158" t="s">
        <v>13</v>
      </c>
      <c r="E158">
        <v>47</v>
      </c>
      <c r="F158" t="s">
        <v>11</v>
      </c>
      <c r="G158">
        <v>2</v>
      </c>
      <c r="H158">
        <v>500</v>
      </c>
      <c r="I158" s="9">
        <v>1000</v>
      </c>
      <c r="J158">
        <v>1</v>
      </c>
      <c r="K158" t="str">
        <f t="shared" si="13"/>
        <v>46-55</v>
      </c>
      <c r="L158" t="str">
        <f t="shared" si="12"/>
        <v>7.45-50</v>
      </c>
      <c r="M158">
        <f t="shared" si="14"/>
        <v>5</v>
      </c>
      <c r="N158">
        <f t="shared" si="15"/>
        <v>5</v>
      </c>
      <c r="O158" t="str">
        <f t="shared" si="16"/>
        <v>11-20</v>
      </c>
      <c r="P158" t="str">
        <f t="shared" si="17"/>
        <v>55</v>
      </c>
    </row>
    <row r="159" spans="1:16" x14ac:dyDescent="0.3">
      <c r="A159">
        <v>97</v>
      </c>
      <c r="B159" s="1">
        <v>45212</v>
      </c>
      <c r="C159" t="s">
        <v>110</v>
      </c>
      <c r="D159" t="s">
        <v>13</v>
      </c>
      <c r="E159">
        <v>51</v>
      </c>
      <c r="F159" t="s">
        <v>11</v>
      </c>
      <c r="G159">
        <v>2</v>
      </c>
      <c r="H159">
        <v>500</v>
      </c>
      <c r="I159" s="9">
        <v>1000</v>
      </c>
      <c r="J159">
        <v>1</v>
      </c>
      <c r="K159" t="str">
        <f t="shared" si="13"/>
        <v>46-55</v>
      </c>
      <c r="L159" t="str">
        <f t="shared" si="12"/>
        <v>8.50-55</v>
      </c>
      <c r="M159">
        <f t="shared" si="14"/>
        <v>5</v>
      </c>
      <c r="N159">
        <f t="shared" si="15"/>
        <v>10</v>
      </c>
      <c r="O159" t="str">
        <f t="shared" si="16"/>
        <v>11-20</v>
      </c>
      <c r="P159" t="str">
        <f t="shared" si="17"/>
        <v>510</v>
      </c>
    </row>
    <row r="160" spans="1:16" x14ac:dyDescent="0.3">
      <c r="A160">
        <v>104</v>
      </c>
      <c r="B160" s="1">
        <v>45088</v>
      </c>
      <c r="C160" t="s">
        <v>117</v>
      </c>
      <c r="D160" t="s">
        <v>13</v>
      </c>
      <c r="E160">
        <v>34</v>
      </c>
      <c r="F160" t="s">
        <v>11</v>
      </c>
      <c r="G160">
        <v>2</v>
      </c>
      <c r="H160">
        <v>500</v>
      </c>
      <c r="I160" s="9">
        <v>1000</v>
      </c>
      <c r="J160">
        <v>1</v>
      </c>
      <c r="K160" t="str">
        <f t="shared" si="13"/>
        <v>26-35</v>
      </c>
      <c r="L160" t="str">
        <f t="shared" si="12"/>
        <v>4.30-35</v>
      </c>
      <c r="M160">
        <f t="shared" si="14"/>
        <v>7</v>
      </c>
      <c r="N160">
        <f t="shared" si="15"/>
        <v>6</v>
      </c>
      <c r="O160" t="str">
        <f t="shared" si="16"/>
        <v>11-20</v>
      </c>
      <c r="P160" t="str">
        <f t="shared" si="17"/>
        <v>76</v>
      </c>
    </row>
    <row r="161" spans="1:16" x14ac:dyDescent="0.3">
      <c r="A161">
        <v>117</v>
      </c>
      <c r="B161" s="1">
        <v>45000</v>
      </c>
      <c r="C161" t="s">
        <v>130</v>
      </c>
      <c r="D161" t="s">
        <v>10</v>
      </c>
      <c r="E161">
        <v>19</v>
      </c>
      <c r="F161" t="s">
        <v>16</v>
      </c>
      <c r="G161">
        <v>2</v>
      </c>
      <c r="H161">
        <v>500</v>
      </c>
      <c r="I161" s="9">
        <v>1000</v>
      </c>
      <c r="J161">
        <v>1</v>
      </c>
      <c r="K161" t="str">
        <f t="shared" si="13"/>
        <v>18-25</v>
      </c>
      <c r="L161" t="str">
        <f t="shared" si="12"/>
        <v>1.18-20</v>
      </c>
      <c r="M161">
        <f t="shared" si="14"/>
        <v>3</v>
      </c>
      <c r="N161">
        <f t="shared" si="15"/>
        <v>3</v>
      </c>
      <c r="O161" t="str">
        <f t="shared" si="16"/>
        <v>11-20</v>
      </c>
      <c r="P161" t="str">
        <f t="shared" si="17"/>
        <v>33</v>
      </c>
    </row>
    <row r="162" spans="1:16" x14ac:dyDescent="0.3">
      <c r="A162">
        <v>137</v>
      </c>
      <c r="B162" s="1">
        <v>45248</v>
      </c>
      <c r="C162" t="s">
        <v>150</v>
      </c>
      <c r="D162" t="s">
        <v>10</v>
      </c>
      <c r="E162">
        <v>46</v>
      </c>
      <c r="F162" t="s">
        <v>11</v>
      </c>
      <c r="G162">
        <v>2</v>
      </c>
      <c r="H162">
        <v>500</v>
      </c>
      <c r="I162" s="9">
        <v>1000</v>
      </c>
      <c r="J162">
        <v>1</v>
      </c>
      <c r="K162" t="str">
        <f t="shared" si="13"/>
        <v>46-55</v>
      </c>
      <c r="L162" t="str">
        <f t="shared" si="12"/>
        <v>7.45-50</v>
      </c>
      <c r="M162">
        <f t="shared" si="14"/>
        <v>6</v>
      </c>
      <c r="N162">
        <f t="shared" si="15"/>
        <v>11</v>
      </c>
      <c r="O162" t="str">
        <f t="shared" si="16"/>
        <v>11-20</v>
      </c>
      <c r="P162" t="str">
        <f t="shared" si="17"/>
        <v>611</v>
      </c>
    </row>
    <row r="163" spans="1:16" x14ac:dyDescent="0.3">
      <c r="A163">
        <v>153</v>
      </c>
      <c r="B163" s="1">
        <v>45276</v>
      </c>
      <c r="C163" t="s">
        <v>166</v>
      </c>
      <c r="D163" t="s">
        <v>10</v>
      </c>
      <c r="E163">
        <v>63</v>
      </c>
      <c r="F163" t="s">
        <v>16</v>
      </c>
      <c r="G163">
        <v>2</v>
      </c>
      <c r="H163">
        <v>500</v>
      </c>
      <c r="I163" s="9">
        <v>1000</v>
      </c>
      <c r="J163">
        <v>1</v>
      </c>
      <c r="K163" t="str">
        <f t="shared" si="13"/>
        <v>56-65</v>
      </c>
      <c r="L163" t="str">
        <f t="shared" si="12"/>
        <v>10.60-65</v>
      </c>
      <c r="M163">
        <f t="shared" si="14"/>
        <v>6</v>
      </c>
      <c r="N163">
        <f t="shared" si="15"/>
        <v>12</v>
      </c>
      <c r="O163" t="str">
        <f t="shared" si="16"/>
        <v>11-20</v>
      </c>
      <c r="P163" t="str">
        <f t="shared" si="17"/>
        <v>612</v>
      </c>
    </row>
    <row r="164" spans="1:16" x14ac:dyDescent="0.3">
      <c r="A164">
        <v>161</v>
      </c>
      <c r="B164" s="1">
        <v>45007</v>
      </c>
      <c r="C164" t="s">
        <v>174</v>
      </c>
      <c r="D164" t="s">
        <v>10</v>
      </c>
      <c r="E164">
        <v>64</v>
      </c>
      <c r="F164" t="s">
        <v>11</v>
      </c>
      <c r="G164">
        <v>2</v>
      </c>
      <c r="H164">
        <v>500</v>
      </c>
      <c r="I164" s="9">
        <v>1000</v>
      </c>
      <c r="J164">
        <v>1</v>
      </c>
      <c r="K164" t="str">
        <f t="shared" si="13"/>
        <v>56-65</v>
      </c>
      <c r="L164" t="str">
        <f t="shared" si="12"/>
        <v>10.60-65</v>
      </c>
      <c r="M164">
        <f t="shared" si="14"/>
        <v>3</v>
      </c>
      <c r="N164">
        <f t="shared" si="15"/>
        <v>3</v>
      </c>
      <c r="O164" t="str">
        <f t="shared" si="16"/>
        <v>21-31</v>
      </c>
      <c r="P164" t="str">
        <f t="shared" si="17"/>
        <v>33</v>
      </c>
    </row>
    <row r="165" spans="1:16" x14ac:dyDescent="0.3">
      <c r="A165">
        <v>203</v>
      </c>
      <c r="B165" s="1">
        <v>45062</v>
      </c>
      <c r="C165" t="s">
        <v>216</v>
      </c>
      <c r="D165" t="s">
        <v>10</v>
      </c>
      <c r="E165">
        <v>56</v>
      </c>
      <c r="F165" t="s">
        <v>14</v>
      </c>
      <c r="G165">
        <v>2</v>
      </c>
      <c r="H165">
        <v>500</v>
      </c>
      <c r="I165" s="9">
        <v>1000</v>
      </c>
      <c r="J165">
        <v>1</v>
      </c>
      <c r="K165" t="str">
        <f t="shared" si="13"/>
        <v>56-65</v>
      </c>
      <c r="L165" t="str">
        <f t="shared" si="12"/>
        <v>9.55-60</v>
      </c>
      <c r="M165">
        <f t="shared" si="14"/>
        <v>2</v>
      </c>
      <c r="N165">
        <f t="shared" si="15"/>
        <v>5</v>
      </c>
      <c r="O165" t="str">
        <f t="shared" si="16"/>
        <v>11-20</v>
      </c>
      <c r="P165" t="str">
        <f t="shared" si="17"/>
        <v>25</v>
      </c>
    </row>
    <row r="166" spans="1:16" x14ac:dyDescent="0.3">
      <c r="A166">
        <v>235</v>
      </c>
      <c r="B166" s="1">
        <v>44957</v>
      </c>
      <c r="C166" t="s">
        <v>248</v>
      </c>
      <c r="D166" t="s">
        <v>13</v>
      </c>
      <c r="E166">
        <v>23</v>
      </c>
      <c r="F166" t="s">
        <v>16</v>
      </c>
      <c r="G166">
        <v>2</v>
      </c>
      <c r="H166">
        <v>500</v>
      </c>
      <c r="I166" s="9">
        <v>1000</v>
      </c>
      <c r="J166">
        <v>1</v>
      </c>
      <c r="K166" t="str">
        <f t="shared" si="13"/>
        <v>18-25</v>
      </c>
      <c r="L166" t="str">
        <f t="shared" si="12"/>
        <v>2.20-25</v>
      </c>
      <c r="M166">
        <f t="shared" si="14"/>
        <v>2</v>
      </c>
      <c r="N166">
        <f t="shared" si="15"/>
        <v>1</v>
      </c>
      <c r="O166" t="str">
        <f t="shared" si="16"/>
        <v>21-31</v>
      </c>
      <c r="P166" t="str">
        <f t="shared" si="17"/>
        <v>21</v>
      </c>
    </row>
    <row r="167" spans="1:16" x14ac:dyDescent="0.3">
      <c r="A167">
        <v>237</v>
      </c>
      <c r="B167" s="1">
        <v>44961</v>
      </c>
      <c r="C167" t="s">
        <v>250</v>
      </c>
      <c r="D167" t="s">
        <v>13</v>
      </c>
      <c r="E167">
        <v>50</v>
      </c>
      <c r="F167" t="s">
        <v>11</v>
      </c>
      <c r="G167">
        <v>2</v>
      </c>
      <c r="H167">
        <v>500</v>
      </c>
      <c r="I167" s="9">
        <v>1000</v>
      </c>
      <c r="J167">
        <v>1</v>
      </c>
      <c r="K167" t="str">
        <f t="shared" si="13"/>
        <v>46-55</v>
      </c>
      <c r="L167" t="str">
        <f t="shared" si="12"/>
        <v>7.45-50</v>
      </c>
      <c r="M167">
        <f t="shared" si="14"/>
        <v>6</v>
      </c>
      <c r="N167">
        <f t="shared" si="15"/>
        <v>2</v>
      </c>
      <c r="O167" t="str">
        <f t="shared" si="16"/>
        <v>1-10</v>
      </c>
      <c r="P167" t="str">
        <f t="shared" si="17"/>
        <v>62</v>
      </c>
    </row>
    <row r="168" spans="1:16" x14ac:dyDescent="0.3">
      <c r="A168">
        <v>256</v>
      </c>
      <c r="B168" s="1">
        <v>44975</v>
      </c>
      <c r="C168" t="s">
        <v>269</v>
      </c>
      <c r="D168" t="s">
        <v>10</v>
      </c>
      <c r="E168">
        <v>23</v>
      </c>
      <c r="F168" t="s">
        <v>14</v>
      </c>
      <c r="G168">
        <v>2</v>
      </c>
      <c r="H168">
        <v>500</v>
      </c>
      <c r="I168" s="9">
        <v>1000</v>
      </c>
      <c r="J168">
        <v>1</v>
      </c>
      <c r="K168" t="str">
        <f t="shared" si="13"/>
        <v>18-25</v>
      </c>
      <c r="L168" t="str">
        <f t="shared" si="12"/>
        <v>2.20-25</v>
      </c>
      <c r="M168">
        <f t="shared" si="14"/>
        <v>6</v>
      </c>
      <c r="N168">
        <f t="shared" si="15"/>
        <v>2</v>
      </c>
      <c r="O168" t="str">
        <f t="shared" si="16"/>
        <v>11-20</v>
      </c>
      <c r="P168" t="str">
        <f t="shared" si="17"/>
        <v>62</v>
      </c>
    </row>
    <row r="169" spans="1:16" x14ac:dyDescent="0.3">
      <c r="A169">
        <v>274</v>
      </c>
      <c r="B169" s="1">
        <v>45025</v>
      </c>
      <c r="C169" t="s">
        <v>287</v>
      </c>
      <c r="D169" t="s">
        <v>13</v>
      </c>
      <c r="E169">
        <v>23</v>
      </c>
      <c r="F169" t="s">
        <v>14</v>
      </c>
      <c r="G169">
        <v>2</v>
      </c>
      <c r="H169">
        <v>500</v>
      </c>
      <c r="I169" s="9">
        <v>1000</v>
      </c>
      <c r="J169">
        <v>1</v>
      </c>
      <c r="K169" t="str">
        <f t="shared" si="13"/>
        <v>18-25</v>
      </c>
      <c r="L169" t="str">
        <f t="shared" si="12"/>
        <v>2.20-25</v>
      </c>
      <c r="M169">
        <f t="shared" si="14"/>
        <v>7</v>
      </c>
      <c r="N169">
        <f t="shared" si="15"/>
        <v>4</v>
      </c>
      <c r="O169" t="str">
        <f t="shared" si="16"/>
        <v>1-10</v>
      </c>
      <c r="P169" t="str">
        <f t="shared" si="17"/>
        <v>74</v>
      </c>
    </row>
    <row r="170" spans="1:16" x14ac:dyDescent="0.3">
      <c r="A170">
        <v>275</v>
      </c>
      <c r="B170" s="1">
        <v>45024</v>
      </c>
      <c r="C170" t="s">
        <v>288</v>
      </c>
      <c r="D170" t="s">
        <v>10</v>
      </c>
      <c r="E170">
        <v>43</v>
      </c>
      <c r="F170" t="s">
        <v>14</v>
      </c>
      <c r="G170">
        <v>2</v>
      </c>
      <c r="H170">
        <v>500</v>
      </c>
      <c r="I170" s="9">
        <v>1000</v>
      </c>
      <c r="J170">
        <v>1</v>
      </c>
      <c r="K170" t="str">
        <f t="shared" si="13"/>
        <v>36-45</v>
      </c>
      <c r="L170" t="str">
        <f t="shared" si="12"/>
        <v>6.40-45</v>
      </c>
      <c r="M170">
        <f t="shared" si="14"/>
        <v>6</v>
      </c>
      <c r="N170">
        <f t="shared" si="15"/>
        <v>4</v>
      </c>
      <c r="O170" t="str">
        <f t="shared" si="16"/>
        <v>1-10</v>
      </c>
      <c r="P170" t="str">
        <f t="shared" si="17"/>
        <v>64</v>
      </c>
    </row>
    <row r="171" spans="1:16" x14ac:dyDescent="0.3">
      <c r="A171">
        <v>297</v>
      </c>
      <c r="B171" s="1">
        <v>45173</v>
      </c>
      <c r="C171" t="s">
        <v>310</v>
      </c>
      <c r="D171" t="s">
        <v>13</v>
      </c>
      <c r="E171">
        <v>40</v>
      </c>
      <c r="F171" t="s">
        <v>16</v>
      </c>
      <c r="G171">
        <v>2</v>
      </c>
      <c r="H171">
        <v>500</v>
      </c>
      <c r="I171" s="9">
        <v>1000</v>
      </c>
      <c r="J171">
        <v>1</v>
      </c>
      <c r="K171" t="str">
        <f t="shared" si="13"/>
        <v>36-45</v>
      </c>
      <c r="L171" t="str">
        <f t="shared" si="12"/>
        <v>5.35-40</v>
      </c>
      <c r="M171">
        <f t="shared" si="14"/>
        <v>1</v>
      </c>
      <c r="N171">
        <f t="shared" si="15"/>
        <v>9</v>
      </c>
      <c r="O171" t="str">
        <f t="shared" si="16"/>
        <v>1-10</v>
      </c>
      <c r="P171" t="str">
        <f t="shared" si="17"/>
        <v>19</v>
      </c>
    </row>
    <row r="172" spans="1:16" x14ac:dyDescent="0.3">
      <c r="A172">
        <v>299</v>
      </c>
      <c r="B172" s="1">
        <v>45132</v>
      </c>
      <c r="C172" t="s">
        <v>312</v>
      </c>
      <c r="D172" t="s">
        <v>10</v>
      </c>
      <c r="E172">
        <v>61</v>
      </c>
      <c r="F172" t="s">
        <v>16</v>
      </c>
      <c r="G172">
        <v>2</v>
      </c>
      <c r="H172">
        <v>500</v>
      </c>
      <c r="I172" s="9">
        <v>1000</v>
      </c>
      <c r="J172">
        <v>1</v>
      </c>
      <c r="K172" t="str">
        <f t="shared" si="13"/>
        <v>56-65</v>
      </c>
      <c r="L172" t="str">
        <f t="shared" si="12"/>
        <v>10.60-65</v>
      </c>
      <c r="M172">
        <f t="shared" si="14"/>
        <v>2</v>
      </c>
      <c r="N172">
        <f t="shared" si="15"/>
        <v>7</v>
      </c>
      <c r="O172" t="str">
        <f t="shared" si="16"/>
        <v>21-31</v>
      </c>
      <c r="P172" t="str">
        <f t="shared" si="17"/>
        <v>27</v>
      </c>
    </row>
    <row r="173" spans="1:16" x14ac:dyDescent="0.3">
      <c r="A173">
        <v>346</v>
      </c>
      <c r="B173" s="1">
        <v>44968</v>
      </c>
      <c r="C173" t="s">
        <v>359</v>
      </c>
      <c r="D173" t="s">
        <v>10</v>
      </c>
      <c r="E173">
        <v>59</v>
      </c>
      <c r="F173" t="s">
        <v>14</v>
      </c>
      <c r="G173">
        <v>2</v>
      </c>
      <c r="H173">
        <v>500</v>
      </c>
      <c r="I173" s="9">
        <v>1000</v>
      </c>
      <c r="J173">
        <v>1</v>
      </c>
      <c r="K173" t="str">
        <f t="shared" si="13"/>
        <v>56-65</v>
      </c>
      <c r="L173" t="str">
        <f t="shared" si="12"/>
        <v>9.55-60</v>
      </c>
      <c r="M173">
        <f t="shared" si="14"/>
        <v>6</v>
      </c>
      <c r="N173">
        <f t="shared" si="15"/>
        <v>2</v>
      </c>
      <c r="O173" t="str">
        <f t="shared" si="16"/>
        <v>11-20</v>
      </c>
      <c r="P173" t="str">
        <f t="shared" si="17"/>
        <v>62</v>
      </c>
    </row>
    <row r="174" spans="1:16" x14ac:dyDescent="0.3">
      <c r="A174">
        <v>352</v>
      </c>
      <c r="B174" s="1">
        <v>45088</v>
      </c>
      <c r="C174" t="s">
        <v>365</v>
      </c>
      <c r="D174" t="s">
        <v>10</v>
      </c>
      <c r="E174">
        <v>57</v>
      </c>
      <c r="F174" t="s">
        <v>16</v>
      </c>
      <c r="G174">
        <v>2</v>
      </c>
      <c r="H174">
        <v>500</v>
      </c>
      <c r="I174" s="9">
        <v>1000</v>
      </c>
      <c r="J174">
        <v>1</v>
      </c>
      <c r="K174" t="str">
        <f t="shared" si="13"/>
        <v>56-65</v>
      </c>
      <c r="L174" t="str">
        <f t="shared" si="12"/>
        <v>9.55-60</v>
      </c>
      <c r="M174">
        <f t="shared" si="14"/>
        <v>7</v>
      </c>
      <c r="N174">
        <f t="shared" si="15"/>
        <v>6</v>
      </c>
      <c r="O174" t="str">
        <f t="shared" si="16"/>
        <v>11-20</v>
      </c>
      <c r="P174" t="str">
        <f t="shared" si="17"/>
        <v>76</v>
      </c>
    </row>
    <row r="175" spans="1:16" x14ac:dyDescent="0.3">
      <c r="A175">
        <v>382</v>
      </c>
      <c r="B175" s="1">
        <v>45072</v>
      </c>
      <c r="C175" t="s">
        <v>395</v>
      </c>
      <c r="D175" t="s">
        <v>13</v>
      </c>
      <c r="E175">
        <v>53</v>
      </c>
      <c r="F175" t="s">
        <v>14</v>
      </c>
      <c r="G175">
        <v>2</v>
      </c>
      <c r="H175">
        <v>500</v>
      </c>
      <c r="I175" s="9">
        <v>1000</v>
      </c>
      <c r="J175">
        <v>1</v>
      </c>
      <c r="K175" t="str">
        <f t="shared" si="13"/>
        <v>46-55</v>
      </c>
      <c r="L175" t="str">
        <f t="shared" si="12"/>
        <v>8.50-55</v>
      </c>
      <c r="M175">
        <f t="shared" si="14"/>
        <v>5</v>
      </c>
      <c r="N175">
        <f t="shared" si="15"/>
        <v>5</v>
      </c>
      <c r="O175" t="str">
        <f t="shared" si="16"/>
        <v>21-31</v>
      </c>
      <c r="P175" t="str">
        <f t="shared" si="17"/>
        <v>55</v>
      </c>
    </row>
    <row r="176" spans="1:16" x14ac:dyDescent="0.3">
      <c r="A176">
        <v>393</v>
      </c>
      <c r="B176" s="1">
        <v>45210</v>
      </c>
      <c r="C176" t="s">
        <v>406</v>
      </c>
      <c r="D176" t="s">
        <v>13</v>
      </c>
      <c r="E176">
        <v>22</v>
      </c>
      <c r="F176" t="s">
        <v>11</v>
      </c>
      <c r="G176">
        <v>2</v>
      </c>
      <c r="H176">
        <v>500</v>
      </c>
      <c r="I176" s="9">
        <v>1000</v>
      </c>
      <c r="J176">
        <v>1</v>
      </c>
      <c r="K176" t="str">
        <f t="shared" si="13"/>
        <v>18-25</v>
      </c>
      <c r="L176" t="str">
        <f t="shared" si="12"/>
        <v>2.20-25</v>
      </c>
      <c r="M176">
        <f t="shared" si="14"/>
        <v>3</v>
      </c>
      <c r="N176">
        <f t="shared" si="15"/>
        <v>10</v>
      </c>
      <c r="O176" t="str">
        <f t="shared" si="16"/>
        <v>11-20</v>
      </c>
      <c r="P176" t="str">
        <f t="shared" si="17"/>
        <v>310</v>
      </c>
    </row>
    <row r="177" spans="1:16" x14ac:dyDescent="0.3">
      <c r="A177">
        <v>395</v>
      </c>
      <c r="B177" s="1">
        <v>45266</v>
      </c>
      <c r="C177" t="s">
        <v>408</v>
      </c>
      <c r="D177" t="s">
        <v>10</v>
      </c>
      <c r="E177">
        <v>50</v>
      </c>
      <c r="F177" t="s">
        <v>16</v>
      </c>
      <c r="G177">
        <v>2</v>
      </c>
      <c r="H177">
        <v>500</v>
      </c>
      <c r="I177" s="9">
        <v>1000</v>
      </c>
      <c r="J177">
        <v>1</v>
      </c>
      <c r="K177" t="str">
        <f t="shared" si="13"/>
        <v>46-55</v>
      </c>
      <c r="L177" t="str">
        <f t="shared" si="12"/>
        <v>7.45-50</v>
      </c>
      <c r="M177">
        <f t="shared" si="14"/>
        <v>3</v>
      </c>
      <c r="N177">
        <f t="shared" si="15"/>
        <v>12</v>
      </c>
      <c r="O177" t="str">
        <f t="shared" si="16"/>
        <v>1-10</v>
      </c>
      <c r="P177" t="str">
        <f t="shared" si="17"/>
        <v>312</v>
      </c>
    </row>
    <row r="178" spans="1:16" x14ac:dyDescent="0.3">
      <c r="A178">
        <v>404</v>
      </c>
      <c r="B178" s="1">
        <v>45071</v>
      </c>
      <c r="C178" t="s">
        <v>417</v>
      </c>
      <c r="D178" t="s">
        <v>10</v>
      </c>
      <c r="E178">
        <v>46</v>
      </c>
      <c r="F178" t="s">
        <v>16</v>
      </c>
      <c r="G178">
        <v>2</v>
      </c>
      <c r="H178">
        <v>500</v>
      </c>
      <c r="I178" s="9">
        <v>1000</v>
      </c>
      <c r="J178">
        <v>1</v>
      </c>
      <c r="K178" t="str">
        <f t="shared" si="13"/>
        <v>46-55</v>
      </c>
      <c r="L178" t="str">
        <f t="shared" si="12"/>
        <v>7.45-50</v>
      </c>
      <c r="M178">
        <f t="shared" si="14"/>
        <v>4</v>
      </c>
      <c r="N178">
        <f t="shared" si="15"/>
        <v>5</v>
      </c>
      <c r="O178" t="str">
        <f t="shared" si="16"/>
        <v>21-31</v>
      </c>
      <c r="P178" t="str">
        <f t="shared" si="17"/>
        <v>45</v>
      </c>
    </row>
    <row r="179" spans="1:16" x14ac:dyDescent="0.3">
      <c r="A179">
        <v>418</v>
      </c>
      <c r="B179" s="1">
        <v>45143</v>
      </c>
      <c r="C179" t="s">
        <v>431</v>
      </c>
      <c r="D179" t="s">
        <v>13</v>
      </c>
      <c r="E179">
        <v>60</v>
      </c>
      <c r="F179" t="s">
        <v>16</v>
      </c>
      <c r="G179">
        <v>2</v>
      </c>
      <c r="H179">
        <v>500</v>
      </c>
      <c r="I179" s="9">
        <v>1000</v>
      </c>
      <c r="J179">
        <v>1</v>
      </c>
      <c r="K179" t="str">
        <f t="shared" si="13"/>
        <v>56-65</v>
      </c>
      <c r="L179" t="str">
        <f t="shared" si="12"/>
        <v>9.55-60</v>
      </c>
      <c r="M179">
        <f t="shared" si="14"/>
        <v>6</v>
      </c>
      <c r="N179">
        <f t="shared" si="15"/>
        <v>8</v>
      </c>
      <c r="O179" t="str">
        <f t="shared" si="16"/>
        <v>1-10</v>
      </c>
      <c r="P179" t="str">
        <f t="shared" si="17"/>
        <v>68</v>
      </c>
    </row>
    <row r="180" spans="1:16" x14ac:dyDescent="0.3">
      <c r="A180">
        <v>432</v>
      </c>
      <c r="B180" s="1">
        <v>44931</v>
      </c>
      <c r="C180" t="s">
        <v>445</v>
      </c>
      <c r="D180" t="s">
        <v>13</v>
      </c>
      <c r="E180">
        <v>60</v>
      </c>
      <c r="F180" t="s">
        <v>16</v>
      </c>
      <c r="G180">
        <v>2</v>
      </c>
      <c r="H180">
        <v>500</v>
      </c>
      <c r="I180" s="9">
        <v>1000</v>
      </c>
      <c r="J180">
        <v>1</v>
      </c>
      <c r="K180" t="str">
        <f t="shared" si="13"/>
        <v>56-65</v>
      </c>
      <c r="L180" t="str">
        <f t="shared" si="12"/>
        <v>9.55-60</v>
      </c>
      <c r="M180">
        <f t="shared" si="14"/>
        <v>4</v>
      </c>
      <c r="N180">
        <f t="shared" si="15"/>
        <v>1</v>
      </c>
      <c r="O180" t="str">
        <f t="shared" si="16"/>
        <v>1-10</v>
      </c>
      <c r="P180" t="str">
        <f t="shared" si="17"/>
        <v>41</v>
      </c>
    </row>
    <row r="181" spans="1:16" x14ac:dyDescent="0.3">
      <c r="A181">
        <v>453</v>
      </c>
      <c r="B181" s="1">
        <v>45268</v>
      </c>
      <c r="C181" t="s">
        <v>466</v>
      </c>
      <c r="D181" t="s">
        <v>13</v>
      </c>
      <c r="E181">
        <v>26</v>
      </c>
      <c r="F181" t="s">
        <v>14</v>
      </c>
      <c r="G181">
        <v>2</v>
      </c>
      <c r="H181">
        <v>500</v>
      </c>
      <c r="I181" s="9">
        <v>1000</v>
      </c>
      <c r="J181">
        <v>1</v>
      </c>
      <c r="K181" t="str">
        <f t="shared" si="13"/>
        <v>26-35</v>
      </c>
      <c r="L181" t="str">
        <f t="shared" si="12"/>
        <v>3.25-30</v>
      </c>
      <c r="M181">
        <f t="shared" si="14"/>
        <v>5</v>
      </c>
      <c r="N181">
        <f t="shared" si="15"/>
        <v>12</v>
      </c>
      <c r="O181" t="str">
        <f t="shared" si="16"/>
        <v>1-10</v>
      </c>
      <c r="P181" t="str">
        <f t="shared" si="17"/>
        <v>512</v>
      </c>
    </row>
    <row r="182" spans="1:16" x14ac:dyDescent="0.3">
      <c r="A182">
        <v>461</v>
      </c>
      <c r="B182" s="1">
        <v>45010</v>
      </c>
      <c r="C182" t="s">
        <v>474</v>
      </c>
      <c r="D182" t="s">
        <v>13</v>
      </c>
      <c r="E182">
        <v>18</v>
      </c>
      <c r="F182" t="s">
        <v>11</v>
      </c>
      <c r="G182">
        <v>2</v>
      </c>
      <c r="H182">
        <v>500</v>
      </c>
      <c r="I182" s="9">
        <v>1000</v>
      </c>
      <c r="J182">
        <v>1</v>
      </c>
      <c r="K182" t="str">
        <f t="shared" si="13"/>
        <v>18-25</v>
      </c>
      <c r="L182" t="str">
        <f t="shared" si="12"/>
        <v>1.18-20</v>
      </c>
      <c r="M182">
        <f t="shared" si="14"/>
        <v>6</v>
      </c>
      <c r="N182">
        <f t="shared" si="15"/>
        <v>3</v>
      </c>
      <c r="O182" t="str">
        <f t="shared" si="16"/>
        <v>21-31</v>
      </c>
      <c r="P182" t="str">
        <f t="shared" si="17"/>
        <v>63</v>
      </c>
    </row>
    <row r="183" spans="1:16" x14ac:dyDescent="0.3">
      <c r="A183">
        <v>470</v>
      </c>
      <c r="B183" s="1">
        <v>45063</v>
      </c>
      <c r="C183" t="s">
        <v>483</v>
      </c>
      <c r="D183" t="s">
        <v>13</v>
      </c>
      <c r="E183">
        <v>57</v>
      </c>
      <c r="F183" t="s">
        <v>14</v>
      </c>
      <c r="G183">
        <v>2</v>
      </c>
      <c r="H183">
        <v>500</v>
      </c>
      <c r="I183" s="9">
        <v>1000</v>
      </c>
      <c r="J183">
        <v>1</v>
      </c>
      <c r="K183" t="str">
        <f t="shared" si="13"/>
        <v>56-65</v>
      </c>
      <c r="L183" t="str">
        <f t="shared" si="12"/>
        <v>9.55-60</v>
      </c>
      <c r="M183">
        <f t="shared" si="14"/>
        <v>3</v>
      </c>
      <c r="N183">
        <f t="shared" si="15"/>
        <v>5</v>
      </c>
      <c r="O183" t="str">
        <f t="shared" si="16"/>
        <v>11-20</v>
      </c>
      <c r="P183" t="str">
        <f t="shared" si="17"/>
        <v>35</v>
      </c>
    </row>
    <row r="184" spans="1:16" x14ac:dyDescent="0.3">
      <c r="A184">
        <v>534</v>
      </c>
      <c r="B184" s="1">
        <v>45087</v>
      </c>
      <c r="C184" t="s">
        <v>547</v>
      </c>
      <c r="D184" t="s">
        <v>10</v>
      </c>
      <c r="E184">
        <v>45</v>
      </c>
      <c r="F184" t="s">
        <v>14</v>
      </c>
      <c r="G184">
        <v>2</v>
      </c>
      <c r="H184">
        <v>500</v>
      </c>
      <c r="I184" s="9">
        <v>1000</v>
      </c>
      <c r="J184">
        <v>1</v>
      </c>
      <c r="K184" t="str">
        <f t="shared" si="13"/>
        <v>36-45</v>
      </c>
      <c r="L184" t="str">
        <f t="shared" si="12"/>
        <v>6.40-45</v>
      </c>
      <c r="M184">
        <f t="shared" si="14"/>
        <v>6</v>
      </c>
      <c r="N184">
        <f t="shared" si="15"/>
        <v>6</v>
      </c>
      <c r="O184" t="str">
        <f t="shared" si="16"/>
        <v>1-10</v>
      </c>
      <c r="P184" t="str">
        <f t="shared" si="17"/>
        <v>66</v>
      </c>
    </row>
    <row r="185" spans="1:16" x14ac:dyDescent="0.3">
      <c r="A185">
        <v>589</v>
      </c>
      <c r="B185" s="1">
        <v>45028</v>
      </c>
      <c r="C185" t="s">
        <v>602</v>
      </c>
      <c r="D185" t="s">
        <v>13</v>
      </c>
      <c r="E185">
        <v>36</v>
      </c>
      <c r="F185" t="s">
        <v>11</v>
      </c>
      <c r="G185">
        <v>2</v>
      </c>
      <c r="H185">
        <v>500</v>
      </c>
      <c r="I185" s="9">
        <v>1000</v>
      </c>
      <c r="J185">
        <v>1</v>
      </c>
      <c r="K185" t="str">
        <f t="shared" si="13"/>
        <v>36-45</v>
      </c>
      <c r="L185" t="str">
        <f t="shared" si="12"/>
        <v>5.35-40</v>
      </c>
      <c r="M185">
        <f t="shared" si="14"/>
        <v>3</v>
      </c>
      <c r="N185">
        <f t="shared" si="15"/>
        <v>4</v>
      </c>
      <c r="O185" t="str">
        <f t="shared" si="16"/>
        <v>11-20</v>
      </c>
      <c r="P185" t="str">
        <f t="shared" si="17"/>
        <v>34</v>
      </c>
    </row>
    <row r="186" spans="1:16" x14ac:dyDescent="0.3">
      <c r="A186">
        <v>600</v>
      </c>
      <c r="B186" s="1">
        <v>45221</v>
      </c>
      <c r="C186" t="s">
        <v>613</v>
      </c>
      <c r="D186" t="s">
        <v>13</v>
      </c>
      <c r="E186">
        <v>59</v>
      </c>
      <c r="F186" t="s">
        <v>11</v>
      </c>
      <c r="G186">
        <v>2</v>
      </c>
      <c r="H186">
        <v>500</v>
      </c>
      <c r="I186" s="9">
        <v>1000</v>
      </c>
      <c r="J186">
        <v>1</v>
      </c>
      <c r="K186" t="str">
        <f t="shared" si="13"/>
        <v>56-65</v>
      </c>
      <c r="L186" t="str">
        <f t="shared" si="12"/>
        <v>9.55-60</v>
      </c>
      <c r="M186">
        <f t="shared" si="14"/>
        <v>7</v>
      </c>
      <c r="N186">
        <f t="shared" si="15"/>
        <v>10</v>
      </c>
      <c r="O186" t="str">
        <f t="shared" si="16"/>
        <v>21-31</v>
      </c>
      <c r="P186" t="str">
        <f t="shared" si="17"/>
        <v>710</v>
      </c>
    </row>
    <row r="187" spans="1:16" x14ac:dyDescent="0.3">
      <c r="A187">
        <v>605</v>
      </c>
      <c r="B187" s="1">
        <v>45131</v>
      </c>
      <c r="C187" t="s">
        <v>618</v>
      </c>
      <c r="D187" t="s">
        <v>10</v>
      </c>
      <c r="E187">
        <v>37</v>
      </c>
      <c r="F187" t="s">
        <v>16</v>
      </c>
      <c r="G187">
        <v>2</v>
      </c>
      <c r="H187">
        <v>500</v>
      </c>
      <c r="I187" s="9">
        <v>1000</v>
      </c>
      <c r="J187">
        <v>1</v>
      </c>
      <c r="K187" t="str">
        <f t="shared" si="13"/>
        <v>36-45</v>
      </c>
      <c r="L187" t="str">
        <f t="shared" si="12"/>
        <v>5.35-40</v>
      </c>
      <c r="M187">
        <f t="shared" si="14"/>
        <v>1</v>
      </c>
      <c r="N187">
        <f t="shared" si="15"/>
        <v>7</v>
      </c>
      <c r="O187" t="str">
        <f t="shared" si="16"/>
        <v>21-31</v>
      </c>
      <c r="P187" t="str">
        <f t="shared" si="17"/>
        <v>17</v>
      </c>
    </row>
    <row r="188" spans="1:16" x14ac:dyDescent="0.3">
      <c r="A188">
        <v>621</v>
      </c>
      <c r="B188" s="1">
        <v>44989</v>
      </c>
      <c r="C188" t="s">
        <v>634</v>
      </c>
      <c r="D188" t="s">
        <v>13</v>
      </c>
      <c r="E188">
        <v>40</v>
      </c>
      <c r="F188" t="s">
        <v>11</v>
      </c>
      <c r="G188">
        <v>2</v>
      </c>
      <c r="H188">
        <v>500</v>
      </c>
      <c r="I188" s="9">
        <v>1000</v>
      </c>
      <c r="J188">
        <v>1</v>
      </c>
      <c r="K188" t="str">
        <f t="shared" si="13"/>
        <v>36-45</v>
      </c>
      <c r="L188" t="str">
        <f t="shared" si="12"/>
        <v>5.35-40</v>
      </c>
      <c r="M188">
        <f t="shared" si="14"/>
        <v>6</v>
      </c>
      <c r="N188">
        <f t="shared" si="15"/>
        <v>3</v>
      </c>
      <c r="O188" t="str">
        <f t="shared" si="16"/>
        <v>1-10</v>
      </c>
      <c r="P188" t="str">
        <f t="shared" si="17"/>
        <v>63</v>
      </c>
    </row>
    <row r="189" spans="1:16" x14ac:dyDescent="0.3">
      <c r="A189">
        <v>660</v>
      </c>
      <c r="B189" s="1">
        <v>45045</v>
      </c>
      <c r="C189" t="s">
        <v>673</v>
      </c>
      <c r="D189" t="s">
        <v>13</v>
      </c>
      <c r="E189">
        <v>38</v>
      </c>
      <c r="F189" t="s">
        <v>11</v>
      </c>
      <c r="G189">
        <v>2</v>
      </c>
      <c r="H189">
        <v>500</v>
      </c>
      <c r="I189" s="9">
        <v>1000</v>
      </c>
      <c r="J189">
        <v>1</v>
      </c>
      <c r="K189" t="str">
        <f t="shared" si="13"/>
        <v>36-45</v>
      </c>
      <c r="L189" t="str">
        <f t="shared" si="12"/>
        <v>5.35-40</v>
      </c>
      <c r="M189">
        <f t="shared" si="14"/>
        <v>6</v>
      </c>
      <c r="N189">
        <f t="shared" si="15"/>
        <v>4</v>
      </c>
      <c r="O189" t="str">
        <f t="shared" si="16"/>
        <v>21-31</v>
      </c>
      <c r="P189" t="str">
        <f t="shared" si="17"/>
        <v>64</v>
      </c>
    </row>
    <row r="190" spans="1:16" x14ac:dyDescent="0.3">
      <c r="A190">
        <v>662</v>
      </c>
      <c r="B190" s="1">
        <v>45282</v>
      </c>
      <c r="C190" t="s">
        <v>675</v>
      </c>
      <c r="D190" t="s">
        <v>10</v>
      </c>
      <c r="E190">
        <v>48</v>
      </c>
      <c r="F190" t="s">
        <v>11</v>
      </c>
      <c r="G190">
        <v>2</v>
      </c>
      <c r="H190">
        <v>500</v>
      </c>
      <c r="I190" s="9">
        <v>1000</v>
      </c>
      <c r="J190">
        <v>1</v>
      </c>
      <c r="K190" t="str">
        <f t="shared" si="13"/>
        <v>46-55</v>
      </c>
      <c r="L190" t="str">
        <f t="shared" si="12"/>
        <v>7.45-50</v>
      </c>
      <c r="M190">
        <f t="shared" si="14"/>
        <v>5</v>
      </c>
      <c r="N190">
        <f t="shared" si="15"/>
        <v>12</v>
      </c>
      <c r="O190" t="str">
        <f t="shared" si="16"/>
        <v>21-31</v>
      </c>
      <c r="P190" t="str">
        <f t="shared" si="17"/>
        <v>512</v>
      </c>
    </row>
    <row r="191" spans="1:16" x14ac:dyDescent="0.3">
      <c r="A191">
        <v>683</v>
      </c>
      <c r="B191" s="1">
        <v>44930</v>
      </c>
      <c r="C191" t="s">
        <v>696</v>
      </c>
      <c r="D191" t="s">
        <v>10</v>
      </c>
      <c r="E191">
        <v>38</v>
      </c>
      <c r="F191" t="s">
        <v>11</v>
      </c>
      <c r="G191">
        <v>2</v>
      </c>
      <c r="H191">
        <v>500</v>
      </c>
      <c r="I191" s="9">
        <v>1000</v>
      </c>
      <c r="J191">
        <v>1</v>
      </c>
      <c r="K191" t="str">
        <f t="shared" si="13"/>
        <v>36-45</v>
      </c>
      <c r="L191" t="str">
        <f t="shared" si="12"/>
        <v>5.35-40</v>
      </c>
      <c r="M191">
        <f t="shared" si="14"/>
        <v>3</v>
      </c>
      <c r="N191">
        <f t="shared" si="15"/>
        <v>1</v>
      </c>
      <c r="O191" t="str">
        <f t="shared" si="16"/>
        <v>1-10</v>
      </c>
      <c r="P191" t="str">
        <f t="shared" si="17"/>
        <v>31</v>
      </c>
    </row>
    <row r="192" spans="1:16" x14ac:dyDescent="0.3">
      <c r="A192">
        <v>684</v>
      </c>
      <c r="B192" s="1">
        <v>45107</v>
      </c>
      <c r="C192" t="s">
        <v>697</v>
      </c>
      <c r="D192" t="s">
        <v>13</v>
      </c>
      <c r="E192">
        <v>28</v>
      </c>
      <c r="F192" t="s">
        <v>14</v>
      </c>
      <c r="G192">
        <v>2</v>
      </c>
      <c r="H192">
        <v>500</v>
      </c>
      <c r="I192" s="9">
        <v>1000</v>
      </c>
      <c r="J192">
        <v>1</v>
      </c>
      <c r="K192" t="str">
        <f t="shared" si="13"/>
        <v>26-35</v>
      </c>
      <c r="L192" t="str">
        <f t="shared" si="12"/>
        <v>3.25-30</v>
      </c>
      <c r="M192">
        <f t="shared" si="14"/>
        <v>5</v>
      </c>
      <c r="N192">
        <f t="shared" si="15"/>
        <v>6</v>
      </c>
      <c r="O192" t="str">
        <f t="shared" si="16"/>
        <v>21-31</v>
      </c>
      <c r="P192" t="str">
        <f t="shared" si="17"/>
        <v>56</v>
      </c>
    </row>
    <row r="193" spans="1:16" x14ac:dyDescent="0.3">
      <c r="A193">
        <v>709</v>
      </c>
      <c r="B193" s="1">
        <v>45128</v>
      </c>
      <c r="C193" t="s">
        <v>722</v>
      </c>
      <c r="D193" t="s">
        <v>13</v>
      </c>
      <c r="E193">
        <v>19</v>
      </c>
      <c r="F193" t="s">
        <v>16</v>
      </c>
      <c r="G193">
        <v>2</v>
      </c>
      <c r="H193">
        <v>500</v>
      </c>
      <c r="I193" s="9">
        <v>1000</v>
      </c>
      <c r="J193">
        <v>1</v>
      </c>
      <c r="K193" t="str">
        <f t="shared" si="13"/>
        <v>18-25</v>
      </c>
      <c r="L193" t="str">
        <f t="shared" si="12"/>
        <v>1.18-20</v>
      </c>
      <c r="M193">
        <f t="shared" si="14"/>
        <v>5</v>
      </c>
      <c r="N193">
        <f t="shared" si="15"/>
        <v>7</v>
      </c>
      <c r="O193" t="str">
        <f t="shared" si="16"/>
        <v>21-31</v>
      </c>
      <c r="P193" t="str">
        <f t="shared" si="17"/>
        <v>57</v>
      </c>
    </row>
    <row r="194" spans="1:16" x14ac:dyDescent="0.3">
      <c r="A194">
        <v>732</v>
      </c>
      <c r="B194" s="1">
        <v>44968</v>
      </c>
      <c r="C194" t="s">
        <v>745</v>
      </c>
      <c r="D194" t="s">
        <v>10</v>
      </c>
      <c r="E194">
        <v>61</v>
      </c>
      <c r="F194" t="s">
        <v>16</v>
      </c>
      <c r="G194">
        <v>2</v>
      </c>
      <c r="H194">
        <v>500</v>
      </c>
      <c r="I194" s="9">
        <v>1000</v>
      </c>
      <c r="J194">
        <v>1</v>
      </c>
      <c r="K194" t="str">
        <f t="shared" si="13"/>
        <v>56-65</v>
      </c>
      <c r="L194" t="str">
        <f t="shared" ref="L194:L257" si="18">IF(E194&lt;=20,"1.18-20",IF(E194&lt;=25,"2.20-25",IF(E194&lt;=30,"3.25-30",IF(E194&lt;=35,"4.30-35",IF(E194&lt;=40,"5.35-40",IF(E194&lt;=45,"6.40-45",IF(E194&lt;=50,"7.45-50",IF(E194&lt;=55,"8.50-55",IF(E194&lt;=60,"9.55-60","10.60-65")))))))))</f>
        <v>10.60-65</v>
      </c>
      <c r="M194">
        <f t="shared" si="14"/>
        <v>6</v>
      </c>
      <c r="N194">
        <f t="shared" si="15"/>
        <v>2</v>
      </c>
      <c r="O194" t="str">
        <f t="shared" si="16"/>
        <v>11-20</v>
      </c>
      <c r="P194" t="str">
        <f t="shared" si="17"/>
        <v>62</v>
      </c>
    </row>
    <row r="195" spans="1:16" x14ac:dyDescent="0.3">
      <c r="A195">
        <v>779</v>
      </c>
      <c r="B195" s="1">
        <v>45051</v>
      </c>
      <c r="C195" t="s">
        <v>792</v>
      </c>
      <c r="D195" t="s">
        <v>13</v>
      </c>
      <c r="E195">
        <v>56</v>
      </c>
      <c r="F195" t="s">
        <v>16</v>
      </c>
      <c r="G195">
        <v>2</v>
      </c>
      <c r="H195">
        <v>500</v>
      </c>
      <c r="I195" s="9">
        <v>1000</v>
      </c>
      <c r="J195">
        <v>1</v>
      </c>
      <c r="K195" t="str">
        <f t="shared" ref="K195:K258" si="19">IF(E195&lt;=25,"18-25",IF(E195&lt;=35,"26-35",IF(E195&lt;=45,"36-45",IF(E195&lt;=55,"46-55","56-65"))))</f>
        <v>56-65</v>
      </c>
      <c r="L195" t="str">
        <f t="shared" si="18"/>
        <v>9.55-60</v>
      </c>
      <c r="M195">
        <f t="shared" ref="M195:M258" si="20">WEEKDAY(B195,2)</f>
        <v>5</v>
      </c>
      <c r="N195">
        <f t="shared" ref="N195:N258" si="21">MONTH(B195)</f>
        <v>5</v>
      </c>
      <c r="O195" t="str">
        <f t="shared" ref="O195:O258" si="22">IF(DAY(B195)&lt;11,"1-10",IF(DAY(B195)&lt;21,"11-20","21-31"))</f>
        <v>1-10</v>
      </c>
      <c r="P195" t="str">
        <f t="shared" ref="P195:P258" si="23">M195&amp;N195</f>
        <v>55</v>
      </c>
    </row>
    <row r="196" spans="1:16" x14ac:dyDescent="0.3">
      <c r="A196">
        <v>816</v>
      </c>
      <c r="B196" s="1">
        <v>45150</v>
      </c>
      <c r="C196" t="s">
        <v>829</v>
      </c>
      <c r="D196" t="s">
        <v>10</v>
      </c>
      <c r="E196">
        <v>47</v>
      </c>
      <c r="F196" t="s">
        <v>11</v>
      </c>
      <c r="G196">
        <v>2</v>
      </c>
      <c r="H196">
        <v>500</v>
      </c>
      <c r="I196" s="9">
        <v>1000</v>
      </c>
      <c r="J196">
        <v>1</v>
      </c>
      <c r="K196" t="str">
        <f t="shared" si="19"/>
        <v>46-55</v>
      </c>
      <c r="L196" t="str">
        <f t="shared" si="18"/>
        <v>7.45-50</v>
      </c>
      <c r="M196">
        <f t="shared" si="20"/>
        <v>6</v>
      </c>
      <c r="N196">
        <f t="shared" si="21"/>
        <v>8</v>
      </c>
      <c r="O196" t="str">
        <f t="shared" si="22"/>
        <v>11-20</v>
      </c>
      <c r="P196" t="str">
        <f t="shared" si="23"/>
        <v>68</v>
      </c>
    </row>
    <row r="197" spans="1:16" x14ac:dyDescent="0.3">
      <c r="A197">
        <v>850</v>
      </c>
      <c r="B197" s="1">
        <v>45135</v>
      </c>
      <c r="C197" t="s">
        <v>863</v>
      </c>
      <c r="D197" t="s">
        <v>13</v>
      </c>
      <c r="E197">
        <v>26</v>
      </c>
      <c r="F197" t="s">
        <v>11</v>
      </c>
      <c r="G197">
        <v>2</v>
      </c>
      <c r="H197">
        <v>500</v>
      </c>
      <c r="I197" s="9">
        <v>1000</v>
      </c>
      <c r="J197">
        <v>1</v>
      </c>
      <c r="K197" t="str">
        <f t="shared" si="19"/>
        <v>26-35</v>
      </c>
      <c r="L197" t="str">
        <f t="shared" si="18"/>
        <v>3.25-30</v>
      </c>
      <c r="M197">
        <f t="shared" si="20"/>
        <v>5</v>
      </c>
      <c r="N197">
        <f t="shared" si="21"/>
        <v>7</v>
      </c>
      <c r="O197" t="str">
        <f t="shared" si="22"/>
        <v>21-31</v>
      </c>
      <c r="P197" t="str">
        <f t="shared" si="23"/>
        <v>57</v>
      </c>
    </row>
    <row r="198" spans="1:16" x14ac:dyDescent="0.3">
      <c r="A198">
        <v>853</v>
      </c>
      <c r="B198" s="1">
        <v>45050</v>
      </c>
      <c r="C198" t="s">
        <v>866</v>
      </c>
      <c r="D198" t="s">
        <v>10</v>
      </c>
      <c r="E198">
        <v>21</v>
      </c>
      <c r="F198" t="s">
        <v>11</v>
      </c>
      <c r="G198">
        <v>2</v>
      </c>
      <c r="H198">
        <v>500</v>
      </c>
      <c r="I198" s="9">
        <v>1000</v>
      </c>
      <c r="J198">
        <v>1</v>
      </c>
      <c r="K198" t="str">
        <f t="shared" si="19"/>
        <v>18-25</v>
      </c>
      <c r="L198" t="str">
        <f t="shared" si="18"/>
        <v>2.20-25</v>
      </c>
      <c r="M198">
        <f t="shared" si="20"/>
        <v>4</v>
      </c>
      <c r="N198">
        <f t="shared" si="21"/>
        <v>5</v>
      </c>
      <c r="O198" t="str">
        <f t="shared" si="22"/>
        <v>1-10</v>
      </c>
      <c r="P198" t="str">
        <f t="shared" si="23"/>
        <v>45</v>
      </c>
    </row>
    <row r="199" spans="1:16" x14ac:dyDescent="0.3">
      <c r="A199">
        <v>880</v>
      </c>
      <c r="B199" s="1">
        <v>45159</v>
      </c>
      <c r="C199" t="s">
        <v>893</v>
      </c>
      <c r="D199" t="s">
        <v>10</v>
      </c>
      <c r="E199">
        <v>22</v>
      </c>
      <c r="F199" t="s">
        <v>11</v>
      </c>
      <c r="G199">
        <v>2</v>
      </c>
      <c r="H199">
        <v>500</v>
      </c>
      <c r="I199" s="9">
        <v>1000</v>
      </c>
      <c r="J199">
        <v>1</v>
      </c>
      <c r="K199" t="str">
        <f t="shared" si="19"/>
        <v>18-25</v>
      </c>
      <c r="L199" t="str">
        <f t="shared" si="18"/>
        <v>2.20-25</v>
      </c>
      <c r="M199">
        <f t="shared" si="20"/>
        <v>1</v>
      </c>
      <c r="N199">
        <f t="shared" si="21"/>
        <v>8</v>
      </c>
      <c r="O199" t="str">
        <f t="shared" si="22"/>
        <v>21-31</v>
      </c>
      <c r="P199" t="str">
        <f t="shared" si="23"/>
        <v>18</v>
      </c>
    </row>
    <row r="200" spans="1:16" x14ac:dyDescent="0.3">
      <c r="A200">
        <v>966</v>
      </c>
      <c r="B200" s="1">
        <v>44977</v>
      </c>
      <c r="C200" t="s">
        <v>979</v>
      </c>
      <c r="D200" t="s">
        <v>10</v>
      </c>
      <c r="E200">
        <v>60</v>
      </c>
      <c r="F200" t="s">
        <v>16</v>
      </c>
      <c r="G200">
        <v>2</v>
      </c>
      <c r="H200">
        <v>500</v>
      </c>
      <c r="I200" s="9">
        <v>1000</v>
      </c>
      <c r="J200">
        <v>1</v>
      </c>
      <c r="K200" t="str">
        <f t="shared" si="19"/>
        <v>56-65</v>
      </c>
      <c r="L200" t="str">
        <f t="shared" si="18"/>
        <v>9.55-60</v>
      </c>
      <c r="M200">
        <f t="shared" si="20"/>
        <v>1</v>
      </c>
      <c r="N200">
        <f t="shared" si="21"/>
        <v>2</v>
      </c>
      <c r="O200" t="str">
        <f t="shared" si="22"/>
        <v>11-20</v>
      </c>
      <c r="P200" t="str">
        <f t="shared" si="23"/>
        <v>12</v>
      </c>
    </row>
    <row r="201" spans="1:16" x14ac:dyDescent="0.3">
      <c r="A201">
        <v>986</v>
      </c>
      <c r="B201" s="1">
        <v>44943</v>
      </c>
      <c r="C201" t="s">
        <v>999</v>
      </c>
      <c r="D201" t="s">
        <v>13</v>
      </c>
      <c r="E201">
        <v>49</v>
      </c>
      <c r="F201" t="s">
        <v>14</v>
      </c>
      <c r="G201">
        <v>2</v>
      </c>
      <c r="H201">
        <v>500</v>
      </c>
      <c r="I201" s="9">
        <v>1000</v>
      </c>
      <c r="J201">
        <v>1</v>
      </c>
      <c r="K201" t="str">
        <f t="shared" si="19"/>
        <v>46-55</v>
      </c>
      <c r="L201" t="str">
        <f t="shared" si="18"/>
        <v>7.45-50</v>
      </c>
      <c r="M201">
        <f t="shared" si="20"/>
        <v>2</v>
      </c>
      <c r="N201">
        <f t="shared" si="21"/>
        <v>1</v>
      </c>
      <c r="O201" t="str">
        <f t="shared" si="22"/>
        <v>11-20</v>
      </c>
      <c r="P201" t="str">
        <f t="shared" si="23"/>
        <v>21</v>
      </c>
    </row>
    <row r="202" spans="1:16" x14ac:dyDescent="0.3">
      <c r="A202">
        <v>990</v>
      </c>
      <c r="B202" s="1">
        <v>45071</v>
      </c>
      <c r="C202" t="s">
        <v>1003</v>
      </c>
      <c r="D202" t="s">
        <v>13</v>
      </c>
      <c r="E202">
        <v>58</v>
      </c>
      <c r="F202" t="s">
        <v>11</v>
      </c>
      <c r="G202">
        <v>2</v>
      </c>
      <c r="H202">
        <v>500</v>
      </c>
      <c r="I202">
        <v>1000</v>
      </c>
      <c r="J202">
        <v>0</v>
      </c>
      <c r="K202" t="str">
        <f t="shared" si="19"/>
        <v>56-65</v>
      </c>
      <c r="L202" t="str">
        <f t="shared" si="18"/>
        <v>9.55-60</v>
      </c>
      <c r="M202">
        <f t="shared" si="20"/>
        <v>4</v>
      </c>
      <c r="N202">
        <f t="shared" si="21"/>
        <v>5</v>
      </c>
      <c r="O202" t="str">
        <f t="shared" si="22"/>
        <v>21-31</v>
      </c>
      <c r="P202" t="str">
        <f t="shared" si="23"/>
        <v>45</v>
      </c>
    </row>
    <row r="203" spans="1:16" x14ac:dyDescent="0.3">
      <c r="A203">
        <v>994</v>
      </c>
      <c r="B203" s="1">
        <v>45278</v>
      </c>
      <c r="C203" t="s">
        <v>1007</v>
      </c>
      <c r="D203" t="s">
        <v>13</v>
      </c>
      <c r="E203">
        <v>51</v>
      </c>
      <c r="F203" t="s">
        <v>11</v>
      </c>
      <c r="G203">
        <v>2</v>
      </c>
      <c r="H203">
        <v>500</v>
      </c>
      <c r="I203">
        <v>1000</v>
      </c>
      <c r="J203">
        <v>0</v>
      </c>
      <c r="K203" t="str">
        <f t="shared" si="19"/>
        <v>46-55</v>
      </c>
      <c r="L203" t="str">
        <f t="shared" si="18"/>
        <v>8.50-55</v>
      </c>
      <c r="M203">
        <f t="shared" si="20"/>
        <v>1</v>
      </c>
      <c r="N203">
        <f t="shared" si="21"/>
        <v>12</v>
      </c>
      <c r="O203" t="str">
        <f t="shared" si="22"/>
        <v>11-20</v>
      </c>
      <c r="P203" t="str">
        <f t="shared" si="23"/>
        <v>112</v>
      </c>
    </row>
    <row r="204" spans="1:16" x14ac:dyDescent="0.3">
      <c r="A204">
        <v>20</v>
      </c>
      <c r="B204" s="1">
        <v>45235</v>
      </c>
      <c r="C204" t="s">
        <v>33</v>
      </c>
      <c r="D204" t="s">
        <v>10</v>
      </c>
      <c r="E204">
        <v>22</v>
      </c>
      <c r="F204" t="s">
        <v>14</v>
      </c>
      <c r="G204">
        <v>3</v>
      </c>
      <c r="H204">
        <v>300</v>
      </c>
      <c r="I204">
        <v>900</v>
      </c>
      <c r="J204">
        <v>0</v>
      </c>
      <c r="K204" t="str">
        <f t="shared" si="19"/>
        <v>18-25</v>
      </c>
      <c r="L204" t="str">
        <f t="shared" si="18"/>
        <v>2.20-25</v>
      </c>
      <c r="M204">
        <f t="shared" si="20"/>
        <v>7</v>
      </c>
      <c r="N204">
        <f t="shared" si="21"/>
        <v>11</v>
      </c>
      <c r="O204" t="str">
        <f t="shared" si="22"/>
        <v>1-10</v>
      </c>
      <c r="P204" t="str">
        <f t="shared" si="23"/>
        <v>711</v>
      </c>
    </row>
    <row r="205" spans="1:16" x14ac:dyDescent="0.3">
      <c r="A205">
        <v>30</v>
      </c>
      <c r="B205" s="1">
        <v>45228</v>
      </c>
      <c r="C205" t="s">
        <v>43</v>
      </c>
      <c r="D205" t="s">
        <v>13</v>
      </c>
      <c r="E205">
        <v>39</v>
      </c>
      <c r="F205" t="s">
        <v>11</v>
      </c>
      <c r="G205">
        <v>3</v>
      </c>
      <c r="H205">
        <v>300</v>
      </c>
      <c r="I205">
        <v>900</v>
      </c>
      <c r="J205">
        <v>0</v>
      </c>
      <c r="K205" t="str">
        <f t="shared" si="19"/>
        <v>36-45</v>
      </c>
      <c r="L205" t="str">
        <f t="shared" si="18"/>
        <v>5.35-40</v>
      </c>
      <c r="M205">
        <f t="shared" si="20"/>
        <v>7</v>
      </c>
      <c r="N205">
        <f t="shared" si="21"/>
        <v>10</v>
      </c>
      <c r="O205" t="str">
        <f t="shared" si="22"/>
        <v>21-31</v>
      </c>
      <c r="P205" t="str">
        <f t="shared" si="23"/>
        <v>710</v>
      </c>
    </row>
    <row r="206" spans="1:16" x14ac:dyDescent="0.3">
      <c r="A206">
        <v>35</v>
      </c>
      <c r="B206" s="1">
        <v>45143</v>
      </c>
      <c r="C206" t="s">
        <v>48</v>
      </c>
      <c r="D206" t="s">
        <v>13</v>
      </c>
      <c r="E206">
        <v>58</v>
      </c>
      <c r="F206" t="s">
        <v>11</v>
      </c>
      <c r="G206">
        <v>3</v>
      </c>
      <c r="H206">
        <v>300</v>
      </c>
      <c r="I206">
        <v>900</v>
      </c>
      <c r="J206">
        <v>0</v>
      </c>
      <c r="K206" t="str">
        <f t="shared" si="19"/>
        <v>56-65</v>
      </c>
      <c r="L206" t="str">
        <f t="shared" si="18"/>
        <v>9.55-60</v>
      </c>
      <c r="M206">
        <f t="shared" si="20"/>
        <v>6</v>
      </c>
      <c r="N206">
        <f t="shared" si="21"/>
        <v>8</v>
      </c>
      <c r="O206" t="str">
        <f t="shared" si="22"/>
        <v>1-10</v>
      </c>
      <c r="P206" t="str">
        <f t="shared" si="23"/>
        <v>68</v>
      </c>
    </row>
    <row r="207" spans="1:16" x14ac:dyDescent="0.3">
      <c r="A207">
        <v>36</v>
      </c>
      <c r="B207" s="1">
        <v>45101</v>
      </c>
      <c r="C207" t="s">
        <v>49</v>
      </c>
      <c r="D207" t="s">
        <v>10</v>
      </c>
      <c r="E207">
        <v>52</v>
      </c>
      <c r="F207" t="s">
        <v>11</v>
      </c>
      <c r="G207">
        <v>3</v>
      </c>
      <c r="H207">
        <v>300</v>
      </c>
      <c r="I207">
        <v>900</v>
      </c>
      <c r="J207">
        <v>0</v>
      </c>
      <c r="K207" t="str">
        <f t="shared" si="19"/>
        <v>46-55</v>
      </c>
      <c r="L207" t="str">
        <f t="shared" si="18"/>
        <v>8.50-55</v>
      </c>
      <c r="M207">
        <f t="shared" si="20"/>
        <v>6</v>
      </c>
      <c r="N207">
        <f t="shared" si="21"/>
        <v>6</v>
      </c>
      <c r="O207" t="str">
        <f t="shared" si="22"/>
        <v>21-31</v>
      </c>
      <c r="P207" t="str">
        <f t="shared" si="23"/>
        <v>66</v>
      </c>
    </row>
    <row r="208" spans="1:16" x14ac:dyDescent="0.3">
      <c r="A208">
        <v>42</v>
      </c>
      <c r="B208" s="1">
        <v>44974</v>
      </c>
      <c r="C208" t="s">
        <v>55</v>
      </c>
      <c r="D208" t="s">
        <v>10</v>
      </c>
      <c r="E208">
        <v>22</v>
      </c>
      <c r="F208" t="s">
        <v>14</v>
      </c>
      <c r="G208">
        <v>3</v>
      </c>
      <c r="H208">
        <v>300</v>
      </c>
      <c r="I208">
        <v>900</v>
      </c>
      <c r="J208">
        <v>0</v>
      </c>
      <c r="K208" t="str">
        <f t="shared" si="19"/>
        <v>18-25</v>
      </c>
      <c r="L208" t="str">
        <f t="shared" si="18"/>
        <v>2.20-25</v>
      </c>
      <c r="M208">
        <f t="shared" si="20"/>
        <v>5</v>
      </c>
      <c r="N208">
        <f t="shared" si="21"/>
        <v>2</v>
      </c>
      <c r="O208" t="str">
        <f t="shared" si="22"/>
        <v>11-20</v>
      </c>
      <c r="P208" t="str">
        <f t="shared" si="23"/>
        <v>52</v>
      </c>
    </row>
    <row r="209" spans="1:16" x14ac:dyDescent="0.3">
      <c r="A209">
        <v>48</v>
      </c>
      <c r="B209" s="1">
        <v>45062</v>
      </c>
      <c r="C209" t="s">
        <v>61</v>
      </c>
      <c r="D209" t="s">
        <v>10</v>
      </c>
      <c r="E209">
        <v>54</v>
      </c>
      <c r="F209" t="s">
        <v>16</v>
      </c>
      <c r="G209">
        <v>3</v>
      </c>
      <c r="H209">
        <v>300</v>
      </c>
      <c r="I209">
        <v>900</v>
      </c>
      <c r="J209">
        <v>0</v>
      </c>
      <c r="K209" t="str">
        <f t="shared" si="19"/>
        <v>46-55</v>
      </c>
      <c r="L209" t="str">
        <f t="shared" si="18"/>
        <v>8.50-55</v>
      </c>
      <c r="M209">
        <f t="shared" si="20"/>
        <v>2</v>
      </c>
      <c r="N209">
        <f t="shared" si="21"/>
        <v>5</v>
      </c>
      <c r="O209" t="str">
        <f t="shared" si="22"/>
        <v>11-20</v>
      </c>
      <c r="P209" t="str">
        <f t="shared" si="23"/>
        <v>25</v>
      </c>
    </row>
    <row r="210" spans="1:16" x14ac:dyDescent="0.3">
      <c r="A210">
        <v>56</v>
      </c>
      <c r="B210" s="1">
        <v>45077</v>
      </c>
      <c r="C210" t="s">
        <v>69</v>
      </c>
      <c r="D210" t="s">
        <v>13</v>
      </c>
      <c r="E210">
        <v>26</v>
      </c>
      <c r="F210" t="s">
        <v>14</v>
      </c>
      <c r="G210">
        <v>3</v>
      </c>
      <c r="H210">
        <v>300</v>
      </c>
      <c r="I210">
        <v>900</v>
      </c>
      <c r="J210">
        <v>0</v>
      </c>
      <c r="K210" t="str">
        <f t="shared" si="19"/>
        <v>26-35</v>
      </c>
      <c r="L210" t="str">
        <f t="shared" si="18"/>
        <v>3.25-30</v>
      </c>
      <c r="M210">
        <f t="shared" si="20"/>
        <v>3</v>
      </c>
      <c r="N210">
        <f t="shared" si="21"/>
        <v>5</v>
      </c>
      <c r="O210" t="str">
        <f t="shared" si="22"/>
        <v>21-31</v>
      </c>
      <c r="P210" t="str">
        <f t="shared" si="23"/>
        <v>35</v>
      </c>
    </row>
    <row r="211" spans="1:16" x14ac:dyDescent="0.3">
      <c r="A211">
        <v>110</v>
      </c>
      <c r="B211" s="1">
        <v>45088</v>
      </c>
      <c r="C211" t="s">
        <v>123</v>
      </c>
      <c r="D211" t="s">
        <v>10</v>
      </c>
      <c r="E211">
        <v>27</v>
      </c>
      <c r="F211" t="s">
        <v>14</v>
      </c>
      <c r="G211">
        <v>3</v>
      </c>
      <c r="H211">
        <v>300</v>
      </c>
      <c r="I211">
        <v>900</v>
      </c>
      <c r="J211">
        <v>0</v>
      </c>
      <c r="K211" t="str">
        <f t="shared" si="19"/>
        <v>26-35</v>
      </c>
      <c r="L211" t="str">
        <f t="shared" si="18"/>
        <v>3.25-30</v>
      </c>
      <c r="M211">
        <f t="shared" si="20"/>
        <v>7</v>
      </c>
      <c r="N211">
        <f t="shared" si="21"/>
        <v>6</v>
      </c>
      <c r="O211" t="str">
        <f t="shared" si="22"/>
        <v>11-20</v>
      </c>
      <c r="P211" t="str">
        <f t="shared" si="23"/>
        <v>76</v>
      </c>
    </row>
    <row r="212" spans="1:16" x14ac:dyDescent="0.3">
      <c r="A212">
        <v>133</v>
      </c>
      <c r="B212" s="1">
        <v>44973</v>
      </c>
      <c r="C212" t="s">
        <v>146</v>
      </c>
      <c r="D212" t="s">
        <v>10</v>
      </c>
      <c r="E212">
        <v>20</v>
      </c>
      <c r="F212" t="s">
        <v>16</v>
      </c>
      <c r="G212">
        <v>3</v>
      </c>
      <c r="H212">
        <v>300</v>
      </c>
      <c r="I212">
        <v>900</v>
      </c>
      <c r="J212">
        <v>0</v>
      </c>
      <c r="K212" t="str">
        <f t="shared" si="19"/>
        <v>18-25</v>
      </c>
      <c r="L212" t="str">
        <f t="shared" si="18"/>
        <v>1.18-20</v>
      </c>
      <c r="M212">
        <f t="shared" si="20"/>
        <v>4</v>
      </c>
      <c r="N212">
        <f t="shared" si="21"/>
        <v>2</v>
      </c>
      <c r="O212" t="str">
        <f t="shared" si="22"/>
        <v>11-20</v>
      </c>
      <c r="P212" t="str">
        <f t="shared" si="23"/>
        <v>42</v>
      </c>
    </row>
    <row r="213" spans="1:16" x14ac:dyDescent="0.3">
      <c r="A213">
        <v>154</v>
      </c>
      <c r="B213" s="1">
        <v>45201</v>
      </c>
      <c r="C213" t="s">
        <v>167</v>
      </c>
      <c r="D213" t="s">
        <v>10</v>
      </c>
      <c r="E213">
        <v>51</v>
      </c>
      <c r="F213" t="s">
        <v>16</v>
      </c>
      <c r="G213">
        <v>3</v>
      </c>
      <c r="H213">
        <v>300</v>
      </c>
      <c r="I213">
        <v>900</v>
      </c>
      <c r="J213">
        <v>0</v>
      </c>
      <c r="K213" t="str">
        <f t="shared" si="19"/>
        <v>46-55</v>
      </c>
      <c r="L213" t="str">
        <f t="shared" si="18"/>
        <v>8.50-55</v>
      </c>
      <c r="M213">
        <f t="shared" si="20"/>
        <v>1</v>
      </c>
      <c r="N213">
        <f t="shared" si="21"/>
        <v>10</v>
      </c>
      <c r="O213" t="str">
        <f t="shared" si="22"/>
        <v>1-10</v>
      </c>
      <c r="P213" t="str">
        <f t="shared" si="23"/>
        <v>110</v>
      </c>
    </row>
    <row r="214" spans="1:16" x14ac:dyDescent="0.3">
      <c r="A214">
        <v>171</v>
      </c>
      <c r="B214" s="1">
        <v>45254</v>
      </c>
      <c r="C214" t="s">
        <v>184</v>
      </c>
      <c r="D214" t="s">
        <v>13</v>
      </c>
      <c r="E214">
        <v>52</v>
      </c>
      <c r="F214" t="s">
        <v>14</v>
      </c>
      <c r="G214">
        <v>3</v>
      </c>
      <c r="H214">
        <v>300</v>
      </c>
      <c r="I214">
        <v>900</v>
      </c>
      <c r="J214">
        <v>0</v>
      </c>
      <c r="K214" t="str">
        <f t="shared" si="19"/>
        <v>46-55</v>
      </c>
      <c r="L214" t="str">
        <f t="shared" si="18"/>
        <v>8.50-55</v>
      </c>
      <c r="M214">
        <f t="shared" si="20"/>
        <v>5</v>
      </c>
      <c r="N214">
        <f t="shared" si="21"/>
        <v>11</v>
      </c>
      <c r="O214" t="str">
        <f t="shared" si="22"/>
        <v>21-31</v>
      </c>
      <c r="P214" t="str">
        <f t="shared" si="23"/>
        <v>511</v>
      </c>
    </row>
    <row r="215" spans="1:16" x14ac:dyDescent="0.3">
      <c r="A215">
        <v>180</v>
      </c>
      <c r="B215" s="1">
        <v>44927</v>
      </c>
      <c r="C215" t="s">
        <v>193</v>
      </c>
      <c r="D215" t="s">
        <v>10</v>
      </c>
      <c r="E215">
        <v>41</v>
      </c>
      <c r="F215" t="s">
        <v>14</v>
      </c>
      <c r="G215">
        <v>3</v>
      </c>
      <c r="H215">
        <v>300</v>
      </c>
      <c r="I215">
        <v>900</v>
      </c>
      <c r="J215">
        <v>0</v>
      </c>
      <c r="K215" t="str">
        <f t="shared" si="19"/>
        <v>36-45</v>
      </c>
      <c r="L215" t="str">
        <f t="shared" si="18"/>
        <v>6.40-45</v>
      </c>
      <c r="M215">
        <f t="shared" si="20"/>
        <v>7</v>
      </c>
      <c r="N215">
        <f t="shared" si="21"/>
        <v>1</v>
      </c>
      <c r="O215" t="str">
        <f t="shared" si="22"/>
        <v>1-10</v>
      </c>
      <c r="P215" t="str">
        <f t="shared" si="23"/>
        <v>71</v>
      </c>
    </row>
    <row r="216" spans="1:16" x14ac:dyDescent="0.3">
      <c r="A216">
        <v>183</v>
      </c>
      <c r="B216" s="1">
        <v>45177</v>
      </c>
      <c r="C216" t="s">
        <v>196</v>
      </c>
      <c r="D216" t="s">
        <v>13</v>
      </c>
      <c r="E216">
        <v>43</v>
      </c>
      <c r="F216" t="s">
        <v>11</v>
      </c>
      <c r="G216">
        <v>3</v>
      </c>
      <c r="H216">
        <v>300</v>
      </c>
      <c r="I216">
        <v>900</v>
      </c>
      <c r="J216">
        <v>0</v>
      </c>
      <c r="K216" t="str">
        <f t="shared" si="19"/>
        <v>36-45</v>
      </c>
      <c r="L216" t="str">
        <f t="shared" si="18"/>
        <v>6.40-45</v>
      </c>
      <c r="M216">
        <f t="shared" si="20"/>
        <v>5</v>
      </c>
      <c r="N216">
        <f t="shared" si="21"/>
        <v>9</v>
      </c>
      <c r="O216" t="str">
        <f t="shared" si="22"/>
        <v>1-10</v>
      </c>
      <c r="P216" t="str">
        <f t="shared" si="23"/>
        <v>59</v>
      </c>
    </row>
    <row r="217" spans="1:16" x14ac:dyDescent="0.3">
      <c r="A217">
        <v>196</v>
      </c>
      <c r="B217" s="1">
        <v>45199</v>
      </c>
      <c r="C217" t="s">
        <v>209</v>
      </c>
      <c r="D217" t="s">
        <v>13</v>
      </c>
      <c r="E217">
        <v>32</v>
      </c>
      <c r="F217" t="s">
        <v>14</v>
      </c>
      <c r="G217">
        <v>3</v>
      </c>
      <c r="H217">
        <v>300</v>
      </c>
      <c r="I217">
        <v>900</v>
      </c>
      <c r="J217">
        <v>0</v>
      </c>
      <c r="K217" t="str">
        <f t="shared" si="19"/>
        <v>26-35</v>
      </c>
      <c r="L217" t="str">
        <f t="shared" si="18"/>
        <v>4.30-35</v>
      </c>
      <c r="M217">
        <f t="shared" si="20"/>
        <v>6</v>
      </c>
      <c r="N217">
        <f t="shared" si="21"/>
        <v>9</v>
      </c>
      <c r="O217" t="str">
        <f t="shared" si="22"/>
        <v>21-31</v>
      </c>
      <c r="P217" t="str">
        <f t="shared" si="23"/>
        <v>69</v>
      </c>
    </row>
    <row r="218" spans="1:16" x14ac:dyDescent="0.3">
      <c r="A218">
        <v>198</v>
      </c>
      <c r="B218" s="1">
        <v>44992</v>
      </c>
      <c r="C218" t="s">
        <v>211</v>
      </c>
      <c r="D218" t="s">
        <v>13</v>
      </c>
      <c r="E218">
        <v>54</v>
      </c>
      <c r="F218" t="s">
        <v>11</v>
      </c>
      <c r="G218">
        <v>3</v>
      </c>
      <c r="H218">
        <v>300</v>
      </c>
      <c r="I218">
        <v>900</v>
      </c>
      <c r="J218">
        <v>0</v>
      </c>
      <c r="K218" t="str">
        <f t="shared" si="19"/>
        <v>46-55</v>
      </c>
      <c r="L218" t="str">
        <f t="shared" si="18"/>
        <v>8.50-55</v>
      </c>
      <c r="M218">
        <f t="shared" si="20"/>
        <v>2</v>
      </c>
      <c r="N218">
        <f t="shared" si="21"/>
        <v>3</v>
      </c>
      <c r="O218" t="str">
        <f t="shared" si="22"/>
        <v>1-10</v>
      </c>
      <c r="P218" t="str">
        <f t="shared" si="23"/>
        <v>23</v>
      </c>
    </row>
    <row r="219" spans="1:16" x14ac:dyDescent="0.3">
      <c r="A219">
        <v>243</v>
      </c>
      <c r="B219" s="1">
        <v>45069</v>
      </c>
      <c r="C219" t="s">
        <v>256</v>
      </c>
      <c r="D219" t="s">
        <v>13</v>
      </c>
      <c r="E219">
        <v>47</v>
      </c>
      <c r="F219" t="s">
        <v>16</v>
      </c>
      <c r="G219">
        <v>3</v>
      </c>
      <c r="H219">
        <v>300</v>
      </c>
      <c r="I219">
        <v>900</v>
      </c>
      <c r="J219">
        <v>0</v>
      </c>
      <c r="K219" t="str">
        <f t="shared" si="19"/>
        <v>46-55</v>
      </c>
      <c r="L219" t="str">
        <f t="shared" si="18"/>
        <v>7.45-50</v>
      </c>
      <c r="M219">
        <f t="shared" si="20"/>
        <v>2</v>
      </c>
      <c r="N219">
        <f t="shared" si="21"/>
        <v>5</v>
      </c>
      <c r="O219" t="str">
        <f t="shared" si="22"/>
        <v>21-31</v>
      </c>
      <c r="P219" t="str">
        <f t="shared" si="23"/>
        <v>25</v>
      </c>
    </row>
    <row r="220" spans="1:16" x14ac:dyDescent="0.3">
      <c r="A220">
        <v>248</v>
      </c>
      <c r="B220" s="1">
        <v>44994</v>
      </c>
      <c r="C220" t="s">
        <v>261</v>
      </c>
      <c r="D220" t="s">
        <v>10</v>
      </c>
      <c r="E220">
        <v>26</v>
      </c>
      <c r="F220" t="s">
        <v>14</v>
      </c>
      <c r="G220">
        <v>3</v>
      </c>
      <c r="H220">
        <v>300</v>
      </c>
      <c r="I220">
        <v>900</v>
      </c>
      <c r="J220">
        <v>0</v>
      </c>
      <c r="K220" t="str">
        <f t="shared" si="19"/>
        <v>26-35</v>
      </c>
      <c r="L220" t="str">
        <f t="shared" si="18"/>
        <v>3.25-30</v>
      </c>
      <c r="M220">
        <f t="shared" si="20"/>
        <v>4</v>
      </c>
      <c r="N220">
        <f t="shared" si="21"/>
        <v>3</v>
      </c>
      <c r="O220" t="str">
        <f t="shared" si="22"/>
        <v>1-10</v>
      </c>
      <c r="P220" t="str">
        <f t="shared" si="23"/>
        <v>43</v>
      </c>
    </row>
    <row r="221" spans="1:16" x14ac:dyDescent="0.3">
      <c r="A221">
        <v>264</v>
      </c>
      <c r="B221" s="1">
        <v>44954</v>
      </c>
      <c r="C221" t="s">
        <v>277</v>
      </c>
      <c r="D221" t="s">
        <v>10</v>
      </c>
      <c r="E221">
        <v>47</v>
      </c>
      <c r="F221" t="s">
        <v>14</v>
      </c>
      <c r="G221">
        <v>3</v>
      </c>
      <c r="H221">
        <v>300</v>
      </c>
      <c r="I221">
        <v>900</v>
      </c>
      <c r="J221">
        <v>0</v>
      </c>
      <c r="K221" t="str">
        <f t="shared" si="19"/>
        <v>46-55</v>
      </c>
      <c r="L221" t="str">
        <f t="shared" si="18"/>
        <v>7.45-50</v>
      </c>
      <c r="M221">
        <f t="shared" si="20"/>
        <v>6</v>
      </c>
      <c r="N221">
        <f t="shared" si="21"/>
        <v>1</v>
      </c>
      <c r="O221" t="str">
        <f t="shared" si="22"/>
        <v>21-31</v>
      </c>
      <c r="P221" t="str">
        <f t="shared" si="23"/>
        <v>61</v>
      </c>
    </row>
    <row r="222" spans="1:16" x14ac:dyDescent="0.3">
      <c r="A222">
        <v>265</v>
      </c>
      <c r="B222" s="1">
        <v>45271</v>
      </c>
      <c r="C222" t="s">
        <v>278</v>
      </c>
      <c r="D222" t="s">
        <v>10</v>
      </c>
      <c r="E222">
        <v>55</v>
      </c>
      <c r="F222" t="s">
        <v>14</v>
      </c>
      <c r="G222">
        <v>3</v>
      </c>
      <c r="H222">
        <v>300</v>
      </c>
      <c r="I222">
        <v>900</v>
      </c>
      <c r="J222">
        <v>0</v>
      </c>
      <c r="K222" t="str">
        <f t="shared" si="19"/>
        <v>46-55</v>
      </c>
      <c r="L222" t="str">
        <f t="shared" si="18"/>
        <v>8.50-55</v>
      </c>
      <c r="M222">
        <f t="shared" si="20"/>
        <v>1</v>
      </c>
      <c r="N222">
        <f t="shared" si="21"/>
        <v>12</v>
      </c>
      <c r="O222" t="str">
        <f t="shared" si="22"/>
        <v>11-20</v>
      </c>
      <c r="P222" t="str">
        <f t="shared" si="23"/>
        <v>112</v>
      </c>
    </row>
    <row r="223" spans="1:16" x14ac:dyDescent="0.3">
      <c r="A223">
        <v>295</v>
      </c>
      <c r="B223" s="1">
        <v>45135</v>
      </c>
      <c r="C223" t="s">
        <v>308</v>
      </c>
      <c r="D223" t="s">
        <v>13</v>
      </c>
      <c r="E223">
        <v>27</v>
      </c>
      <c r="F223" t="s">
        <v>11</v>
      </c>
      <c r="G223">
        <v>3</v>
      </c>
      <c r="H223">
        <v>300</v>
      </c>
      <c r="I223">
        <v>900</v>
      </c>
      <c r="J223">
        <v>0</v>
      </c>
      <c r="K223" t="str">
        <f t="shared" si="19"/>
        <v>26-35</v>
      </c>
      <c r="L223" t="str">
        <f t="shared" si="18"/>
        <v>3.25-30</v>
      </c>
      <c r="M223">
        <f t="shared" si="20"/>
        <v>5</v>
      </c>
      <c r="N223">
        <f t="shared" si="21"/>
        <v>7</v>
      </c>
      <c r="O223" t="str">
        <f t="shared" si="22"/>
        <v>21-31</v>
      </c>
      <c r="P223" t="str">
        <f t="shared" si="23"/>
        <v>57</v>
      </c>
    </row>
    <row r="224" spans="1:16" x14ac:dyDescent="0.3">
      <c r="A224">
        <v>323</v>
      </c>
      <c r="B224" s="1">
        <v>44952</v>
      </c>
      <c r="C224" t="s">
        <v>336</v>
      </c>
      <c r="D224" t="s">
        <v>13</v>
      </c>
      <c r="E224">
        <v>29</v>
      </c>
      <c r="F224" t="s">
        <v>11</v>
      </c>
      <c r="G224">
        <v>3</v>
      </c>
      <c r="H224">
        <v>300</v>
      </c>
      <c r="I224">
        <v>900</v>
      </c>
      <c r="J224">
        <v>0</v>
      </c>
      <c r="K224" t="str">
        <f t="shared" si="19"/>
        <v>26-35</v>
      </c>
      <c r="L224" t="str">
        <f t="shared" si="18"/>
        <v>3.25-30</v>
      </c>
      <c r="M224">
        <f t="shared" si="20"/>
        <v>4</v>
      </c>
      <c r="N224">
        <f t="shared" si="21"/>
        <v>1</v>
      </c>
      <c r="O224" t="str">
        <f t="shared" si="22"/>
        <v>21-31</v>
      </c>
      <c r="P224" t="str">
        <f t="shared" si="23"/>
        <v>41</v>
      </c>
    </row>
    <row r="225" spans="1:16" x14ac:dyDescent="0.3">
      <c r="A225">
        <v>334</v>
      </c>
      <c r="B225" s="1">
        <v>45231</v>
      </c>
      <c r="C225" t="s">
        <v>347</v>
      </c>
      <c r="D225" t="s">
        <v>10</v>
      </c>
      <c r="E225">
        <v>31</v>
      </c>
      <c r="F225" t="s">
        <v>16</v>
      </c>
      <c r="G225">
        <v>3</v>
      </c>
      <c r="H225">
        <v>300</v>
      </c>
      <c r="I225">
        <v>900</v>
      </c>
      <c r="J225">
        <v>0</v>
      </c>
      <c r="K225" t="str">
        <f t="shared" si="19"/>
        <v>26-35</v>
      </c>
      <c r="L225" t="str">
        <f t="shared" si="18"/>
        <v>4.30-35</v>
      </c>
      <c r="M225">
        <f t="shared" si="20"/>
        <v>3</v>
      </c>
      <c r="N225">
        <f t="shared" si="21"/>
        <v>11</v>
      </c>
      <c r="O225" t="str">
        <f t="shared" si="22"/>
        <v>1-10</v>
      </c>
      <c r="P225" t="str">
        <f t="shared" si="23"/>
        <v>311</v>
      </c>
    </row>
    <row r="226" spans="1:16" x14ac:dyDescent="0.3">
      <c r="A226">
        <v>407</v>
      </c>
      <c r="B226" s="1">
        <v>45102</v>
      </c>
      <c r="C226" t="s">
        <v>420</v>
      </c>
      <c r="D226" t="s">
        <v>13</v>
      </c>
      <c r="E226">
        <v>46</v>
      </c>
      <c r="F226" t="s">
        <v>16</v>
      </c>
      <c r="G226">
        <v>3</v>
      </c>
      <c r="H226">
        <v>300</v>
      </c>
      <c r="I226">
        <v>900</v>
      </c>
      <c r="J226">
        <v>0</v>
      </c>
      <c r="K226" t="str">
        <f t="shared" si="19"/>
        <v>46-55</v>
      </c>
      <c r="L226" t="str">
        <f t="shared" si="18"/>
        <v>7.45-50</v>
      </c>
      <c r="M226">
        <f t="shared" si="20"/>
        <v>7</v>
      </c>
      <c r="N226">
        <f t="shared" si="21"/>
        <v>6</v>
      </c>
      <c r="O226" t="str">
        <f t="shared" si="22"/>
        <v>21-31</v>
      </c>
      <c r="P226" t="str">
        <f t="shared" si="23"/>
        <v>76</v>
      </c>
    </row>
    <row r="227" spans="1:16" x14ac:dyDescent="0.3">
      <c r="A227">
        <v>409</v>
      </c>
      <c r="B227" s="1">
        <v>45278</v>
      </c>
      <c r="C227" t="s">
        <v>422</v>
      </c>
      <c r="D227" t="s">
        <v>13</v>
      </c>
      <c r="E227">
        <v>21</v>
      </c>
      <c r="F227" t="s">
        <v>16</v>
      </c>
      <c r="G227">
        <v>3</v>
      </c>
      <c r="H227">
        <v>300</v>
      </c>
      <c r="I227">
        <v>900</v>
      </c>
      <c r="J227">
        <v>0</v>
      </c>
      <c r="K227" t="str">
        <f t="shared" si="19"/>
        <v>18-25</v>
      </c>
      <c r="L227" t="str">
        <f t="shared" si="18"/>
        <v>2.20-25</v>
      </c>
      <c r="M227">
        <f t="shared" si="20"/>
        <v>1</v>
      </c>
      <c r="N227">
        <f t="shared" si="21"/>
        <v>12</v>
      </c>
      <c r="O227" t="str">
        <f t="shared" si="22"/>
        <v>11-20</v>
      </c>
      <c r="P227" t="str">
        <f t="shared" si="23"/>
        <v>112</v>
      </c>
    </row>
    <row r="228" spans="1:16" x14ac:dyDescent="0.3">
      <c r="A228">
        <v>417</v>
      </c>
      <c r="B228" s="1">
        <v>45251</v>
      </c>
      <c r="C228" t="s">
        <v>430</v>
      </c>
      <c r="D228" t="s">
        <v>10</v>
      </c>
      <c r="E228">
        <v>43</v>
      </c>
      <c r="F228" t="s">
        <v>16</v>
      </c>
      <c r="G228">
        <v>3</v>
      </c>
      <c r="H228">
        <v>300</v>
      </c>
      <c r="I228">
        <v>900</v>
      </c>
      <c r="J228">
        <v>0</v>
      </c>
      <c r="K228" t="str">
        <f t="shared" si="19"/>
        <v>36-45</v>
      </c>
      <c r="L228" t="str">
        <f t="shared" si="18"/>
        <v>6.40-45</v>
      </c>
      <c r="M228">
        <f t="shared" si="20"/>
        <v>2</v>
      </c>
      <c r="N228">
        <f t="shared" si="21"/>
        <v>11</v>
      </c>
      <c r="O228" t="str">
        <f t="shared" si="22"/>
        <v>21-31</v>
      </c>
      <c r="P228" t="str">
        <f t="shared" si="23"/>
        <v>211</v>
      </c>
    </row>
    <row r="229" spans="1:16" x14ac:dyDescent="0.3">
      <c r="A229">
        <v>430</v>
      </c>
      <c r="B229" s="1">
        <v>45145</v>
      </c>
      <c r="C229" t="s">
        <v>443</v>
      </c>
      <c r="D229" t="s">
        <v>13</v>
      </c>
      <c r="E229">
        <v>43</v>
      </c>
      <c r="F229" t="s">
        <v>16</v>
      </c>
      <c r="G229">
        <v>3</v>
      </c>
      <c r="H229">
        <v>300</v>
      </c>
      <c r="I229">
        <v>900</v>
      </c>
      <c r="J229">
        <v>0</v>
      </c>
      <c r="K229" t="str">
        <f t="shared" si="19"/>
        <v>36-45</v>
      </c>
      <c r="L229" t="str">
        <f t="shared" si="18"/>
        <v>6.40-45</v>
      </c>
      <c r="M229">
        <f t="shared" si="20"/>
        <v>1</v>
      </c>
      <c r="N229">
        <f t="shared" si="21"/>
        <v>8</v>
      </c>
      <c r="O229" t="str">
        <f t="shared" si="22"/>
        <v>1-10</v>
      </c>
      <c r="P229" t="str">
        <f t="shared" si="23"/>
        <v>18</v>
      </c>
    </row>
    <row r="230" spans="1:16" x14ac:dyDescent="0.3">
      <c r="A230">
        <v>435</v>
      </c>
      <c r="B230" s="1">
        <v>45280</v>
      </c>
      <c r="C230" t="s">
        <v>448</v>
      </c>
      <c r="D230" t="s">
        <v>13</v>
      </c>
      <c r="E230">
        <v>30</v>
      </c>
      <c r="F230" t="s">
        <v>11</v>
      </c>
      <c r="G230">
        <v>3</v>
      </c>
      <c r="H230">
        <v>300</v>
      </c>
      <c r="I230">
        <v>900</v>
      </c>
      <c r="J230">
        <v>0</v>
      </c>
      <c r="K230" t="str">
        <f t="shared" si="19"/>
        <v>26-35</v>
      </c>
      <c r="L230" t="str">
        <f t="shared" si="18"/>
        <v>3.25-30</v>
      </c>
      <c r="M230">
        <f t="shared" si="20"/>
        <v>3</v>
      </c>
      <c r="N230">
        <f t="shared" si="21"/>
        <v>12</v>
      </c>
      <c r="O230" t="str">
        <f t="shared" si="22"/>
        <v>11-20</v>
      </c>
      <c r="P230" t="str">
        <f t="shared" si="23"/>
        <v>312</v>
      </c>
    </row>
    <row r="231" spans="1:16" x14ac:dyDescent="0.3">
      <c r="A231">
        <v>457</v>
      </c>
      <c r="B231" s="1">
        <v>45135</v>
      </c>
      <c r="C231" t="s">
        <v>470</v>
      </c>
      <c r="D231" t="s">
        <v>13</v>
      </c>
      <c r="E231">
        <v>58</v>
      </c>
      <c r="F231" t="s">
        <v>11</v>
      </c>
      <c r="G231">
        <v>3</v>
      </c>
      <c r="H231">
        <v>300</v>
      </c>
      <c r="I231">
        <v>900</v>
      </c>
      <c r="J231">
        <v>0</v>
      </c>
      <c r="K231" t="str">
        <f t="shared" si="19"/>
        <v>56-65</v>
      </c>
      <c r="L231" t="str">
        <f t="shared" si="18"/>
        <v>9.55-60</v>
      </c>
      <c r="M231">
        <f t="shared" si="20"/>
        <v>5</v>
      </c>
      <c r="N231">
        <f t="shared" si="21"/>
        <v>7</v>
      </c>
      <c r="O231" t="str">
        <f t="shared" si="22"/>
        <v>21-31</v>
      </c>
      <c r="P231" t="str">
        <f t="shared" si="23"/>
        <v>57</v>
      </c>
    </row>
    <row r="232" spans="1:16" x14ac:dyDescent="0.3">
      <c r="A232">
        <v>472</v>
      </c>
      <c r="B232" s="1">
        <v>45286</v>
      </c>
      <c r="C232" t="s">
        <v>485</v>
      </c>
      <c r="D232" t="s">
        <v>13</v>
      </c>
      <c r="E232">
        <v>38</v>
      </c>
      <c r="F232" t="s">
        <v>11</v>
      </c>
      <c r="G232">
        <v>3</v>
      </c>
      <c r="H232">
        <v>300</v>
      </c>
      <c r="I232">
        <v>900</v>
      </c>
      <c r="J232">
        <v>0</v>
      </c>
      <c r="K232" t="str">
        <f t="shared" si="19"/>
        <v>36-45</v>
      </c>
      <c r="L232" t="str">
        <f t="shared" si="18"/>
        <v>5.35-40</v>
      </c>
      <c r="M232">
        <f t="shared" si="20"/>
        <v>2</v>
      </c>
      <c r="N232">
        <f t="shared" si="21"/>
        <v>12</v>
      </c>
      <c r="O232" t="str">
        <f t="shared" si="22"/>
        <v>21-31</v>
      </c>
      <c r="P232" t="str">
        <f t="shared" si="23"/>
        <v>212</v>
      </c>
    </row>
    <row r="233" spans="1:16" x14ac:dyDescent="0.3">
      <c r="A233">
        <v>488</v>
      </c>
      <c r="B233" s="1">
        <v>45095</v>
      </c>
      <c r="C233" t="s">
        <v>501</v>
      </c>
      <c r="D233" t="s">
        <v>13</v>
      </c>
      <c r="E233">
        <v>51</v>
      </c>
      <c r="F233" t="s">
        <v>16</v>
      </c>
      <c r="G233">
        <v>3</v>
      </c>
      <c r="H233">
        <v>300</v>
      </c>
      <c r="I233">
        <v>900</v>
      </c>
      <c r="J233">
        <v>0</v>
      </c>
      <c r="K233" t="str">
        <f t="shared" si="19"/>
        <v>46-55</v>
      </c>
      <c r="L233" t="str">
        <f t="shared" si="18"/>
        <v>8.50-55</v>
      </c>
      <c r="M233">
        <f t="shared" si="20"/>
        <v>7</v>
      </c>
      <c r="N233">
        <f t="shared" si="21"/>
        <v>6</v>
      </c>
      <c r="O233" t="str">
        <f t="shared" si="22"/>
        <v>11-20</v>
      </c>
      <c r="P233" t="str">
        <f t="shared" si="23"/>
        <v>76</v>
      </c>
    </row>
    <row r="234" spans="1:16" x14ac:dyDescent="0.3">
      <c r="A234">
        <v>491</v>
      </c>
      <c r="B234" s="1">
        <v>45069</v>
      </c>
      <c r="C234" t="s">
        <v>504</v>
      </c>
      <c r="D234" t="s">
        <v>13</v>
      </c>
      <c r="E234">
        <v>60</v>
      </c>
      <c r="F234" t="s">
        <v>16</v>
      </c>
      <c r="G234">
        <v>3</v>
      </c>
      <c r="H234">
        <v>300</v>
      </c>
      <c r="I234">
        <v>900</v>
      </c>
      <c r="J234">
        <v>0</v>
      </c>
      <c r="K234" t="str">
        <f t="shared" si="19"/>
        <v>56-65</v>
      </c>
      <c r="L234" t="str">
        <f t="shared" si="18"/>
        <v>9.55-60</v>
      </c>
      <c r="M234">
        <f t="shared" si="20"/>
        <v>2</v>
      </c>
      <c r="N234">
        <f t="shared" si="21"/>
        <v>5</v>
      </c>
      <c r="O234" t="str">
        <f t="shared" si="22"/>
        <v>21-31</v>
      </c>
      <c r="P234" t="str">
        <f t="shared" si="23"/>
        <v>25</v>
      </c>
    </row>
    <row r="235" spans="1:16" x14ac:dyDescent="0.3">
      <c r="A235">
        <v>509</v>
      </c>
      <c r="B235" s="1">
        <v>45103</v>
      </c>
      <c r="C235" t="s">
        <v>522</v>
      </c>
      <c r="D235" t="s">
        <v>13</v>
      </c>
      <c r="E235">
        <v>37</v>
      </c>
      <c r="F235" t="s">
        <v>16</v>
      </c>
      <c r="G235">
        <v>3</v>
      </c>
      <c r="H235">
        <v>300</v>
      </c>
      <c r="I235">
        <v>900</v>
      </c>
      <c r="J235">
        <v>0</v>
      </c>
      <c r="K235" t="str">
        <f t="shared" si="19"/>
        <v>36-45</v>
      </c>
      <c r="L235" t="str">
        <f t="shared" si="18"/>
        <v>5.35-40</v>
      </c>
      <c r="M235">
        <f t="shared" si="20"/>
        <v>1</v>
      </c>
      <c r="N235">
        <f t="shared" si="21"/>
        <v>6</v>
      </c>
      <c r="O235" t="str">
        <f t="shared" si="22"/>
        <v>21-31</v>
      </c>
      <c r="P235" t="str">
        <f t="shared" si="23"/>
        <v>16</v>
      </c>
    </row>
    <row r="236" spans="1:16" x14ac:dyDescent="0.3">
      <c r="A236">
        <v>515</v>
      </c>
      <c r="B236" s="1">
        <v>45124</v>
      </c>
      <c r="C236" t="s">
        <v>528</v>
      </c>
      <c r="D236" t="s">
        <v>13</v>
      </c>
      <c r="E236">
        <v>49</v>
      </c>
      <c r="F236" t="s">
        <v>14</v>
      </c>
      <c r="G236">
        <v>3</v>
      </c>
      <c r="H236">
        <v>300</v>
      </c>
      <c r="I236">
        <v>900</v>
      </c>
      <c r="J236">
        <v>0</v>
      </c>
      <c r="K236" t="str">
        <f t="shared" si="19"/>
        <v>46-55</v>
      </c>
      <c r="L236" t="str">
        <f t="shared" si="18"/>
        <v>7.45-50</v>
      </c>
      <c r="M236">
        <f t="shared" si="20"/>
        <v>1</v>
      </c>
      <c r="N236">
        <f t="shared" si="21"/>
        <v>7</v>
      </c>
      <c r="O236" t="str">
        <f t="shared" si="22"/>
        <v>11-20</v>
      </c>
      <c r="P236" t="str">
        <f t="shared" si="23"/>
        <v>17</v>
      </c>
    </row>
    <row r="237" spans="1:16" x14ac:dyDescent="0.3">
      <c r="A237">
        <v>540</v>
      </c>
      <c r="B237" s="1">
        <v>45268</v>
      </c>
      <c r="C237" t="s">
        <v>553</v>
      </c>
      <c r="D237" t="s">
        <v>13</v>
      </c>
      <c r="E237">
        <v>46</v>
      </c>
      <c r="F237" t="s">
        <v>16</v>
      </c>
      <c r="G237">
        <v>3</v>
      </c>
      <c r="H237">
        <v>300</v>
      </c>
      <c r="I237">
        <v>900</v>
      </c>
      <c r="J237">
        <v>0</v>
      </c>
      <c r="K237" t="str">
        <f t="shared" si="19"/>
        <v>46-55</v>
      </c>
      <c r="L237" t="str">
        <f t="shared" si="18"/>
        <v>7.45-50</v>
      </c>
      <c r="M237">
        <f t="shared" si="20"/>
        <v>5</v>
      </c>
      <c r="N237">
        <f t="shared" si="21"/>
        <v>12</v>
      </c>
      <c r="O237" t="str">
        <f t="shared" si="22"/>
        <v>1-10</v>
      </c>
      <c r="P237" t="str">
        <f t="shared" si="23"/>
        <v>512</v>
      </c>
    </row>
    <row r="238" spans="1:16" x14ac:dyDescent="0.3">
      <c r="A238">
        <v>550</v>
      </c>
      <c r="B238" s="1">
        <v>45267</v>
      </c>
      <c r="C238" t="s">
        <v>563</v>
      </c>
      <c r="D238" t="s">
        <v>10</v>
      </c>
      <c r="E238">
        <v>40</v>
      </c>
      <c r="F238" t="s">
        <v>14</v>
      </c>
      <c r="G238">
        <v>3</v>
      </c>
      <c r="H238">
        <v>300</v>
      </c>
      <c r="I238">
        <v>900</v>
      </c>
      <c r="J238">
        <v>0</v>
      </c>
      <c r="K238" t="str">
        <f t="shared" si="19"/>
        <v>36-45</v>
      </c>
      <c r="L238" t="str">
        <f t="shared" si="18"/>
        <v>5.35-40</v>
      </c>
      <c r="M238">
        <f t="shared" si="20"/>
        <v>4</v>
      </c>
      <c r="N238">
        <f t="shared" si="21"/>
        <v>12</v>
      </c>
      <c r="O238" t="str">
        <f t="shared" si="22"/>
        <v>1-10</v>
      </c>
      <c r="P238" t="str">
        <f t="shared" si="23"/>
        <v>412</v>
      </c>
    </row>
    <row r="239" spans="1:16" x14ac:dyDescent="0.3">
      <c r="A239">
        <v>551</v>
      </c>
      <c r="B239" s="1">
        <v>45121</v>
      </c>
      <c r="C239" t="s">
        <v>564</v>
      </c>
      <c r="D239" t="s">
        <v>10</v>
      </c>
      <c r="E239">
        <v>45</v>
      </c>
      <c r="F239" t="s">
        <v>16</v>
      </c>
      <c r="G239">
        <v>3</v>
      </c>
      <c r="H239">
        <v>300</v>
      </c>
      <c r="I239">
        <v>900</v>
      </c>
      <c r="J239">
        <v>0</v>
      </c>
      <c r="K239" t="str">
        <f t="shared" si="19"/>
        <v>36-45</v>
      </c>
      <c r="L239" t="str">
        <f t="shared" si="18"/>
        <v>6.40-45</v>
      </c>
      <c r="M239">
        <f t="shared" si="20"/>
        <v>5</v>
      </c>
      <c r="N239">
        <f t="shared" si="21"/>
        <v>7</v>
      </c>
      <c r="O239" t="str">
        <f t="shared" si="22"/>
        <v>11-20</v>
      </c>
      <c r="P239" t="str">
        <f t="shared" si="23"/>
        <v>57</v>
      </c>
    </row>
    <row r="240" spans="1:16" x14ac:dyDescent="0.3">
      <c r="A240">
        <v>567</v>
      </c>
      <c r="B240" s="1">
        <v>45091</v>
      </c>
      <c r="C240" t="s">
        <v>580</v>
      </c>
      <c r="D240" t="s">
        <v>13</v>
      </c>
      <c r="E240">
        <v>25</v>
      </c>
      <c r="F240" t="s">
        <v>14</v>
      </c>
      <c r="G240">
        <v>3</v>
      </c>
      <c r="H240">
        <v>300</v>
      </c>
      <c r="I240">
        <v>900</v>
      </c>
      <c r="J240">
        <v>0</v>
      </c>
      <c r="K240" t="str">
        <f t="shared" si="19"/>
        <v>18-25</v>
      </c>
      <c r="L240" t="str">
        <f t="shared" si="18"/>
        <v>2.20-25</v>
      </c>
      <c r="M240">
        <f t="shared" si="20"/>
        <v>3</v>
      </c>
      <c r="N240">
        <f t="shared" si="21"/>
        <v>6</v>
      </c>
      <c r="O240" t="str">
        <f t="shared" si="22"/>
        <v>11-20</v>
      </c>
      <c r="P240" t="str">
        <f t="shared" si="23"/>
        <v>36</v>
      </c>
    </row>
    <row r="241" spans="1:16" x14ac:dyDescent="0.3">
      <c r="A241">
        <v>582</v>
      </c>
      <c r="B241" s="1">
        <v>45244</v>
      </c>
      <c r="C241" t="s">
        <v>595</v>
      </c>
      <c r="D241" t="s">
        <v>10</v>
      </c>
      <c r="E241">
        <v>35</v>
      </c>
      <c r="F241" t="s">
        <v>14</v>
      </c>
      <c r="G241">
        <v>3</v>
      </c>
      <c r="H241">
        <v>300</v>
      </c>
      <c r="I241">
        <v>900</v>
      </c>
      <c r="J241">
        <v>0</v>
      </c>
      <c r="K241" t="str">
        <f t="shared" si="19"/>
        <v>26-35</v>
      </c>
      <c r="L241" t="str">
        <f t="shared" si="18"/>
        <v>4.30-35</v>
      </c>
      <c r="M241">
        <f t="shared" si="20"/>
        <v>2</v>
      </c>
      <c r="N241">
        <f t="shared" si="21"/>
        <v>11</v>
      </c>
      <c r="O241" t="str">
        <f t="shared" si="22"/>
        <v>11-20</v>
      </c>
      <c r="P241" t="str">
        <f t="shared" si="23"/>
        <v>211</v>
      </c>
    </row>
    <row r="242" spans="1:16" x14ac:dyDescent="0.3">
      <c r="A242">
        <v>590</v>
      </c>
      <c r="B242" s="1">
        <v>45002</v>
      </c>
      <c r="C242" t="s">
        <v>603</v>
      </c>
      <c r="D242" t="s">
        <v>10</v>
      </c>
      <c r="E242">
        <v>36</v>
      </c>
      <c r="F242" t="s">
        <v>14</v>
      </c>
      <c r="G242">
        <v>3</v>
      </c>
      <c r="H242">
        <v>300</v>
      </c>
      <c r="I242">
        <v>900</v>
      </c>
      <c r="J242">
        <v>0</v>
      </c>
      <c r="K242" t="str">
        <f t="shared" si="19"/>
        <v>36-45</v>
      </c>
      <c r="L242" t="str">
        <f t="shared" si="18"/>
        <v>5.35-40</v>
      </c>
      <c r="M242">
        <f t="shared" si="20"/>
        <v>5</v>
      </c>
      <c r="N242">
        <f t="shared" si="21"/>
        <v>3</v>
      </c>
      <c r="O242" t="str">
        <f t="shared" si="22"/>
        <v>11-20</v>
      </c>
      <c r="P242" t="str">
        <f t="shared" si="23"/>
        <v>53</v>
      </c>
    </row>
    <row r="243" spans="1:16" x14ac:dyDescent="0.3">
      <c r="A243">
        <v>624</v>
      </c>
      <c r="B243" s="1">
        <v>45164</v>
      </c>
      <c r="C243" t="s">
        <v>637</v>
      </c>
      <c r="D243" t="s">
        <v>13</v>
      </c>
      <c r="E243">
        <v>34</v>
      </c>
      <c r="F243" t="s">
        <v>11</v>
      </c>
      <c r="G243">
        <v>3</v>
      </c>
      <c r="H243">
        <v>300</v>
      </c>
      <c r="I243">
        <v>900</v>
      </c>
      <c r="J243">
        <v>0</v>
      </c>
      <c r="K243" t="str">
        <f t="shared" si="19"/>
        <v>26-35</v>
      </c>
      <c r="L243" t="str">
        <f t="shared" si="18"/>
        <v>4.30-35</v>
      </c>
      <c r="M243">
        <f t="shared" si="20"/>
        <v>6</v>
      </c>
      <c r="N243">
        <f t="shared" si="21"/>
        <v>8</v>
      </c>
      <c r="O243" t="str">
        <f t="shared" si="22"/>
        <v>21-31</v>
      </c>
      <c r="P243" t="str">
        <f t="shared" si="23"/>
        <v>68</v>
      </c>
    </row>
    <row r="244" spans="1:16" x14ac:dyDescent="0.3">
      <c r="A244">
        <v>635</v>
      </c>
      <c r="B244" s="1">
        <v>45155</v>
      </c>
      <c r="C244" t="s">
        <v>648</v>
      </c>
      <c r="D244" t="s">
        <v>13</v>
      </c>
      <c r="E244">
        <v>63</v>
      </c>
      <c r="F244" t="s">
        <v>16</v>
      </c>
      <c r="G244">
        <v>3</v>
      </c>
      <c r="H244">
        <v>300</v>
      </c>
      <c r="I244">
        <v>900</v>
      </c>
      <c r="J244">
        <v>0</v>
      </c>
      <c r="K244" t="str">
        <f t="shared" si="19"/>
        <v>56-65</v>
      </c>
      <c r="L244" t="str">
        <f t="shared" si="18"/>
        <v>10.60-65</v>
      </c>
      <c r="M244">
        <f t="shared" si="20"/>
        <v>4</v>
      </c>
      <c r="N244">
        <f t="shared" si="21"/>
        <v>8</v>
      </c>
      <c r="O244" t="str">
        <f t="shared" si="22"/>
        <v>11-20</v>
      </c>
      <c r="P244" t="str">
        <f t="shared" si="23"/>
        <v>48</v>
      </c>
    </row>
    <row r="245" spans="1:16" x14ac:dyDescent="0.3">
      <c r="A245">
        <v>678</v>
      </c>
      <c r="B245" s="1">
        <v>45283</v>
      </c>
      <c r="C245" t="s">
        <v>691</v>
      </c>
      <c r="D245" t="s">
        <v>13</v>
      </c>
      <c r="E245">
        <v>60</v>
      </c>
      <c r="F245" t="s">
        <v>16</v>
      </c>
      <c r="G245">
        <v>3</v>
      </c>
      <c r="H245">
        <v>300</v>
      </c>
      <c r="I245">
        <v>900</v>
      </c>
      <c r="J245">
        <v>0</v>
      </c>
      <c r="K245" t="str">
        <f t="shared" si="19"/>
        <v>56-65</v>
      </c>
      <c r="L245" t="str">
        <f t="shared" si="18"/>
        <v>9.55-60</v>
      </c>
      <c r="M245">
        <f t="shared" si="20"/>
        <v>6</v>
      </c>
      <c r="N245">
        <f t="shared" si="21"/>
        <v>12</v>
      </c>
      <c r="O245" t="str">
        <f t="shared" si="22"/>
        <v>21-31</v>
      </c>
      <c r="P245" t="str">
        <f t="shared" si="23"/>
        <v>612</v>
      </c>
    </row>
    <row r="246" spans="1:16" x14ac:dyDescent="0.3">
      <c r="A246">
        <v>680</v>
      </c>
      <c r="B246" s="1">
        <v>45221</v>
      </c>
      <c r="C246" t="s">
        <v>693</v>
      </c>
      <c r="D246" t="s">
        <v>13</v>
      </c>
      <c r="E246">
        <v>53</v>
      </c>
      <c r="F246" t="s">
        <v>14</v>
      </c>
      <c r="G246">
        <v>3</v>
      </c>
      <c r="H246">
        <v>300</v>
      </c>
      <c r="I246">
        <v>900</v>
      </c>
      <c r="J246">
        <v>0</v>
      </c>
      <c r="K246" t="str">
        <f t="shared" si="19"/>
        <v>46-55</v>
      </c>
      <c r="L246" t="str">
        <f t="shared" si="18"/>
        <v>8.50-55</v>
      </c>
      <c r="M246">
        <f t="shared" si="20"/>
        <v>7</v>
      </c>
      <c r="N246">
        <f t="shared" si="21"/>
        <v>10</v>
      </c>
      <c r="O246" t="str">
        <f t="shared" si="22"/>
        <v>21-31</v>
      </c>
      <c r="P246" t="str">
        <f t="shared" si="23"/>
        <v>710</v>
      </c>
    </row>
    <row r="247" spans="1:16" x14ac:dyDescent="0.3">
      <c r="A247">
        <v>690</v>
      </c>
      <c r="B247" s="1">
        <v>45235</v>
      </c>
      <c r="C247" t="s">
        <v>703</v>
      </c>
      <c r="D247" t="s">
        <v>13</v>
      </c>
      <c r="E247">
        <v>52</v>
      </c>
      <c r="F247" t="s">
        <v>14</v>
      </c>
      <c r="G247">
        <v>3</v>
      </c>
      <c r="H247">
        <v>300</v>
      </c>
      <c r="I247">
        <v>900</v>
      </c>
      <c r="J247">
        <v>0</v>
      </c>
      <c r="K247" t="str">
        <f t="shared" si="19"/>
        <v>46-55</v>
      </c>
      <c r="L247" t="str">
        <f t="shared" si="18"/>
        <v>8.50-55</v>
      </c>
      <c r="M247">
        <f t="shared" si="20"/>
        <v>7</v>
      </c>
      <c r="N247">
        <f t="shared" si="21"/>
        <v>11</v>
      </c>
      <c r="O247" t="str">
        <f t="shared" si="22"/>
        <v>1-10</v>
      </c>
      <c r="P247" t="str">
        <f t="shared" si="23"/>
        <v>711</v>
      </c>
    </row>
    <row r="248" spans="1:16" x14ac:dyDescent="0.3">
      <c r="A248">
        <v>708</v>
      </c>
      <c r="B248" s="1">
        <v>44940</v>
      </c>
      <c r="C248" t="s">
        <v>721</v>
      </c>
      <c r="D248" t="s">
        <v>13</v>
      </c>
      <c r="E248">
        <v>43</v>
      </c>
      <c r="F248" t="s">
        <v>11</v>
      </c>
      <c r="G248">
        <v>3</v>
      </c>
      <c r="H248">
        <v>300</v>
      </c>
      <c r="I248">
        <v>900</v>
      </c>
      <c r="J248">
        <v>0</v>
      </c>
      <c r="K248" t="str">
        <f t="shared" si="19"/>
        <v>36-45</v>
      </c>
      <c r="L248" t="str">
        <f t="shared" si="18"/>
        <v>6.40-45</v>
      </c>
      <c r="M248">
        <f t="shared" si="20"/>
        <v>6</v>
      </c>
      <c r="N248">
        <f t="shared" si="21"/>
        <v>1</v>
      </c>
      <c r="O248" t="str">
        <f t="shared" si="22"/>
        <v>11-20</v>
      </c>
      <c r="P248" t="str">
        <f t="shared" si="23"/>
        <v>61</v>
      </c>
    </row>
    <row r="249" spans="1:16" x14ac:dyDescent="0.3">
      <c r="A249">
        <v>722</v>
      </c>
      <c r="B249" s="1">
        <v>45121</v>
      </c>
      <c r="C249" t="s">
        <v>735</v>
      </c>
      <c r="D249" t="s">
        <v>10</v>
      </c>
      <c r="E249">
        <v>20</v>
      </c>
      <c r="F249" t="s">
        <v>11</v>
      </c>
      <c r="G249">
        <v>3</v>
      </c>
      <c r="H249">
        <v>300</v>
      </c>
      <c r="I249">
        <v>900</v>
      </c>
      <c r="J249">
        <v>0</v>
      </c>
      <c r="K249" t="str">
        <f t="shared" si="19"/>
        <v>18-25</v>
      </c>
      <c r="L249" t="str">
        <f t="shared" si="18"/>
        <v>1.18-20</v>
      </c>
      <c r="M249">
        <f t="shared" si="20"/>
        <v>5</v>
      </c>
      <c r="N249">
        <f t="shared" si="21"/>
        <v>7</v>
      </c>
      <c r="O249" t="str">
        <f t="shared" si="22"/>
        <v>11-20</v>
      </c>
      <c r="P249" t="str">
        <f t="shared" si="23"/>
        <v>57</v>
      </c>
    </row>
    <row r="250" spans="1:16" x14ac:dyDescent="0.3">
      <c r="A250">
        <v>727</v>
      </c>
      <c r="B250" s="1">
        <v>45099</v>
      </c>
      <c r="C250" t="s">
        <v>740</v>
      </c>
      <c r="D250" t="s">
        <v>10</v>
      </c>
      <c r="E250">
        <v>55</v>
      </c>
      <c r="F250" t="s">
        <v>11</v>
      </c>
      <c r="G250">
        <v>3</v>
      </c>
      <c r="H250">
        <v>300</v>
      </c>
      <c r="I250">
        <v>900</v>
      </c>
      <c r="J250">
        <v>0</v>
      </c>
      <c r="K250" t="str">
        <f t="shared" si="19"/>
        <v>46-55</v>
      </c>
      <c r="L250" t="str">
        <f t="shared" si="18"/>
        <v>8.50-55</v>
      </c>
      <c r="M250">
        <f t="shared" si="20"/>
        <v>4</v>
      </c>
      <c r="N250">
        <f t="shared" si="21"/>
        <v>6</v>
      </c>
      <c r="O250" t="str">
        <f t="shared" si="22"/>
        <v>21-31</v>
      </c>
      <c r="P250" t="str">
        <f t="shared" si="23"/>
        <v>46</v>
      </c>
    </row>
    <row r="251" spans="1:16" x14ac:dyDescent="0.3">
      <c r="A251">
        <v>766</v>
      </c>
      <c r="B251" s="1">
        <v>44982</v>
      </c>
      <c r="C251" t="s">
        <v>779</v>
      </c>
      <c r="D251" t="s">
        <v>10</v>
      </c>
      <c r="E251">
        <v>38</v>
      </c>
      <c r="F251" t="s">
        <v>16</v>
      </c>
      <c r="G251">
        <v>3</v>
      </c>
      <c r="H251">
        <v>300</v>
      </c>
      <c r="I251">
        <v>900</v>
      </c>
      <c r="J251">
        <v>0</v>
      </c>
      <c r="K251" t="str">
        <f t="shared" si="19"/>
        <v>36-45</v>
      </c>
      <c r="L251" t="str">
        <f t="shared" si="18"/>
        <v>5.35-40</v>
      </c>
      <c r="M251">
        <f t="shared" si="20"/>
        <v>6</v>
      </c>
      <c r="N251">
        <f t="shared" si="21"/>
        <v>2</v>
      </c>
      <c r="O251" t="str">
        <f t="shared" si="22"/>
        <v>21-31</v>
      </c>
      <c r="P251" t="str">
        <f t="shared" si="23"/>
        <v>62</v>
      </c>
    </row>
    <row r="252" spans="1:16" x14ac:dyDescent="0.3">
      <c r="A252">
        <v>782</v>
      </c>
      <c r="B252" s="1">
        <v>45081</v>
      </c>
      <c r="C252" t="s">
        <v>795</v>
      </c>
      <c r="D252" t="s">
        <v>10</v>
      </c>
      <c r="E252">
        <v>59</v>
      </c>
      <c r="F252" t="s">
        <v>14</v>
      </c>
      <c r="G252">
        <v>3</v>
      </c>
      <c r="H252">
        <v>300</v>
      </c>
      <c r="I252">
        <v>900</v>
      </c>
      <c r="J252">
        <v>0</v>
      </c>
      <c r="K252" t="str">
        <f t="shared" si="19"/>
        <v>56-65</v>
      </c>
      <c r="L252" t="str">
        <f t="shared" si="18"/>
        <v>9.55-60</v>
      </c>
      <c r="M252">
        <f t="shared" si="20"/>
        <v>7</v>
      </c>
      <c r="N252">
        <f t="shared" si="21"/>
        <v>6</v>
      </c>
      <c r="O252" t="str">
        <f t="shared" si="22"/>
        <v>1-10</v>
      </c>
      <c r="P252" t="str">
        <f t="shared" si="23"/>
        <v>76</v>
      </c>
    </row>
    <row r="253" spans="1:16" x14ac:dyDescent="0.3">
      <c r="A253">
        <v>788</v>
      </c>
      <c r="B253" s="1">
        <v>45104</v>
      </c>
      <c r="C253" t="s">
        <v>801</v>
      </c>
      <c r="D253" t="s">
        <v>13</v>
      </c>
      <c r="E253">
        <v>52</v>
      </c>
      <c r="F253" t="s">
        <v>11</v>
      </c>
      <c r="G253">
        <v>3</v>
      </c>
      <c r="H253">
        <v>300</v>
      </c>
      <c r="I253">
        <v>900</v>
      </c>
      <c r="J253">
        <v>0</v>
      </c>
      <c r="K253" t="str">
        <f t="shared" si="19"/>
        <v>46-55</v>
      </c>
      <c r="L253" t="str">
        <f t="shared" si="18"/>
        <v>8.50-55</v>
      </c>
      <c r="M253">
        <f t="shared" si="20"/>
        <v>2</v>
      </c>
      <c r="N253">
        <f t="shared" si="21"/>
        <v>6</v>
      </c>
      <c r="O253" t="str">
        <f t="shared" si="22"/>
        <v>21-31</v>
      </c>
      <c r="P253" t="str">
        <f t="shared" si="23"/>
        <v>26</v>
      </c>
    </row>
    <row r="254" spans="1:16" x14ac:dyDescent="0.3">
      <c r="A254">
        <v>806</v>
      </c>
      <c r="B254" s="1">
        <v>45005</v>
      </c>
      <c r="C254" t="s">
        <v>819</v>
      </c>
      <c r="D254" t="s">
        <v>13</v>
      </c>
      <c r="E254">
        <v>35</v>
      </c>
      <c r="F254" t="s">
        <v>11</v>
      </c>
      <c r="G254">
        <v>3</v>
      </c>
      <c r="H254">
        <v>300</v>
      </c>
      <c r="I254">
        <v>900</v>
      </c>
      <c r="J254">
        <v>0</v>
      </c>
      <c r="K254" t="str">
        <f t="shared" si="19"/>
        <v>26-35</v>
      </c>
      <c r="L254" t="str">
        <f t="shared" si="18"/>
        <v>4.30-35</v>
      </c>
      <c r="M254">
        <f t="shared" si="20"/>
        <v>1</v>
      </c>
      <c r="N254">
        <f t="shared" si="21"/>
        <v>3</v>
      </c>
      <c r="O254" t="str">
        <f t="shared" si="22"/>
        <v>11-20</v>
      </c>
      <c r="P254" t="str">
        <f t="shared" si="23"/>
        <v>13</v>
      </c>
    </row>
    <row r="255" spans="1:16" x14ac:dyDescent="0.3">
      <c r="A255">
        <v>827</v>
      </c>
      <c r="B255" s="1">
        <v>45239</v>
      </c>
      <c r="C255" t="s">
        <v>840</v>
      </c>
      <c r="D255" t="s">
        <v>10</v>
      </c>
      <c r="E255">
        <v>61</v>
      </c>
      <c r="F255" t="s">
        <v>11</v>
      </c>
      <c r="G255">
        <v>3</v>
      </c>
      <c r="H255">
        <v>300</v>
      </c>
      <c r="I255">
        <v>900</v>
      </c>
      <c r="J255">
        <v>0</v>
      </c>
      <c r="K255" t="str">
        <f t="shared" si="19"/>
        <v>56-65</v>
      </c>
      <c r="L255" t="str">
        <f t="shared" si="18"/>
        <v>10.60-65</v>
      </c>
      <c r="M255">
        <f t="shared" si="20"/>
        <v>4</v>
      </c>
      <c r="N255">
        <f t="shared" si="21"/>
        <v>11</v>
      </c>
      <c r="O255" t="str">
        <f t="shared" si="22"/>
        <v>1-10</v>
      </c>
      <c r="P255" t="str">
        <f t="shared" si="23"/>
        <v>411</v>
      </c>
    </row>
    <row r="256" spans="1:16" x14ac:dyDescent="0.3">
      <c r="A256">
        <v>886</v>
      </c>
      <c r="B256" s="1">
        <v>45025</v>
      </c>
      <c r="C256" t="s">
        <v>899</v>
      </c>
      <c r="D256" t="s">
        <v>10</v>
      </c>
      <c r="E256">
        <v>37</v>
      </c>
      <c r="F256" t="s">
        <v>16</v>
      </c>
      <c r="G256">
        <v>3</v>
      </c>
      <c r="H256">
        <v>300</v>
      </c>
      <c r="I256">
        <v>900</v>
      </c>
      <c r="J256">
        <v>0</v>
      </c>
      <c r="K256" t="str">
        <f t="shared" si="19"/>
        <v>36-45</v>
      </c>
      <c r="L256" t="str">
        <f t="shared" si="18"/>
        <v>5.35-40</v>
      </c>
      <c r="M256">
        <f t="shared" si="20"/>
        <v>7</v>
      </c>
      <c r="N256">
        <f t="shared" si="21"/>
        <v>4</v>
      </c>
      <c r="O256" t="str">
        <f t="shared" si="22"/>
        <v>1-10</v>
      </c>
      <c r="P256" t="str">
        <f t="shared" si="23"/>
        <v>74</v>
      </c>
    </row>
    <row r="257" spans="1:16" x14ac:dyDescent="0.3">
      <c r="A257">
        <v>891</v>
      </c>
      <c r="B257" s="1">
        <v>45021</v>
      </c>
      <c r="C257" t="s">
        <v>904</v>
      </c>
      <c r="D257" t="s">
        <v>10</v>
      </c>
      <c r="E257">
        <v>41</v>
      </c>
      <c r="F257" t="s">
        <v>16</v>
      </c>
      <c r="G257">
        <v>3</v>
      </c>
      <c r="H257">
        <v>300</v>
      </c>
      <c r="I257">
        <v>900</v>
      </c>
      <c r="J257">
        <v>0</v>
      </c>
      <c r="K257" t="str">
        <f t="shared" si="19"/>
        <v>36-45</v>
      </c>
      <c r="L257" t="str">
        <f t="shared" si="18"/>
        <v>6.40-45</v>
      </c>
      <c r="M257">
        <f t="shared" si="20"/>
        <v>3</v>
      </c>
      <c r="N257">
        <f t="shared" si="21"/>
        <v>4</v>
      </c>
      <c r="O257" t="str">
        <f t="shared" si="22"/>
        <v>1-10</v>
      </c>
      <c r="P257" t="str">
        <f t="shared" si="23"/>
        <v>34</v>
      </c>
    </row>
    <row r="258" spans="1:16" x14ac:dyDescent="0.3">
      <c r="A258">
        <v>911</v>
      </c>
      <c r="B258" s="1">
        <v>45067</v>
      </c>
      <c r="C258" t="s">
        <v>924</v>
      </c>
      <c r="D258" t="s">
        <v>10</v>
      </c>
      <c r="E258">
        <v>42</v>
      </c>
      <c r="F258" t="s">
        <v>16</v>
      </c>
      <c r="G258">
        <v>3</v>
      </c>
      <c r="H258">
        <v>300</v>
      </c>
      <c r="I258">
        <v>900</v>
      </c>
      <c r="J258">
        <v>0</v>
      </c>
      <c r="K258" t="str">
        <f t="shared" si="19"/>
        <v>36-45</v>
      </c>
      <c r="L258" t="str">
        <f t="shared" ref="L258:L321" si="24">IF(E258&lt;=20,"1.18-20",IF(E258&lt;=25,"2.20-25",IF(E258&lt;=30,"3.25-30",IF(E258&lt;=35,"4.30-35",IF(E258&lt;=40,"5.35-40",IF(E258&lt;=45,"6.40-45",IF(E258&lt;=50,"7.45-50",IF(E258&lt;=55,"8.50-55",IF(E258&lt;=60,"9.55-60","10.60-65")))))))))</f>
        <v>6.40-45</v>
      </c>
      <c r="M258">
        <f t="shared" si="20"/>
        <v>7</v>
      </c>
      <c r="N258">
        <f t="shared" si="21"/>
        <v>5</v>
      </c>
      <c r="O258" t="str">
        <f t="shared" si="22"/>
        <v>21-31</v>
      </c>
      <c r="P258" t="str">
        <f t="shared" si="23"/>
        <v>75</v>
      </c>
    </row>
    <row r="259" spans="1:16" x14ac:dyDescent="0.3">
      <c r="A259">
        <v>923</v>
      </c>
      <c r="B259" s="1">
        <v>45072</v>
      </c>
      <c r="C259" t="s">
        <v>936</v>
      </c>
      <c r="D259" t="s">
        <v>10</v>
      </c>
      <c r="E259">
        <v>32</v>
      </c>
      <c r="F259" t="s">
        <v>11</v>
      </c>
      <c r="G259">
        <v>3</v>
      </c>
      <c r="H259">
        <v>300</v>
      </c>
      <c r="I259">
        <v>900</v>
      </c>
      <c r="J259">
        <v>0</v>
      </c>
      <c r="K259" t="str">
        <f t="shared" ref="K259:K322" si="25">IF(E259&lt;=25,"18-25",IF(E259&lt;=35,"26-35",IF(E259&lt;=45,"36-45",IF(E259&lt;=55,"46-55","56-65"))))</f>
        <v>26-35</v>
      </c>
      <c r="L259" t="str">
        <f t="shared" si="24"/>
        <v>4.30-35</v>
      </c>
      <c r="M259">
        <f t="shared" ref="M259:M322" si="26">WEEKDAY(B259,2)</f>
        <v>5</v>
      </c>
      <c r="N259">
        <f t="shared" ref="N259:N322" si="27">MONTH(B259)</f>
        <v>5</v>
      </c>
      <c r="O259" t="str">
        <f t="shared" ref="O259:O322" si="28">IF(DAY(B259)&lt;11,"1-10",IF(DAY(B259)&lt;21,"11-20","21-31"))</f>
        <v>21-31</v>
      </c>
      <c r="P259" t="str">
        <f t="shared" ref="P259:P322" si="29">M259&amp;N259</f>
        <v>55</v>
      </c>
    </row>
    <row r="260" spans="1:16" x14ac:dyDescent="0.3">
      <c r="A260">
        <v>950</v>
      </c>
      <c r="B260" s="1">
        <v>45237</v>
      </c>
      <c r="C260" t="s">
        <v>963</v>
      </c>
      <c r="D260" t="s">
        <v>10</v>
      </c>
      <c r="E260">
        <v>36</v>
      </c>
      <c r="F260" t="s">
        <v>14</v>
      </c>
      <c r="G260">
        <v>3</v>
      </c>
      <c r="H260">
        <v>300</v>
      </c>
      <c r="I260">
        <v>900</v>
      </c>
      <c r="J260">
        <v>0</v>
      </c>
      <c r="K260" t="str">
        <f t="shared" si="25"/>
        <v>36-45</v>
      </c>
      <c r="L260" t="str">
        <f t="shared" si="24"/>
        <v>5.35-40</v>
      </c>
      <c r="M260">
        <f t="shared" si="26"/>
        <v>2</v>
      </c>
      <c r="N260">
        <f t="shared" si="27"/>
        <v>11</v>
      </c>
      <c r="O260" t="str">
        <f t="shared" si="28"/>
        <v>1-10</v>
      </c>
      <c r="P260" t="str">
        <f t="shared" si="29"/>
        <v>211</v>
      </c>
    </row>
    <row r="261" spans="1:16" x14ac:dyDescent="0.3">
      <c r="A261">
        <v>954</v>
      </c>
      <c r="B261" s="1">
        <v>45194</v>
      </c>
      <c r="C261" t="s">
        <v>967</v>
      </c>
      <c r="D261" t="s">
        <v>13</v>
      </c>
      <c r="E261">
        <v>50</v>
      </c>
      <c r="F261" t="s">
        <v>16</v>
      </c>
      <c r="G261">
        <v>3</v>
      </c>
      <c r="H261">
        <v>300</v>
      </c>
      <c r="I261">
        <v>900</v>
      </c>
      <c r="J261">
        <v>0</v>
      </c>
      <c r="K261" t="str">
        <f t="shared" si="25"/>
        <v>46-55</v>
      </c>
      <c r="L261" t="str">
        <f t="shared" si="24"/>
        <v>7.45-50</v>
      </c>
      <c r="M261">
        <f t="shared" si="26"/>
        <v>1</v>
      </c>
      <c r="N261">
        <f t="shared" si="27"/>
        <v>9</v>
      </c>
      <c r="O261" t="str">
        <f t="shared" si="28"/>
        <v>21-31</v>
      </c>
      <c r="P261" t="str">
        <f t="shared" si="29"/>
        <v>19</v>
      </c>
    </row>
    <row r="262" spans="1:16" x14ac:dyDescent="0.3">
      <c r="A262">
        <v>964</v>
      </c>
      <c r="B262" s="1">
        <v>44957</v>
      </c>
      <c r="C262" t="s">
        <v>977</v>
      </c>
      <c r="D262" t="s">
        <v>10</v>
      </c>
      <c r="E262">
        <v>24</v>
      </c>
      <c r="F262" t="s">
        <v>14</v>
      </c>
      <c r="G262">
        <v>3</v>
      </c>
      <c r="H262">
        <v>300</v>
      </c>
      <c r="I262">
        <v>900</v>
      </c>
      <c r="J262">
        <v>0</v>
      </c>
      <c r="K262" t="str">
        <f t="shared" si="25"/>
        <v>18-25</v>
      </c>
      <c r="L262" t="str">
        <f t="shared" si="24"/>
        <v>2.20-25</v>
      </c>
      <c r="M262">
        <f t="shared" si="26"/>
        <v>2</v>
      </c>
      <c r="N262">
        <f t="shared" si="27"/>
        <v>1</v>
      </c>
      <c r="O262" t="str">
        <f t="shared" si="28"/>
        <v>21-31</v>
      </c>
      <c r="P262" t="str">
        <f t="shared" si="29"/>
        <v>21</v>
      </c>
    </row>
    <row r="263" spans="1:16" x14ac:dyDescent="0.3">
      <c r="A263">
        <v>968</v>
      </c>
      <c r="B263" s="1">
        <v>45247</v>
      </c>
      <c r="C263" t="s">
        <v>981</v>
      </c>
      <c r="D263" t="s">
        <v>13</v>
      </c>
      <c r="E263">
        <v>48</v>
      </c>
      <c r="F263" t="s">
        <v>14</v>
      </c>
      <c r="G263">
        <v>3</v>
      </c>
      <c r="H263">
        <v>300</v>
      </c>
      <c r="I263">
        <v>900</v>
      </c>
      <c r="J263">
        <v>0</v>
      </c>
      <c r="K263" t="str">
        <f t="shared" si="25"/>
        <v>46-55</v>
      </c>
      <c r="L263" t="str">
        <f t="shared" si="24"/>
        <v>7.45-50</v>
      </c>
      <c r="M263">
        <f t="shared" si="26"/>
        <v>5</v>
      </c>
      <c r="N263">
        <f t="shared" si="27"/>
        <v>11</v>
      </c>
      <c r="O263" t="str">
        <f t="shared" si="28"/>
        <v>11-20</v>
      </c>
      <c r="P263" t="str">
        <f t="shared" si="29"/>
        <v>511</v>
      </c>
    </row>
    <row r="264" spans="1:16" x14ac:dyDescent="0.3">
      <c r="A264">
        <v>969</v>
      </c>
      <c r="B264" s="1">
        <v>45035</v>
      </c>
      <c r="C264" t="s">
        <v>982</v>
      </c>
      <c r="D264" t="s">
        <v>13</v>
      </c>
      <c r="E264">
        <v>40</v>
      </c>
      <c r="F264" t="s">
        <v>14</v>
      </c>
      <c r="G264">
        <v>3</v>
      </c>
      <c r="H264">
        <v>300</v>
      </c>
      <c r="I264">
        <v>900</v>
      </c>
      <c r="J264">
        <v>0</v>
      </c>
      <c r="K264" t="str">
        <f t="shared" si="25"/>
        <v>36-45</v>
      </c>
      <c r="L264" t="str">
        <f t="shared" si="24"/>
        <v>5.35-40</v>
      </c>
      <c r="M264">
        <f t="shared" si="26"/>
        <v>3</v>
      </c>
      <c r="N264">
        <f t="shared" si="27"/>
        <v>4</v>
      </c>
      <c r="O264" t="str">
        <f t="shared" si="28"/>
        <v>11-20</v>
      </c>
      <c r="P264" t="str">
        <f t="shared" si="29"/>
        <v>34</v>
      </c>
    </row>
    <row r="265" spans="1:16" x14ac:dyDescent="0.3">
      <c r="A265">
        <v>987</v>
      </c>
      <c r="B265" s="1">
        <v>45045</v>
      </c>
      <c r="C265" t="s">
        <v>1000</v>
      </c>
      <c r="D265" t="s">
        <v>13</v>
      </c>
      <c r="E265">
        <v>30</v>
      </c>
      <c r="F265" t="s">
        <v>14</v>
      </c>
      <c r="G265">
        <v>3</v>
      </c>
      <c r="H265">
        <v>300</v>
      </c>
      <c r="I265">
        <v>900</v>
      </c>
      <c r="J265">
        <v>0</v>
      </c>
      <c r="K265" t="str">
        <f t="shared" si="25"/>
        <v>26-35</v>
      </c>
      <c r="L265" t="str">
        <f t="shared" si="24"/>
        <v>3.25-30</v>
      </c>
      <c r="M265">
        <f t="shared" si="26"/>
        <v>6</v>
      </c>
      <c r="N265">
        <f t="shared" si="27"/>
        <v>4</v>
      </c>
      <c r="O265" t="str">
        <f t="shared" si="28"/>
        <v>21-31</v>
      </c>
      <c r="P265" t="str">
        <f t="shared" si="29"/>
        <v>64</v>
      </c>
    </row>
    <row r="266" spans="1:16" x14ac:dyDescent="0.3">
      <c r="A266">
        <v>9</v>
      </c>
      <c r="B266" s="1">
        <v>45273</v>
      </c>
      <c r="C266" t="s">
        <v>22</v>
      </c>
      <c r="D266" t="s">
        <v>10</v>
      </c>
      <c r="E266">
        <v>63</v>
      </c>
      <c r="F266" t="s">
        <v>16</v>
      </c>
      <c r="G266">
        <v>2</v>
      </c>
      <c r="H266">
        <v>300</v>
      </c>
      <c r="I266">
        <v>600</v>
      </c>
      <c r="J266">
        <v>0</v>
      </c>
      <c r="K266" t="str">
        <f t="shared" si="25"/>
        <v>56-65</v>
      </c>
      <c r="L266" t="str">
        <f t="shared" si="24"/>
        <v>10.60-65</v>
      </c>
      <c r="M266">
        <f t="shared" si="26"/>
        <v>3</v>
      </c>
      <c r="N266">
        <f t="shared" si="27"/>
        <v>12</v>
      </c>
      <c r="O266" t="str">
        <f t="shared" si="28"/>
        <v>11-20</v>
      </c>
      <c r="P266" t="str">
        <f t="shared" si="29"/>
        <v>312</v>
      </c>
    </row>
    <row r="267" spans="1:16" x14ac:dyDescent="0.3">
      <c r="A267">
        <v>96</v>
      </c>
      <c r="B267" s="1">
        <v>45279</v>
      </c>
      <c r="C267" t="s">
        <v>109</v>
      </c>
      <c r="D267" t="s">
        <v>13</v>
      </c>
      <c r="E267">
        <v>44</v>
      </c>
      <c r="F267" t="s">
        <v>14</v>
      </c>
      <c r="G267">
        <v>2</v>
      </c>
      <c r="H267">
        <v>300</v>
      </c>
      <c r="I267">
        <v>600</v>
      </c>
      <c r="J267">
        <v>0</v>
      </c>
      <c r="K267" t="str">
        <f t="shared" si="25"/>
        <v>36-45</v>
      </c>
      <c r="L267" t="str">
        <f t="shared" si="24"/>
        <v>6.40-45</v>
      </c>
      <c r="M267">
        <f t="shared" si="26"/>
        <v>2</v>
      </c>
      <c r="N267">
        <f t="shared" si="27"/>
        <v>12</v>
      </c>
      <c r="O267" t="str">
        <f t="shared" si="28"/>
        <v>11-20</v>
      </c>
      <c r="P267" t="str">
        <f t="shared" si="29"/>
        <v>212</v>
      </c>
    </row>
    <row r="268" spans="1:16" x14ac:dyDescent="0.3">
      <c r="A268">
        <v>101</v>
      </c>
      <c r="B268" s="1">
        <v>44955</v>
      </c>
      <c r="C268" t="s">
        <v>114</v>
      </c>
      <c r="D268" t="s">
        <v>10</v>
      </c>
      <c r="E268">
        <v>32</v>
      </c>
      <c r="F268" t="s">
        <v>14</v>
      </c>
      <c r="G268">
        <v>2</v>
      </c>
      <c r="H268">
        <v>300</v>
      </c>
      <c r="I268">
        <v>600</v>
      </c>
      <c r="J268">
        <v>0</v>
      </c>
      <c r="K268" t="str">
        <f t="shared" si="25"/>
        <v>26-35</v>
      </c>
      <c r="L268" t="str">
        <f t="shared" si="24"/>
        <v>4.30-35</v>
      </c>
      <c r="M268">
        <f t="shared" si="26"/>
        <v>7</v>
      </c>
      <c r="N268">
        <f t="shared" si="27"/>
        <v>1</v>
      </c>
      <c r="O268" t="str">
        <f t="shared" si="28"/>
        <v>21-31</v>
      </c>
      <c r="P268" t="str">
        <f t="shared" si="29"/>
        <v>71</v>
      </c>
    </row>
    <row r="269" spans="1:16" x14ac:dyDescent="0.3">
      <c r="A269">
        <v>129</v>
      </c>
      <c r="B269" s="1">
        <v>45039</v>
      </c>
      <c r="C269" t="s">
        <v>142</v>
      </c>
      <c r="D269" t="s">
        <v>13</v>
      </c>
      <c r="E269">
        <v>21</v>
      </c>
      <c r="F269" t="s">
        <v>11</v>
      </c>
      <c r="G269">
        <v>2</v>
      </c>
      <c r="H269">
        <v>300</v>
      </c>
      <c r="I269">
        <v>600</v>
      </c>
      <c r="J269">
        <v>0</v>
      </c>
      <c r="K269" t="str">
        <f t="shared" si="25"/>
        <v>18-25</v>
      </c>
      <c r="L269" t="str">
        <f t="shared" si="24"/>
        <v>2.20-25</v>
      </c>
      <c r="M269">
        <f t="shared" si="26"/>
        <v>7</v>
      </c>
      <c r="N269">
        <f t="shared" si="27"/>
        <v>4</v>
      </c>
      <c r="O269" t="str">
        <f t="shared" si="28"/>
        <v>21-31</v>
      </c>
      <c r="P269" t="str">
        <f t="shared" si="29"/>
        <v>74</v>
      </c>
    </row>
    <row r="270" spans="1:16" x14ac:dyDescent="0.3">
      <c r="A270">
        <v>131</v>
      </c>
      <c r="B270" s="1">
        <v>45187</v>
      </c>
      <c r="C270" t="s">
        <v>144</v>
      </c>
      <c r="D270" t="s">
        <v>13</v>
      </c>
      <c r="E270">
        <v>21</v>
      </c>
      <c r="F270" t="s">
        <v>11</v>
      </c>
      <c r="G270">
        <v>2</v>
      </c>
      <c r="H270">
        <v>300</v>
      </c>
      <c r="I270">
        <v>600</v>
      </c>
      <c r="J270">
        <v>0</v>
      </c>
      <c r="K270" t="str">
        <f t="shared" si="25"/>
        <v>18-25</v>
      </c>
      <c r="L270" t="str">
        <f t="shared" si="24"/>
        <v>2.20-25</v>
      </c>
      <c r="M270">
        <f t="shared" si="26"/>
        <v>1</v>
      </c>
      <c r="N270">
        <f t="shared" si="27"/>
        <v>9</v>
      </c>
      <c r="O270" t="str">
        <f t="shared" si="28"/>
        <v>11-20</v>
      </c>
      <c r="P270" t="str">
        <f t="shared" si="29"/>
        <v>19</v>
      </c>
    </row>
    <row r="271" spans="1:16" x14ac:dyDescent="0.3">
      <c r="A271">
        <v>136</v>
      </c>
      <c r="B271" s="1">
        <v>45005</v>
      </c>
      <c r="C271" t="s">
        <v>149</v>
      </c>
      <c r="D271" t="s">
        <v>10</v>
      </c>
      <c r="E271">
        <v>44</v>
      </c>
      <c r="F271" t="s">
        <v>16</v>
      </c>
      <c r="G271">
        <v>2</v>
      </c>
      <c r="H271">
        <v>300</v>
      </c>
      <c r="I271">
        <v>600</v>
      </c>
      <c r="J271">
        <v>0</v>
      </c>
      <c r="K271" t="str">
        <f t="shared" si="25"/>
        <v>36-45</v>
      </c>
      <c r="L271" t="str">
        <f t="shared" si="24"/>
        <v>6.40-45</v>
      </c>
      <c r="M271">
        <f t="shared" si="26"/>
        <v>1</v>
      </c>
      <c r="N271">
        <f t="shared" si="27"/>
        <v>3</v>
      </c>
      <c r="O271" t="str">
        <f t="shared" si="28"/>
        <v>11-20</v>
      </c>
      <c r="P271" t="str">
        <f t="shared" si="29"/>
        <v>13</v>
      </c>
    </row>
    <row r="272" spans="1:16" x14ac:dyDescent="0.3">
      <c r="A272">
        <v>158</v>
      </c>
      <c r="B272" s="1">
        <v>44984</v>
      </c>
      <c r="C272" t="s">
        <v>171</v>
      </c>
      <c r="D272" t="s">
        <v>13</v>
      </c>
      <c r="E272">
        <v>44</v>
      </c>
      <c r="F272" t="s">
        <v>16</v>
      </c>
      <c r="G272">
        <v>2</v>
      </c>
      <c r="H272">
        <v>300</v>
      </c>
      <c r="I272">
        <v>600</v>
      </c>
      <c r="J272">
        <v>0</v>
      </c>
      <c r="K272" t="str">
        <f t="shared" si="25"/>
        <v>36-45</v>
      </c>
      <c r="L272" t="str">
        <f t="shared" si="24"/>
        <v>6.40-45</v>
      </c>
      <c r="M272">
        <f t="shared" si="26"/>
        <v>1</v>
      </c>
      <c r="N272">
        <f t="shared" si="27"/>
        <v>2</v>
      </c>
      <c r="O272" t="str">
        <f t="shared" si="28"/>
        <v>21-31</v>
      </c>
      <c r="P272" t="str">
        <f t="shared" si="29"/>
        <v>12</v>
      </c>
    </row>
    <row r="273" spans="1:16" x14ac:dyDescent="0.3">
      <c r="A273">
        <v>221</v>
      </c>
      <c r="B273" s="1">
        <v>45053</v>
      </c>
      <c r="C273" t="s">
        <v>234</v>
      </c>
      <c r="D273" t="s">
        <v>10</v>
      </c>
      <c r="E273">
        <v>39</v>
      </c>
      <c r="F273" t="s">
        <v>11</v>
      </c>
      <c r="G273">
        <v>2</v>
      </c>
      <c r="H273">
        <v>300</v>
      </c>
      <c r="I273">
        <v>600</v>
      </c>
      <c r="J273">
        <v>0</v>
      </c>
      <c r="K273" t="str">
        <f t="shared" si="25"/>
        <v>36-45</v>
      </c>
      <c r="L273" t="str">
        <f t="shared" si="24"/>
        <v>5.35-40</v>
      </c>
      <c r="M273">
        <f t="shared" si="26"/>
        <v>7</v>
      </c>
      <c r="N273">
        <f t="shared" si="27"/>
        <v>5</v>
      </c>
      <c r="O273" t="str">
        <f t="shared" si="28"/>
        <v>1-10</v>
      </c>
      <c r="P273" t="str">
        <f t="shared" si="29"/>
        <v>75</v>
      </c>
    </row>
    <row r="274" spans="1:16" x14ac:dyDescent="0.3">
      <c r="A274">
        <v>233</v>
      </c>
      <c r="B274" s="1">
        <v>45289</v>
      </c>
      <c r="C274" t="s">
        <v>246</v>
      </c>
      <c r="D274" t="s">
        <v>13</v>
      </c>
      <c r="E274">
        <v>51</v>
      </c>
      <c r="F274" t="s">
        <v>11</v>
      </c>
      <c r="G274">
        <v>2</v>
      </c>
      <c r="H274">
        <v>300</v>
      </c>
      <c r="I274">
        <v>600</v>
      </c>
      <c r="J274">
        <v>0</v>
      </c>
      <c r="K274" t="str">
        <f t="shared" si="25"/>
        <v>46-55</v>
      </c>
      <c r="L274" t="str">
        <f t="shared" si="24"/>
        <v>8.50-55</v>
      </c>
      <c r="M274">
        <f t="shared" si="26"/>
        <v>5</v>
      </c>
      <c r="N274">
        <f t="shared" si="27"/>
        <v>12</v>
      </c>
      <c r="O274" t="str">
        <f t="shared" si="28"/>
        <v>21-31</v>
      </c>
      <c r="P274" t="str">
        <f t="shared" si="29"/>
        <v>512</v>
      </c>
    </row>
    <row r="275" spans="1:16" x14ac:dyDescent="0.3">
      <c r="A275">
        <v>290</v>
      </c>
      <c r="B275" s="1">
        <v>45203</v>
      </c>
      <c r="C275" t="s">
        <v>303</v>
      </c>
      <c r="D275" t="s">
        <v>13</v>
      </c>
      <c r="E275">
        <v>30</v>
      </c>
      <c r="F275" t="s">
        <v>11</v>
      </c>
      <c r="G275">
        <v>2</v>
      </c>
      <c r="H275">
        <v>300</v>
      </c>
      <c r="I275">
        <v>600</v>
      </c>
      <c r="J275">
        <v>0</v>
      </c>
      <c r="K275" t="str">
        <f t="shared" si="25"/>
        <v>26-35</v>
      </c>
      <c r="L275" t="str">
        <f t="shared" si="24"/>
        <v>3.25-30</v>
      </c>
      <c r="M275">
        <f t="shared" si="26"/>
        <v>3</v>
      </c>
      <c r="N275">
        <f t="shared" si="27"/>
        <v>10</v>
      </c>
      <c r="O275" t="str">
        <f t="shared" si="28"/>
        <v>1-10</v>
      </c>
      <c r="P275" t="str">
        <f t="shared" si="29"/>
        <v>310</v>
      </c>
    </row>
    <row r="276" spans="1:16" x14ac:dyDescent="0.3">
      <c r="A276">
        <v>291</v>
      </c>
      <c r="B276" s="1">
        <v>44934</v>
      </c>
      <c r="C276" t="s">
        <v>304</v>
      </c>
      <c r="D276" t="s">
        <v>10</v>
      </c>
      <c r="E276">
        <v>60</v>
      </c>
      <c r="F276" t="s">
        <v>14</v>
      </c>
      <c r="G276">
        <v>2</v>
      </c>
      <c r="H276">
        <v>300</v>
      </c>
      <c r="I276">
        <v>600</v>
      </c>
      <c r="J276">
        <v>0</v>
      </c>
      <c r="K276" t="str">
        <f t="shared" si="25"/>
        <v>56-65</v>
      </c>
      <c r="L276" t="str">
        <f t="shared" si="24"/>
        <v>9.55-60</v>
      </c>
      <c r="M276">
        <f t="shared" si="26"/>
        <v>7</v>
      </c>
      <c r="N276">
        <f t="shared" si="27"/>
        <v>1</v>
      </c>
      <c r="O276" t="str">
        <f t="shared" si="28"/>
        <v>1-10</v>
      </c>
      <c r="P276" t="str">
        <f t="shared" si="29"/>
        <v>71</v>
      </c>
    </row>
    <row r="277" spans="1:16" x14ac:dyDescent="0.3">
      <c r="A277">
        <v>302</v>
      </c>
      <c r="B277" s="1">
        <v>45121</v>
      </c>
      <c r="C277" t="s">
        <v>315</v>
      </c>
      <c r="D277" t="s">
        <v>10</v>
      </c>
      <c r="E277">
        <v>57</v>
      </c>
      <c r="F277" t="s">
        <v>11</v>
      </c>
      <c r="G277">
        <v>2</v>
      </c>
      <c r="H277">
        <v>300</v>
      </c>
      <c r="I277">
        <v>600</v>
      </c>
      <c r="J277">
        <v>0</v>
      </c>
      <c r="K277" t="str">
        <f t="shared" si="25"/>
        <v>56-65</v>
      </c>
      <c r="L277" t="str">
        <f t="shared" si="24"/>
        <v>9.55-60</v>
      </c>
      <c r="M277">
        <f t="shared" si="26"/>
        <v>5</v>
      </c>
      <c r="N277">
        <f t="shared" si="27"/>
        <v>7</v>
      </c>
      <c r="O277" t="str">
        <f t="shared" si="28"/>
        <v>11-20</v>
      </c>
      <c r="P277" t="str">
        <f t="shared" si="29"/>
        <v>57</v>
      </c>
    </row>
    <row r="278" spans="1:16" x14ac:dyDescent="0.3">
      <c r="A278">
        <v>348</v>
      </c>
      <c r="B278" s="1">
        <v>45263</v>
      </c>
      <c r="C278" t="s">
        <v>361</v>
      </c>
      <c r="D278" t="s">
        <v>13</v>
      </c>
      <c r="E278">
        <v>35</v>
      </c>
      <c r="F278" t="s">
        <v>16</v>
      </c>
      <c r="G278">
        <v>2</v>
      </c>
      <c r="H278">
        <v>300</v>
      </c>
      <c r="I278">
        <v>600</v>
      </c>
      <c r="J278">
        <v>0</v>
      </c>
      <c r="K278" t="str">
        <f t="shared" si="25"/>
        <v>26-35</v>
      </c>
      <c r="L278" t="str">
        <f t="shared" si="24"/>
        <v>4.30-35</v>
      </c>
      <c r="M278">
        <f t="shared" si="26"/>
        <v>7</v>
      </c>
      <c r="N278">
        <f t="shared" si="27"/>
        <v>12</v>
      </c>
      <c r="O278" t="str">
        <f t="shared" si="28"/>
        <v>1-10</v>
      </c>
      <c r="P278" t="str">
        <f t="shared" si="29"/>
        <v>712</v>
      </c>
    </row>
    <row r="279" spans="1:16" x14ac:dyDescent="0.3">
      <c r="A279">
        <v>373</v>
      </c>
      <c r="B279" s="1">
        <v>45202</v>
      </c>
      <c r="C279" t="s">
        <v>386</v>
      </c>
      <c r="D279" t="s">
        <v>13</v>
      </c>
      <c r="E279">
        <v>25</v>
      </c>
      <c r="F279" t="s">
        <v>11</v>
      </c>
      <c r="G279">
        <v>2</v>
      </c>
      <c r="H279">
        <v>300</v>
      </c>
      <c r="I279">
        <v>600</v>
      </c>
      <c r="J279">
        <v>0</v>
      </c>
      <c r="K279" t="str">
        <f t="shared" si="25"/>
        <v>18-25</v>
      </c>
      <c r="L279" t="str">
        <f t="shared" si="24"/>
        <v>2.20-25</v>
      </c>
      <c r="M279">
        <f t="shared" si="26"/>
        <v>2</v>
      </c>
      <c r="N279">
        <f t="shared" si="27"/>
        <v>10</v>
      </c>
      <c r="O279" t="str">
        <f t="shared" si="28"/>
        <v>1-10</v>
      </c>
      <c r="P279" t="str">
        <f t="shared" si="29"/>
        <v>210</v>
      </c>
    </row>
    <row r="280" spans="1:16" x14ac:dyDescent="0.3">
      <c r="A280">
        <v>380</v>
      </c>
      <c r="B280" s="1">
        <v>45052</v>
      </c>
      <c r="C280" t="s">
        <v>393</v>
      </c>
      <c r="D280" t="s">
        <v>10</v>
      </c>
      <c r="E280">
        <v>56</v>
      </c>
      <c r="F280" t="s">
        <v>16</v>
      </c>
      <c r="G280">
        <v>2</v>
      </c>
      <c r="H280">
        <v>300</v>
      </c>
      <c r="I280">
        <v>600</v>
      </c>
      <c r="J280">
        <v>0</v>
      </c>
      <c r="K280" t="str">
        <f t="shared" si="25"/>
        <v>56-65</v>
      </c>
      <c r="L280" t="str">
        <f t="shared" si="24"/>
        <v>9.55-60</v>
      </c>
      <c r="M280">
        <f t="shared" si="26"/>
        <v>6</v>
      </c>
      <c r="N280">
        <f t="shared" si="27"/>
        <v>5</v>
      </c>
      <c r="O280" t="str">
        <f t="shared" si="28"/>
        <v>1-10</v>
      </c>
      <c r="P280" t="str">
        <f t="shared" si="29"/>
        <v>65</v>
      </c>
    </row>
    <row r="281" spans="1:16" x14ac:dyDescent="0.3">
      <c r="A281">
        <v>386</v>
      </c>
      <c r="B281" s="1">
        <v>45287</v>
      </c>
      <c r="C281" t="s">
        <v>399</v>
      </c>
      <c r="D281" t="s">
        <v>13</v>
      </c>
      <c r="E281">
        <v>54</v>
      </c>
      <c r="F281" t="s">
        <v>16</v>
      </c>
      <c r="G281">
        <v>2</v>
      </c>
      <c r="H281">
        <v>300</v>
      </c>
      <c r="I281">
        <v>600</v>
      </c>
      <c r="J281">
        <v>0</v>
      </c>
      <c r="K281" t="str">
        <f t="shared" si="25"/>
        <v>46-55</v>
      </c>
      <c r="L281" t="str">
        <f t="shared" si="24"/>
        <v>8.50-55</v>
      </c>
      <c r="M281">
        <f t="shared" si="26"/>
        <v>3</v>
      </c>
      <c r="N281">
        <f t="shared" si="27"/>
        <v>12</v>
      </c>
      <c r="O281" t="str">
        <f t="shared" si="28"/>
        <v>21-31</v>
      </c>
      <c r="P281" t="str">
        <f t="shared" si="29"/>
        <v>312</v>
      </c>
    </row>
    <row r="282" spans="1:16" x14ac:dyDescent="0.3">
      <c r="A282">
        <v>392</v>
      </c>
      <c r="B282" s="1">
        <v>45268</v>
      </c>
      <c r="C282" t="s">
        <v>405</v>
      </c>
      <c r="D282" t="s">
        <v>10</v>
      </c>
      <c r="E282">
        <v>27</v>
      </c>
      <c r="F282" t="s">
        <v>14</v>
      </c>
      <c r="G282">
        <v>2</v>
      </c>
      <c r="H282">
        <v>300</v>
      </c>
      <c r="I282">
        <v>600</v>
      </c>
      <c r="J282">
        <v>0</v>
      </c>
      <c r="K282" t="str">
        <f t="shared" si="25"/>
        <v>26-35</v>
      </c>
      <c r="L282" t="str">
        <f t="shared" si="24"/>
        <v>3.25-30</v>
      </c>
      <c r="M282">
        <f t="shared" si="26"/>
        <v>5</v>
      </c>
      <c r="N282">
        <f t="shared" si="27"/>
        <v>12</v>
      </c>
      <c r="O282" t="str">
        <f t="shared" si="28"/>
        <v>1-10</v>
      </c>
      <c r="P282" t="str">
        <f t="shared" si="29"/>
        <v>512</v>
      </c>
    </row>
    <row r="283" spans="1:16" x14ac:dyDescent="0.3">
      <c r="A283">
        <v>398</v>
      </c>
      <c r="B283" s="1">
        <v>45062</v>
      </c>
      <c r="C283" t="s">
        <v>411</v>
      </c>
      <c r="D283" t="s">
        <v>13</v>
      </c>
      <c r="E283">
        <v>48</v>
      </c>
      <c r="F283" t="s">
        <v>14</v>
      </c>
      <c r="G283">
        <v>2</v>
      </c>
      <c r="H283">
        <v>300</v>
      </c>
      <c r="I283">
        <v>600</v>
      </c>
      <c r="J283">
        <v>0</v>
      </c>
      <c r="K283" t="str">
        <f t="shared" si="25"/>
        <v>46-55</v>
      </c>
      <c r="L283" t="str">
        <f t="shared" si="24"/>
        <v>7.45-50</v>
      </c>
      <c r="M283">
        <f t="shared" si="26"/>
        <v>2</v>
      </c>
      <c r="N283">
        <f t="shared" si="27"/>
        <v>5</v>
      </c>
      <c r="O283" t="str">
        <f t="shared" si="28"/>
        <v>11-20</v>
      </c>
      <c r="P283" t="str">
        <f t="shared" si="29"/>
        <v>25</v>
      </c>
    </row>
    <row r="284" spans="1:16" x14ac:dyDescent="0.3">
      <c r="A284">
        <v>402</v>
      </c>
      <c r="B284" s="1">
        <v>45006</v>
      </c>
      <c r="C284" t="s">
        <v>415</v>
      </c>
      <c r="D284" t="s">
        <v>13</v>
      </c>
      <c r="E284">
        <v>41</v>
      </c>
      <c r="F284" t="s">
        <v>14</v>
      </c>
      <c r="G284">
        <v>2</v>
      </c>
      <c r="H284">
        <v>300</v>
      </c>
      <c r="I284">
        <v>600</v>
      </c>
      <c r="J284">
        <v>0</v>
      </c>
      <c r="K284" t="str">
        <f t="shared" si="25"/>
        <v>36-45</v>
      </c>
      <c r="L284" t="str">
        <f t="shared" si="24"/>
        <v>6.40-45</v>
      </c>
      <c r="M284">
        <f t="shared" si="26"/>
        <v>2</v>
      </c>
      <c r="N284">
        <f t="shared" si="27"/>
        <v>3</v>
      </c>
      <c r="O284" t="str">
        <f t="shared" si="28"/>
        <v>21-31</v>
      </c>
      <c r="P284" t="str">
        <f t="shared" si="29"/>
        <v>23</v>
      </c>
    </row>
    <row r="285" spans="1:16" x14ac:dyDescent="0.3">
      <c r="A285">
        <v>403</v>
      </c>
      <c r="B285" s="1">
        <v>45066</v>
      </c>
      <c r="C285" t="s">
        <v>416</v>
      </c>
      <c r="D285" t="s">
        <v>10</v>
      </c>
      <c r="E285">
        <v>32</v>
      </c>
      <c r="F285" t="s">
        <v>14</v>
      </c>
      <c r="G285">
        <v>2</v>
      </c>
      <c r="H285">
        <v>300</v>
      </c>
      <c r="I285">
        <v>600</v>
      </c>
      <c r="J285">
        <v>0</v>
      </c>
      <c r="K285" t="str">
        <f t="shared" si="25"/>
        <v>26-35</v>
      </c>
      <c r="L285" t="str">
        <f t="shared" si="24"/>
        <v>4.30-35</v>
      </c>
      <c r="M285">
        <f t="shared" si="26"/>
        <v>6</v>
      </c>
      <c r="N285">
        <f t="shared" si="27"/>
        <v>5</v>
      </c>
      <c r="O285" t="str">
        <f t="shared" si="28"/>
        <v>11-20</v>
      </c>
      <c r="P285" t="str">
        <f t="shared" si="29"/>
        <v>65</v>
      </c>
    </row>
    <row r="286" spans="1:16" x14ac:dyDescent="0.3">
      <c r="A286">
        <v>440</v>
      </c>
      <c r="B286" s="1">
        <v>45225</v>
      </c>
      <c r="C286" t="s">
        <v>453</v>
      </c>
      <c r="D286" t="s">
        <v>10</v>
      </c>
      <c r="E286">
        <v>64</v>
      </c>
      <c r="F286" t="s">
        <v>14</v>
      </c>
      <c r="G286">
        <v>2</v>
      </c>
      <c r="H286">
        <v>300</v>
      </c>
      <c r="I286">
        <v>600</v>
      </c>
      <c r="J286">
        <v>0</v>
      </c>
      <c r="K286" t="str">
        <f t="shared" si="25"/>
        <v>56-65</v>
      </c>
      <c r="L286" t="str">
        <f t="shared" si="24"/>
        <v>10.60-65</v>
      </c>
      <c r="M286">
        <f t="shared" si="26"/>
        <v>4</v>
      </c>
      <c r="N286">
        <f t="shared" si="27"/>
        <v>10</v>
      </c>
      <c r="O286" t="str">
        <f t="shared" si="28"/>
        <v>21-31</v>
      </c>
      <c r="P286" t="str">
        <f t="shared" si="29"/>
        <v>410</v>
      </c>
    </row>
    <row r="287" spans="1:16" x14ac:dyDescent="0.3">
      <c r="A287">
        <v>443</v>
      </c>
      <c r="B287" s="1">
        <v>45147</v>
      </c>
      <c r="C287" t="s">
        <v>456</v>
      </c>
      <c r="D287" t="s">
        <v>10</v>
      </c>
      <c r="E287">
        <v>29</v>
      </c>
      <c r="F287" t="s">
        <v>14</v>
      </c>
      <c r="G287">
        <v>2</v>
      </c>
      <c r="H287">
        <v>300</v>
      </c>
      <c r="I287">
        <v>600</v>
      </c>
      <c r="J287">
        <v>0</v>
      </c>
      <c r="K287" t="str">
        <f t="shared" si="25"/>
        <v>26-35</v>
      </c>
      <c r="L287" t="str">
        <f t="shared" si="24"/>
        <v>3.25-30</v>
      </c>
      <c r="M287">
        <f t="shared" si="26"/>
        <v>3</v>
      </c>
      <c r="N287">
        <f t="shared" si="27"/>
        <v>8</v>
      </c>
      <c r="O287" t="str">
        <f t="shared" si="28"/>
        <v>1-10</v>
      </c>
      <c r="P287" t="str">
        <f t="shared" si="29"/>
        <v>38</v>
      </c>
    </row>
    <row r="288" spans="1:16" x14ac:dyDescent="0.3">
      <c r="A288">
        <v>464</v>
      </c>
      <c r="B288" s="1">
        <v>44939</v>
      </c>
      <c r="C288" t="s">
        <v>477</v>
      </c>
      <c r="D288" t="s">
        <v>10</v>
      </c>
      <c r="E288">
        <v>38</v>
      </c>
      <c r="F288" t="s">
        <v>16</v>
      </c>
      <c r="G288">
        <v>2</v>
      </c>
      <c r="H288">
        <v>300</v>
      </c>
      <c r="I288">
        <v>600</v>
      </c>
      <c r="J288">
        <v>0</v>
      </c>
      <c r="K288" t="str">
        <f t="shared" si="25"/>
        <v>36-45</v>
      </c>
      <c r="L288" t="str">
        <f t="shared" si="24"/>
        <v>5.35-40</v>
      </c>
      <c r="M288">
        <f t="shared" si="26"/>
        <v>5</v>
      </c>
      <c r="N288">
        <f t="shared" si="27"/>
        <v>1</v>
      </c>
      <c r="O288" t="str">
        <f t="shared" si="28"/>
        <v>11-20</v>
      </c>
      <c r="P288" t="str">
        <f t="shared" si="29"/>
        <v>51</v>
      </c>
    </row>
    <row r="289" spans="1:16" x14ac:dyDescent="0.3">
      <c r="A289">
        <v>496</v>
      </c>
      <c r="B289" s="1">
        <v>45274</v>
      </c>
      <c r="C289" t="s">
        <v>509</v>
      </c>
      <c r="D289" t="s">
        <v>10</v>
      </c>
      <c r="E289">
        <v>23</v>
      </c>
      <c r="F289" t="s">
        <v>14</v>
      </c>
      <c r="G289">
        <v>2</v>
      </c>
      <c r="H289">
        <v>300</v>
      </c>
      <c r="I289">
        <v>600</v>
      </c>
      <c r="J289">
        <v>0</v>
      </c>
      <c r="K289" t="str">
        <f t="shared" si="25"/>
        <v>18-25</v>
      </c>
      <c r="L289" t="str">
        <f t="shared" si="24"/>
        <v>2.20-25</v>
      </c>
      <c r="M289">
        <f t="shared" si="26"/>
        <v>4</v>
      </c>
      <c r="N289">
        <f t="shared" si="27"/>
        <v>12</v>
      </c>
      <c r="O289" t="str">
        <f t="shared" si="28"/>
        <v>11-20</v>
      </c>
      <c r="P289" t="str">
        <f t="shared" si="29"/>
        <v>412</v>
      </c>
    </row>
    <row r="290" spans="1:16" x14ac:dyDescent="0.3">
      <c r="A290">
        <v>508</v>
      </c>
      <c r="B290" s="1">
        <v>45149</v>
      </c>
      <c r="C290" t="s">
        <v>521</v>
      </c>
      <c r="D290" t="s">
        <v>10</v>
      </c>
      <c r="E290">
        <v>58</v>
      </c>
      <c r="F290" t="s">
        <v>11</v>
      </c>
      <c r="G290">
        <v>2</v>
      </c>
      <c r="H290">
        <v>300</v>
      </c>
      <c r="I290">
        <v>600</v>
      </c>
      <c r="J290">
        <v>0</v>
      </c>
      <c r="K290" t="str">
        <f t="shared" si="25"/>
        <v>56-65</v>
      </c>
      <c r="L290" t="str">
        <f t="shared" si="24"/>
        <v>9.55-60</v>
      </c>
      <c r="M290">
        <f t="shared" si="26"/>
        <v>5</v>
      </c>
      <c r="N290">
        <f t="shared" si="27"/>
        <v>8</v>
      </c>
      <c r="O290" t="str">
        <f t="shared" si="28"/>
        <v>11-20</v>
      </c>
      <c r="P290" t="str">
        <f t="shared" si="29"/>
        <v>58</v>
      </c>
    </row>
    <row r="291" spans="1:16" x14ac:dyDescent="0.3">
      <c r="A291">
        <v>543</v>
      </c>
      <c r="B291" s="1">
        <v>45133</v>
      </c>
      <c r="C291" t="s">
        <v>556</v>
      </c>
      <c r="D291" t="s">
        <v>10</v>
      </c>
      <c r="E291">
        <v>49</v>
      </c>
      <c r="F291" t="s">
        <v>11</v>
      </c>
      <c r="G291">
        <v>2</v>
      </c>
      <c r="H291">
        <v>300</v>
      </c>
      <c r="I291">
        <v>600</v>
      </c>
      <c r="J291">
        <v>0</v>
      </c>
      <c r="K291" t="str">
        <f t="shared" si="25"/>
        <v>46-55</v>
      </c>
      <c r="L291" t="str">
        <f t="shared" si="24"/>
        <v>7.45-50</v>
      </c>
      <c r="M291">
        <f t="shared" si="26"/>
        <v>3</v>
      </c>
      <c r="N291">
        <f t="shared" si="27"/>
        <v>7</v>
      </c>
      <c r="O291" t="str">
        <f t="shared" si="28"/>
        <v>21-31</v>
      </c>
      <c r="P291" t="str">
        <f t="shared" si="29"/>
        <v>37</v>
      </c>
    </row>
    <row r="292" spans="1:16" x14ac:dyDescent="0.3">
      <c r="A292">
        <v>594</v>
      </c>
      <c r="B292" s="1">
        <v>45170</v>
      </c>
      <c r="C292" t="s">
        <v>607</v>
      </c>
      <c r="D292" t="s">
        <v>13</v>
      </c>
      <c r="E292">
        <v>19</v>
      </c>
      <c r="F292" t="s">
        <v>16</v>
      </c>
      <c r="G292">
        <v>2</v>
      </c>
      <c r="H292">
        <v>300</v>
      </c>
      <c r="I292">
        <v>600</v>
      </c>
      <c r="J292">
        <v>0</v>
      </c>
      <c r="K292" t="str">
        <f t="shared" si="25"/>
        <v>18-25</v>
      </c>
      <c r="L292" t="str">
        <f t="shared" si="24"/>
        <v>1.18-20</v>
      </c>
      <c r="M292">
        <f t="shared" si="26"/>
        <v>5</v>
      </c>
      <c r="N292">
        <f t="shared" si="27"/>
        <v>9</v>
      </c>
      <c r="O292" t="str">
        <f t="shared" si="28"/>
        <v>1-10</v>
      </c>
      <c r="P292" t="str">
        <f t="shared" si="29"/>
        <v>59</v>
      </c>
    </row>
    <row r="293" spans="1:16" x14ac:dyDescent="0.3">
      <c r="A293">
        <v>610</v>
      </c>
      <c r="B293" s="1">
        <v>44929</v>
      </c>
      <c r="C293" t="s">
        <v>623</v>
      </c>
      <c r="D293" t="s">
        <v>13</v>
      </c>
      <c r="E293">
        <v>26</v>
      </c>
      <c r="F293" t="s">
        <v>11</v>
      </c>
      <c r="G293">
        <v>2</v>
      </c>
      <c r="H293">
        <v>300</v>
      </c>
      <c r="I293">
        <v>600</v>
      </c>
      <c r="J293">
        <v>0</v>
      </c>
      <c r="K293" t="str">
        <f t="shared" si="25"/>
        <v>26-35</v>
      </c>
      <c r="L293" t="str">
        <f t="shared" si="24"/>
        <v>3.25-30</v>
      </c>
      <c r="M293">
        <f t="shared" si="26"/>
        <v>2</v>
      </c>
      <c r="N293">
        <f t="shared" si="27"/>
        <v>1</v>
      </c>
      <c r="O293" t="str">
        <f t="shared" si="28"/>
        <v>1-10</v>
      </c>
      <c r="P293" t="str">
        <f t="shared" si="29"/>
        <v>21</v>
      </c>
    </row>
    <row r="294" spans="1:16" x14ac:dyDescent="0.3">
      <c r="A294">
        <v>637</v>
      </c>
      <c r="B294" s="1">
        <v>45170</v>
      </c>
      <c r="C294" t="s">
        <v>650</v>
      </c>
      <c r="D294" t="s">
        <v>10</v>
      </c>
      <c r="E294">
        <v>43</v>
      </c>
      <c r="F294" t="s">
        <v>14</v>
      </c>
      <c r="G294">
        <v>2</v>
      </c>
      <c r="H294">
        <v>300</v>
      </c>
      <c r="I294">
        <v>600</v>
      </c>
      <c r="J294">
        <v>0</v>
      </c>
      <c r="K294" t="str">
        <f t="shared" si="25"/>
        <v>36-45</v>
      </c>
      <c r="L294" t="str">
        <f t="shared" si="24"/>
        <v>6.40-45</v>
      </c>
      <c r="M294">
        <f t="shared" si="26"/>
        <v>5</v>
      </c>
      <c r="N294">
        <f t="shared" si="27"/>
        <v>9</v>
      </c>
      <c r="O294" t="str">
        <f t="shared" si="28"/>
        <v>1-10</v>
      </c>
      <c r="P294" t="str">
        <f t="shared" si="29"/>
        <v>59</v>
      </c>
    </row>
    <row r="295" spans="1:16" x14ac:dyDescent="0.3">
      <c r="A295">
        <v>649</v>
      </c>
      <c r="B295" s="1">
        <v>44966</v>
      </c>
      <c r="C295" t="s">
        <v>662</v>
      </c>
      <c r="D295" t="s">
        <v>13</v>
      </c>
      <c r="E295">
        <v>58</v>
      </c>
      <c r="F295" t="s">
        <v>14</v>
      </c>
      <c r="G295">
        <v>2</v>
      </c>
      <c r="H295">
        <v>300</v>
      </c>
      <c r="I295">
        <v>600</v>
      </c>
      <c r="J295">
        <v>0</v>
      </c>
      <c r="K295" t="str">
        <f t="shared" si="25"/>
        <v>56-65</v>
      </c>
      <c r="L295" t="str">
        <f t="shared" si="24"/>
        <v>9.55-60</v>
      </c>
      <c r="M295">
        <f t="shared" si="26"/>
        <v>4</v>
      </c>
      <c r="N295">
        <f t="shared" si="27"/>
        <v>2</v>
      </c>
      <c r="O295" t="str">
        <f t="shared" si="28"/>
        <v>1-10</v>
      </c>
      <c r="P295" t="str">
        <f t="shared" si="29"/>
        <v>42</v>
      </c>
    </row>
    <row r="296" spans="1:16" x14ac:dyDescent="0.3">
      <c r="A296">
        <v>702</v>
      </c>
      <c r="B296" s="1">
        <v>45134</v>
      </c>
      <c r="C296" t="s">
        <v>715</v>
      </c>
      <c r="D296" t="s">
        <v>13</v>
      </c>
      <c r="E296">
        <v>60</v>
      </c>
      <c r="F296" t="s">
        <v>14</v>
      </c>
      <c r="G296">
        <v>2</v>
      </c>
      <c r="H296">
        <v>300</v>
      </c>
      <c r="I296">
        <v>600</v>
      </c>
      <c r="J296">
        <v>0</v>
      </c>
      <c r="K296" t="str">
        <f t="shared" si="25"/>
        <v>56-65</v>
      </c>
      <c r="L296" t="str">
        <f t="shared" si="24"/>
        <v>9.55-60</v>
      </c>
      <c r="M296">
        <f t="shared" si="26"/>
        <v>4</v>
      </c>
      <c r="N296">
        <f t="shared" si="27"/>
        <v>7</v>
      </c>
      <c r="O296" t="str">
        <f t="shared" si="28"/>
        <v>21-31</v>
      </c>
      <c r="P296" t="str">
        <f t="shared" si="29"/>
        <v>47</v>
      </c>
    </row>
    <row r="297" spans="1:16" x14ac:dyDescent="0.3">
      <c r="A297">
        <v>838</v>
      </c>
      <c r="B297" s="1">
        <v>45059</v>
      </c>
      <c r="C297" t="s">
        <v>851</v>
      </c>
      <c r="D297" t="s">
        <v>10</v>
      </c>
      <c r="E297">
        <v>47</v>
      </c>
      <c r="F297" t="s">
        <v>16</v>
      </c>
      <c r="G297">
        <v>2</v>
      </c>
      <c r="H297">
        <v>300</v>
      </c>
      <c r="I297">
        <v>600</v>
      </c>
      <c r="J297">
        <v>0</v>
      </c>
      <c r="K297" t="str">
        <f t="shared" si="25"/>
        <v>46-55</v>
      </c>
      <c r="L297" t="str">
        <f t="shared" si="24"/>
        <v>7.45-50</v>
      </c>
      <c r="M297">
        <f t="shared" si="26"/>
        <v>6</v>
      </c>
      <c r="N297">
        <f t="shared" si="27"/>
        <v>5</v>
      </c>
      <c r="O297" t="str">
        <f t="shared" si="28"/>
        <v>11-20</v>
      </c>
      <c r="P297" t="str">
        <f t="shared" si="29"/>
        <v>65</v>
      </c>
    </row>
    <row r="298" spans="1:16" x14ac:dyDescent="0.3">
      <c r="A298">
        <v>842</v>
      </c>
      <c r="B298" s="1">
        <v>45286</v>
      </c>
      <c r="C298" t="s">
        <v>855</v>
      </c>
      <c r="D298" t="s">
        <v>13</v>
      </c>
      <c r="E298">
        <v>47</v>
      </c>
      <c r="F298" t="s">
        <v>14</v>
      </c>
      <c r="G298">
        <v>2</v>
      </c>
      <c r="H298">
        <v>300</v>
      </c>
      <c r="I298">
        <v>600</v>
      </c>
      <c r="J298">
        <v>0</v>
      </c>
      <c r="K298" t="str">
        <f t="shared" si="25"/>
        <v>46-55</v>
      </c>
      <c r="L298" t="str">
        <f t="shared" si="24"/>
        <v>7.45-50</v>
      </c>
      <c r="M298">
        <f t="shared" si="26"/>
        <v>2</v>
      </c>
      <c r="N298">
        <f t="shared" si="27"/>
        <v>12</v>
      </c>
      <c r="O298" t="str">
        <f t="shared" si="28"/>
        <v>21-31</v>
      </c>
      <c r="P298" t="str">
        <f t="shared" si="29"/>
        <v>212</v>
      </c>
    </row>
    <row r="299" spans="1:16" x14ac:dyDescent="0.3">
      <c r="A299">
        <v>899</v>
      </c>
      <c r="B299" s="1">
        <v>45071</v>
      </c>
      <c r="C299" t="s">
        <v>912</v>
      </c>
      <c r="D299" t="s">
        <v>10</v>
      </c>
      <c r="E299">
        <v>26</v>
      </c>
      <c r="F299" t="s">
        <v>14</v>
      </c>
      <c r="G299">
        <v>2</v>
      </c>
      <c r="H299">
        <v>300</v>
      </c>
      <c r="I299">
        <v>600</v>
      </c>
      <c r="J299">
        <v>0</v>
      </c>
      <c r="K299" t="str">
        <f t="shared" si="25"/>
        <v>26-35</v>
      </c>
      <c r="L299" t="str">
        <f t="shared" si="24"/>
        <v>3.25-30</v>
      </c>
      <c r="M299">
        <f t="shared" si="26"/>
        <v>4</v>
      </c>
      <c r="N299">
        <f t="shared" si="27"/>
        <v>5</v>
      </c>
      <c r="O299" t="str">
        <f t="shared" si="28"/>
        <v>21-31</v>
      </c>
      <c r="P299" t="str">
        <f t="shared" si="29"/>
        <v>45</v>
      </c>
    </row>
    <row r="300" spans="1:16" x14ac:dyDescent="0.3">
      <c r="A300">
        <v>976</v>
      </c>
      <c r="B300" s="1">
        <v>45209</v>
      </c>
      <c r="C300" t="s">
        <v>989</v>
      </c>
      <c r="D300" t="s">
        <v>13</v>
      </c>
      <c r="E300">
        <v>48</v>
      </c>
      <c r="F300" t="s">
        <v>11</v>
      </c>
      <c r="G300">
        <v>2</v>
      </c>
      <c r="H300">
        <v>300</v>
      </c>
      <c r="I300">
        <v>600</v>
      </c>
      <c r="J300">
        <v>0</v>
      </c>
      <c r="K300" t="str">
        <f t="shared" si="25"/>
        <v>46-55</v>
      </c>
      <c r="L300" t="str">
        <f t="shared" si="24"/>
        <v>7.45-50</v>
      </c>
      <c r="M300">
        <f t="shared" si="26"/>
        <v>2</v>
      </c>
      <c r="N300">
        <f t="shared" si="27"/>
        <v>10</v>
      </c>
      <c r="O300" t="str">
        <f t="shared" si="28"/>
        <v>1-10</v>
      </c>
      <c r="P300" t="str">
        <f t="shared" si="29"/>
        <v>210</v>
      </c>
    </row>
    <row r="301" spans="1:16" x14ac:dyDescent="0.3">
      <c r="A301">
        <v>4</v>
      </c>
      <c r="B301" s="1">
        <v>45067</v>
      </c>
      <c r="C301" t="s">
        <v>17</v>
      </c>
      <c r="D301" t="s">
        <v>10</v>
      </c>
      <c r="E301">
        <v>37</v>
      </c>
      <c r="F301" t="s">
        <v>14</v>
      </c>
      <c r="G301">
        <v>1</v>
      </c>
      <c r="H301">
        <v>500</v>
      </c>
      <c r="I301">
        <v>500</v>
      </c>
      <c r="J301">
        <v>0</v>
      </c>
      <c r="K301" t="str">
        <f t="shared" si="25"/>
        <v>36-45</v>
      </c>
      <c r="L301" t="str">
        <f t="shared" si="24"/>
        <v>5.35-40</v>
      </c>
      <c r="M301">
        <f t="shared" si="26"/>
        <v>7</v>
      </c>
      <c r="N301">
        <f t="shared" si="27"/>
        <v>5</v>
      </c>
      <c r="O301" t="str">
        <f t="shared" si="28"/>
        <v>21-31</v>
      </c>
      <c r="P301" t="str">
        <f t="shared" si="29"/>
        <v>75</v>
      </c>
    </row>
    <row r="302" spans="1:16" x14ac:dyDescent="0.3">
      <c r="A302">
        <v>21</v>
      </c>
      <c r="B302" s="1">
        <v>44940</v>
      </c>
      <c r="C302" t="s">
        <v>34</v>
      </c>
      <c r="D302" t="s">
        <v>13</v>
      </c>
      <c r="E302">
        <v>50</v>
      </c>
      <c r="F302" t="s">
        <v>11</v>
      </c>
      <c r="G302">
        <v>1</v>
      </c>
      <c r="H302">
        <v>500</v>
      </c>
      <c r="I302">
        <v>500</v>
      </c>
      <c r="J302">
        <v>0</v>
      </c>
      <c r="K302" t="str">
        <f t="shared" si="25"/>
        <v>46-55</v>
      </c>
      <c r="L302" t="str">
        <f t="shared" si="24"/>
        <v>7.45-50</v>
      </c>
      <c r="M302">
        <f t="shared" si="26"/>
        <v>6</v>
      </c>
      <c r="N302">
        <f t="shared" si="27"/>
        <v>1</v>
      </c>
      <c r="O302" t="str">
        <f t="shared" si="28"/>
        <v>11-20</v>
      </c>
      <c r="P302" t="str">
        <f t="shared" si="29"/>
        <v>61</v>
      </c>
    </row>
    <row r="303" spans="1:16" x14ac:dyDescent="0.3">
      <c r="A303">
        <v>28</v>
      </c>
      <c r="B303" s="1">
        <v>45039</v>
      </c>
      <c r="C303" t="s">
        <v>41</v>
      </c>
      <c r="D303" t="s">
        <v>13</v>
      </c>
      <c r="E303">
        <v>43</v>
      </c>
      <c r="F303" t="s">
        <v>11</v>
      </c>
      <c r="G303">
        <v>1</v>
      </c>
      <c r="H303">
        <v>500</v>
      </c>
      <c r="I303">
        <v>500</v>
      </c>
      <c r="J303">
        <v>0</v>
      </c>
      <c r="K303" t="str">
        <f t="shared" si="25"/>
        <v>36-45</v>
      </c>
      <c r="L303" t="str">
        <f t="shared" si="24"/>
        <v>6.40-45</v>
      </c>
      <c r="M303">
        <f t="shared" si="26"/>
        <v>7</v>
      </c>
      <c r="N303">
        <f t="shared" si="27"/>
        <v>4</v>
      </c>
      <c r="O303" t="str">
        <f t="shared" si="28"/>
        <v>21-31</v>
      </c>
      <c r="P303" t="str">
        <f t="shared" si="29"/>
        <v>74</v>
      </c>
    </row>
    <row r="304" spans="1:16" x14ac:dyDescent="0.3">
      <c r="A304">
        <v>88</v>
      </c>
      <c r="B304" s="1">
        <v>45014</v>
      </c>
      <c r="C304" t="s">
        <v>101</v>
      </c>
      <c r="D304" t="s">
        <v>10</v>
      </c>
      <c r="E304">
        <v>56</v>
      </c>
      <c r="F304" t="s">
        <v>14</v>
      </c>
      <c r="G304">
        <v>1</v>
      </c>
      <c r="H304">
        <v>500</v>
      </c>
      <c r="I304">
        <v>500</v>
      </c>
      <c r="J304">
        <v>0</v>
      </c>
      <c r="K304" t="str">
        <f t="shared" si="25"/>
        <v>56-65</v>
      </c>
      <c r="L304" t="str">
        <f t="shared" si="24"/>
        <v>9.55-60</v>
      </c>
      <c r="M304">
        <f t="shared" si="26"/>
        <v>3</v>
      </c>
      <c r="N304">
        <f t="shared" si="27"/>
        <v>3</v>
      </c>
      <c r="O304" t="str">
        <f t="shared" si="28"/>
        <v>21-31</v>
      </c>
      <c r="P304" t="str">
        <f t="shared" si="29"/>
        <v>33</v>
      </c>
    </row>
    <row r="305" spans="1:16" x14ac:dyDescent="0.3">
      <c r="A305">
        <v>91</v>
      </c>
      <c r="B305" s="1">
        <v>45010</v>
      </c>
      <c r="C305" t="s">
        <v>104</v>
      </c>
      <c r="D305" t="s">
        <v>13</v>
      </c>
      <c r="E305">
        <v>55</v>
      </c>
      <c r="F305" t="s">
        <v>16</v>
      </c>
      <c r="G305">
        <v>1</v>
      </c>
      <c r="H305">
        <v>500</v>
      </c>
      <c r="I305">
        <v>500</v>
      </c>
      <c r="J305">
        <v>0</v>
      </c>
      <c r="K305" t="str">
        <f t="shared" si="25"/>
        <v>46-55</v>
      </c>
      <c r="L305" t="str">
        <f t="shared" si="24"/>
        <v>8.50-55</v>
      </c>
      <c r="M305">
        <f t="shared" si="26"/>
        <v>6</v>
      </c>
      <c r="N305">
        <f t="shared" si="27"/>
        <v>3</v>
      </c>
      <c r="O305" t="str">
        <f t="shared" si="28"/>
        <v>21-31</v>
      </c>
      <c r="P305" t="str">
        <f t="shared" si="29"/>
        <v>63</v>
      </c>
    </row>
    <row r="306" spans="1:16" x14ac:dyDescent="0.3">
      <c r="A306">
        <v>105</v>
      </c>
      <c r="B306" s="1">
        <v>45132</v>
      </c>
      <c r="C306" t="s">
        <v>118</v>
      </c>
      <c r="D306" t="s">
        <v>13</v>
      </c>
      <c r="E306">
        <v>22</v>
      </c>
      <c r="F306" t="s">
        <v>16</v>
      </c>
      <c r="G306">
        <v>1</v>
      </c>
      <c r="H306">
        <v>500</v>
      </c>
      <c r="I306">
        <v>500</v>
      </c>
      <c r="J306">
        <v>0</v>
      </c>
      <c r="K306" t="str">
        <f t="shared" si="25"/>
        <v>18-25</v>
      </c>
      <c r="L306" t="str">
        <f t="shared" si="24"/>
        <v>2.20-25</v>
      </c>
      <c r="M306">
        <f t="shared" si="26"/>
        <v>2</v>
      </c>
      <c r="N306">
        <f t="shared" si="27"/>
        <v>7</v>
      </c>
      <c r="O306" t="str">
        <f t="shared" si="28"/>
        <v>21-31</v>
      </c>
      <c r="P306" t="str">
        <f t="shared" si="29"/>
        <v>27</v>
      </c>
    </row>
    <row r="307" spans="1:16" x14ac:dyDescent="0.3">
      <c r="A307">
        <v>128</v>
      </c>
      <c r="B307" s="1">
        <v>45112</v>
      </c>
      <c r="C307" t="s">
        <v>141</v>
      </c>
      <c r="D307" t="s">
        <v>10</v>
      </c>
      <c r="E307">
        <v>25</v>
      </c>
      <c r="F307" t="s">
        <v>11</v>
      </c>
      <c r="G307">
        <v>1</v>
      </c>
      <c r="H307">
        <v>500</v>
      </c>
      <c r="I307">
        <v>500</v>
      </c>
      <c r="J307">
        <v>0</v>
      </c>
      <c r="K307" t="str">
        <f t="shared" si="25"/>
        <v>18-25</v>
      </c>
      <c r="L307" t="str">
        <f t="shared" si="24"/>
        <v>2.20-25</v>
      </c>
      <c r="M307">
        <f t="shared" si="26"/>
        <v>3</v>
      </c>
      <c r="N307">
        <f t="shared" si="27"/>
        <v>7</v>
      </c>
      <c r="O307" t="str">
        <f t="shared" si="28"/>
        <v>1-10</v>
      </c>
      <c r="P307" t="str">
        <f t="shared" si="29"/>
        <v>37</v>
      </c>
    </row>
    <row r="308" spans="1:16" x14ac:dyDescent="0.3">
      <c r="A308">
        <v>130</v>
      </c>
      <c r="B308" s="1">
        <v>44997</v>
      </c>
      <c r="C308" t="s">
        <v>143</v>
      </c>
      <c r="D308" t="s">
        <v>13</v>
      </c>
      <c r="E308">
        <v>57</v>
      </c>
      <c r="F308" t="s">
        <v>14</v>
      </c>
      <c r="G308">
        <v>1</v>
      </c>
      <c r="H308">
        <v>500</v>
      </c>
      <c r="I308">
        <v>500</v>
      </c>
      <c r="J308">
        <v>0</v>
      </c>
      <c r="K308" t="str">
        <f t="shared" si="25"/>
        <v>56-65</v>
      </c>
      <c r="L308" t="str">
        <f t="shared" si="24"/>
        <v>9.55-60</v>
      </c>
      <c r="M308">
        <f t="shared" si="26"/>
        <v>7</v>
      </c>
      <c r="N308">
        <f t="shared" si="27"/>
        <v>3</v>
      </c>
      <c r="O308" t="str">
        <f t="shared" si="28"/>
        <v>11-20</v>
      </c>
      <c r="P308" t="str">
        <f t="shared" si="29"/>
        <v>73</v>
      </c>
    </row>
    <row r="309" spans="1:16" x14ac:dyDescent="0.3">
      <c r="A309">
        <v>220</v>
      </c>
      <c r="B309" s="1">
        <v>44988</v>
      </c>
      <c r="C309" t="s">
        <v>233</v>
      </c>
      <c r="D309" t="s">
        <v>10</v>
      </c>
      <c r="E309">
        <v>64</v>
      </c>
      <c r="F309" t="s">
        <v>11</v>
      </c>
      <c r="G309">
        <v>1</v>
      </c>
      <c r="H309">
        <v>500</v>
      </c>
      <c r="I309">
        <v>500</v>
      </c>
      <c r="J309">
        <v>0</v>
      </c>
      <c r="K309" t="str">
        <f t="shared" si="25"/>
        <v>56-65</v>
      </c>
      <c r="L309" t="str">
        <f t="shared" si="24"/>
        <v>10.60-65</v>
      </c>
      <c r="M309">
        <f t="shared" si="26"/>
        <v>5</v>
      </c>
      <c r="N309">
        <f t="shared" si="27"/>
        <v>3</v>
      </c>
      <c r="O309" t="str">
        <f t="shared" si="28"/>
        <v>1-10</v>
      </c>
      <c r="P309" t="str">
        <f t="shared" si="29"/>
        <v>53</v>
      </c>
    </row>
    <row r="310" spans="1:16" x14ac:dyDescent="0.3">
      <c r="A310">
        <v>238</v>
      </c>
      <c r="B310" s="1">
        <v>44943</v>
      </c>
      <c r="C310" t="s">
        <v>251</v>
      </c>
      <c r="D310" t="s">
        <v>13</v>
      </c>
      <c r="E310">
        <v>39</v>
      </c>
      <c r="F310" t="s">
        <v>11</v>
      </c>
      <c r="G310">
        <v>1</v>
      </c>
      <c r="H310">
        <v>500</v>
      </c>
      <c r="I310">
        <v>500</v>
      </c>
      <c r="J310">
        <v>0</v>
      </c>
      <c r="K310" t="str">
        <f t="shared" si="25"/>
        <v>36-45</v>
      </c>
      <c r="L310" t="str">
        <f t="shared" si="24"/>
        <v>5.35-40</v>
      </c>
      <c r="M310">
        <f t="shared" si="26"/>
        <v>2</v>
      </c>
      <c r="N310">
        <f t="shared" si="27"/>
        <v>1</v>
      </c>
      <c r="O310" t="str">
        <f t="shared" si="28"/>
        <v>11-20</v>
      </c>
      <c r="P310" t="str">
        <f t="shared" si="29"/>
        <v>21</v>
      </c>
    </row>
    <row r="311" spans="1:16" x14ac:dyDescent="0.3">
      <c r="A311">
        <v>254</v>
      </c>
      <c r="B311" s="1">
        <v>45135</v>
      </c>
      <c r="C311" t="s">
        <v>267</v>
      </c>
      <c r="D311" t="s">
        <v>10</v>
      </c>
      <c r="E311">
        <v>41</v>
      </c>
      <c r="F311" t="s">
        <v>16</v>
      </c>
      <c r="G311">
        <v>1</v>
      </c>
      <c r="H311">
        <v>500</v>
      </c>
      <c r="I311">
        <v>500</v>
      </c>
      <c r="J311">
        <v>0</v>
      </c>
      <c r="K311" t="str">
        <f t="shared" si="25"/>
        <v>36-45</v>
      </c>
      <c r="L311" t="str">
        <f t="shared" si="24"/>
        <v>6.40-45</v>
      </c>
      <c r="M311">
        <f t="shared" si="26"/>
        <v>5</v>
      </c>
      <c r="N311">
        <f t="shared" si="27"/>
        <v>7</v>
      </c>
      <c r="O311" t="str">
        <f t="shared" si="28"/>
        <v>21-31</v>
      </c>
      <c r="P311" t="str">
        <f t="shared" si="29"/>
        <v>57</v>
      </c>
    </row>
    <row r="312" spans="1:16" x14ac:dyDescent="0.3">
      <c r="A312">
        <v>279</v>
      </c>
      <c r="B312" s="1">
        <v>45143</v>
      </c>
      <c r="C312" t="s">
        <v>292</v>
      </c>
      <c r="D312" t="s">
        <v>10</v>
      </c>
      <c r="E312">
        <v>50</v>
      </c>
      <c r="F312" t="s">
        <v>14</v>
      </c>
      <c r="G312">
        <v>1</v>
      </c>
      <c r="H312">
        <v>500</v>
      </c>
      <c r="I312">
        <v>500</v>
      </c>
      <c r="J312">
        <v>0</v>
      </c>
      <c r="K312" t="str">
        <f t="shared" si="25"/>
        <v>46-55</v>
      </c>
      <c r="L312" t="str">
        <f t="shared" si="24"/>
        <v>7.45-50</v>
      </c>
      <c r="M312">
        <f t="shared" si="26"/>
        <v>6</v>
      </c>
      <c r="N312">
        <f t="shared" si="27"/>
        <v>8</v>
      </c>
      <c r="O312" t="str">
        <f t="shared" si="28"/>
        <v>1-10</v>
      </c>
      <c r="P312" t="str">
        <f t="shared" si="29"/>
        <v>68</v>
      </c>
    </row>
    <row r="313" spans="1:16" x14ac:dyDescent="0.3">
      <c r="A313">
        <v>283</v>
      </c>
      <c r="B313" s="1">
        <v>45054</v>
      </c>
      <c r="C313" t="s">
        <v>296</v>
      </c>
      <c r="D313" t="s">
        <v>13</v>
      </c>
      <c r="E313">
        <v>18</v>
      </c>
      <c r="F313" t="s">
        <v>16</v>
      </c>
      <c r="G313">
        <v>1</v>
      </c>
      <c r="H313">
        <v>500</v>
      </c>
      <c r="I313">
        <v>500</v>
      </c>
      <c r="J313">
        <v>0</v>
      </c>
      <c r="K313" t="str">
        <f t="shared" si="25"/>
        <v>18-25</v>
      </c>
      <c r="L313" t="str">
        <f t="shared" si="24"/>
        <v>1.18-20</v>
      </c>
      <c r="M313">
        <f t="shared" si="26"/>
        <v>1</v>
      </c>
      <c r="N313">
        <f t="shared" si="27"/>
        <v>5</v>
      </c>
      <c r="O313" t="str">
        <f t="shared" si="28"/>
        <v>1-10</v>
      </c>
      <c r="P313" t="str">
        <f t="shared" si="29"/>
        <v>15</v>
      </c>
    </row>
    <row r="314" spans="1:16" x14ac:dyDescent="0.3">
      <c r="A314">
        <v>319</v>
      </c>
      <c r="B314" s="1">
        <v>45204</v>
      </c>
      <c r="C314" t="s">
        <v>332</v>
      </c>
      <c r="D314" t="s">
        <v>10</v>
      </c>
      <c r="E314">
        <v>31</v>
      </c>
      <c r="F314" t="s">
        <v>14</v>
      </c>
      <c r="G314">
        <v>1</v>
      </c>
      <c r="H314">
        <v>500</v>
      </c>
      <c r="I314">
        <v>500</v>
      </c>
      <c r="J314">
        <v>0</v>
      </c>
      <c r="K314" t="str">
        <f t="shared" si="25"/>
        <v>26-35</v>
      </c>
      <c r="L314" t="str">
        <f t="shared" si="24"/>
        <v>4.30-35</v>
      </c>
      <c r="M314">
        <f t="shared" si="26"/>
        <v>4</v>
      </c>
      <c r="N314">
        <f t="shared" si="27"/>
        <v>10</v>
      </c>
      <c r="O314" t="str">
        <f t="shared" si="28"/>
        <v>1-10</v>
      </c>
      <c r="P314" t="str">
        <f t="shared" si="29"/>
        <v>410</v>
      </c>
    </row>
    <row r="315" spans="1:16" x14ac:dyDescent="0.3">
      <c r="A315">
        <v>322</v>
      </c>
      <c r="B315" s="1">
        <v>44956</v>
      </c>
      <c r="C315" t="s">
        <v>335</v>
      </c>
      <c r="D315" t="s">
        <v>10</v>
      </c>
      <c r="E315">
        <v>51</v>
      </c>
      <c r="F315" t="s">
        <v>16</v>
      </c>
      <c r="G315">
        <v>1</v>
      </c>
      <c r="H315">
        <v>500</v>
      </c>
      <c r="I315">
        <v>500</v>
      </c>
      <c r="J315">
        <v>0</v>
      </c>
      <c r="K315" t="str">
        <f t="shared" si="25"/>
        <v>46-55</v>
      </c>
      <c r="L315" t="str">
        <f t="shared" si="24"/>
        <v>8.50-55</v>
      </c>
      <c r="M315">
        <f t="shared" si="26"/>
        <v>1</v>
      </c>
      <c r="N315">
        <f t="shared" si="27"/>
        <v>1</v>
      </c>
      <c r="O315" t="str">
        <f t="shared" si="28"/>
        <v>21-31</v>
      </c>
      <c r="P315" t="str">
        <f t="shared" si="29"/>
        <v>11</v>
      </c>
    </row>
    <row r="316" spans="1:16" x14ac:dyDescent="0.3">
      <c r="A316">
        <v>337</v>
      </c>
      <c r="B316" s="1">
        <v>45047</v>
      </c>
      <c r="C316" t="s">
        <v>350</v>
      </c>
      <c r="D316" t="s">
        <v>10</v>
      </c>
      <c r="E316">
        <v>38</v>
      </c>
      <c r="F316" t="s">
        <v>14</v>
      </c>
      <c r="G316">
        <v>1</v>
      </c>
      <c r="H316">
        <v>500</v>
      </c>
      <c r="I316">
        <v>500</v>
      </c>
      <c r="J316">
        <v>0</v>
      </c>
      <c r="K316" t="str">
        <f t="shared" si="25"/>
        <v>36-45</v>
      </c>
      <c r="L316" t="str">
        <f t="shared" si="24"/>
        <v>5.35-40</v>
      </c>
      <c r="M316">
        <f t="shared" si="26"/>
        <v>1</v>
      </c>
      <c r="N316">
        <f t="shared" si="27"/>
        <v>5</v>
      </c>
      <c r="O316" t="str">
        <f t="shared" si="28"/>
        <v>1-10</v>
      </c>
      <c r="P316" t="str">
        <f t="shared" si="29"/>
        <v>15</v>
      </c>
    </row>
    <row r="317" spans="1:16" x14ac:dyDescent="0.3">
      <c r="A317">
        <v>353</v>
      </c>
      <c r="B317" s="1">
        <v>45060</v>
      </c>
      <c r="C317" t="s">
        <v>366</v>
      </c>
      <c r="D317" t="s">
        <v>10</v>
      </c>
      <c r="E317">
        <v>31</v>
      </c>
      <c r="F317" t="s">
        <v>16</v>
      </c>
      <c r="G317">
        <v>1</v>
      </c>
      <c r="H317">
        <v>500</v>
      </c>
      <c r="I317">
        <v>500</v>
      </c>
      <c r="J317">
        <v>0</v>
      </c>
      <c r="K317" t="str">
        <f t="shared" si="25"/>
        <v>26-35</v>
      </c>
      <c r="L317" t="str">
        <f t="shared" si="24"/>
        <v>4.30-35</v>
      </c>
      <c r="M317">
        <f t="shared" si="26"/>
        <v>7</v>
      </c>
      <c r="N317">
        <f t="shared" si="27"/>
        <v>5</v>
      </c>
      <c r="O317" t="str">
        <f t="shared" si="28"/>
        <v>11-20</v>
      </c>
      <c r="P317" t="str">
        <f t="shared" si="29"/>
        <v>75</v>
      </c>
    </row>
    <row r="318" spans="1:16" x14ac:dyDescent="0.3">
      <c r="A318">
        <v>355</v>
      </c>
      <c r="B318" s="1">
        <v>45269</v>
      </c>
      <c r="C318" t="s">
        <v>368</v>
      </c>
      <c r="D318" t="s">
        <v>13</v>
      </c>
      <c r="E318">
        <v>55</v>
      </c>
      <c r="F318" t="s">
        <v>16</v>
      </c>
      <c r="G318">
        <v>1</v>
      </c>
      <c r="H318">
        <v>500</v>
      </c>
      <c r="I318">
        <v>500</v>
      </c>
      <c r="J318">
        <v>0</v>
      </c>
      <c r="K318" t="str">
        <f t="shared" si="25"/>
        <v>46-55</v>
      </c>
      <c r="L318" t="str">
        <f t="shared" si="24"/>
        <v>8.50-55</v>
      </c>
      <c r="M318">
        <f t="shared" si="26"/>
        <v>6</v>
      </c>
      <c r="N318">
        <f t="shared" si="27"/>
        <v>12</v>
      </c>
      <c r="O318" t="str">
        <f t="shared" si="28"/>
        <v>1-10</v>
      </c>
      <c r="P318" t="str">
        <f t="shared" si="29"/>
        <v>612</v>
      </c>
    </row>
    <row r="319" spans="1:16" x14ac:dyDescent="0.3">
      <c r="A319">
        <v>364</v>
      </c>
      <c r="B319" s="1">
        <v>45161</v>
      </c>
      <c r="C319" t="s">
        <v>377</v>
      </c>
      <c r="D319" t="s">
        <v>13</v>
      </c>
      <c r="E319">
        <v>19</v>
      </c>
      <c r="F319" t="s">
        <v>11</v>
      </c>
      <c r="G319">
        <v>1</v>
      </c>
      <c r="H319">
        <v>500</v>
      </c>
      <c r="I319">
        <v>500</v>
      </c>
      <c r="J319">
        <v>0</v>
      </c>
      <c r="K319" t="str">
        <f t="shared" si="25"/>
        <v>18-25</v>
      </c>
      <c r="L319" t="str">
        <f t="shared" si="24"/>
        <v>1.18-20</v>
      </c>
      <c r="M319">
        <f t="shared" si="26"/>
        <v>3</v>
      </c>
      <c r="N319">
        <f t="shared" si="27"/>
        <v>8</v>
      </c>
      <c r="O319" t="str">
        <f t="shared" si="28"/>
        <v>21-31</v>
      </c>
      <c r="P319" t="str">
        <f t="shared" si="29"/>
        <v>38</v>
      </c>
    </row>
    <row r="320" spans="1:16" x14ac:dyDescent="0.3">
      <c r="A320">
        <v>384</v>
      </c>
      <c r="B320" s="1">
        <v>45151</v>
      </c>
      <c r="C320" t="s">
        <v>397</v>
      </c>
      <c r="D320" t="s">
        <v>10</v>
      </c>
      <c r="E320">
        <v>55</v>
      </c>
      <c r="F320" t="s">
        <v>14</v>
      </c>
      <c r="G320">
        <v>1</v>
      </c>
      <c r="H320">
        <v>500</v>
      </c>
      <c r="I320">
        <v>500</v>
      </c>
      <c r="J320">
        <v>0</v>
      </c>
      <c r="K320" t="str">
        <f t="shared" si="25"/>
        <v>46-55</v>
      </c>
      <c r="L320" t="str">
        <f t="shared" si="24"/>
        <v>8.50-55</v>
      </c>
      <c r="M320">
        <f t="shared" si="26"/>
        <v>7</v>
      </c>
      <c r="N320">
        <f t="shared" si="27"/>
        <v>8</v>
      </c>
      <c r="O320" t="str">
        <f t="shared" si="28"/>
        <v>11-20</v>
      </c>
      <c r="P320" t="str">
        <f t="shared" si="29"/>
        <v>78</v>
      </c>
    </row>
    <row r="321" spans="1:16" x14ac:dyDescent="0.3">
      <c r="A321">
        <v>394</v>
      </c>
      <c r="B321" s="1">
        <v>45080</v>
      </c>
      <c r="C321" t="s">
        <v>407</v>
      </c>
      <c r="D321" t="s">
        <v>13</v>
      </c>
      <c r="E321">
        <v>27</v>
      </c>
      <c r="F321" t="s">
        <v>14</v>
      </c>
      <c r="G321">
        <v>1</v>
      </c>
      <c r="H321">
        <v>500</v>
      </c>
      <c r="I321">
        <v>500</v>
      </c>
      <c r="J321">
        <v>0</v>
      </c>
      <c r="K321" t="str">
        <f t="shared" si="25"/>
        <v>26-35</v>
      </c>
      <c r="L321" t="str">
        <f t="shared" si="24"/>
        <v>3.25-30</v>
      </c>
      <c r="M321">
        <f t="shared" si="26"/>
        <v>6</v>
      </c>
      <c r="N321">
        <f t="shared" si="27"/>
        <v>6</v>
      </c>
      <c r="O321" t="str">
        <f t="shared" si="28"/>
        <v>1-10</v>
      </c>
      <c r="P321" t="str">
        <f t="shared" si="29"/>
        <v>66</v>
      </c>
    </row>
    <row r="322" spans="1:16" x14ac:dyDescent="0.3">
      <c r="A322">
        <v>408</v>
      </c>
      <c r="B322" s="1">
        <v>45031</v>
      </c>
      <c r="C322" t="s">
        <v>421</v>
      </c>
      <c r="D322" t="s">
        <v>13</v>
      </c>
      <c r="E322">
        <v>64</v>
      </c>
      <c r="F322" t="s">
        <v>11</v>
      </c>
      <c r="G322">
        <v>1</v>
      </c>
      <c r="H322">
        <v>500</v>
      </c>
      <c r="I322">
        <v>500</v>
      </c>
      <c r="J322">
        <v>0</v>
      </c>
      <c r="K322" t="str">
        <f t="shared" si="25"/>
        <v>56-65</v>
      </c>
      <c r="L322" t="str">
        <f t="shared" ref="L322:L385" si="30">IF(E322&lt;=20,"1.18-20",IF(E322&lt;=25,"2.20-25",IF(E322&lt;=30,"3.25-30",IF(E322&lt;=35,"4.30-35",IF(E322&lt;=40,"5.35-40",IF(E322&lt;=45,"6.40-45",IF(E322&lt;=50,"7.45-50",IF(E322&lt;=55,"8.50-55",IF(E322&lt;=60,"9.55-60","10.60-65")))))))))</f>
        <v>10.60-65</v>
      </c>
      <c r="M322">
        <f t="shared" si="26"/>
        <v>6</v>
      </c>
      <c r="N322">
        <f t="shared" si="27"/>
        <v>4</v>
      </c>
      <c r="O322" t="str">
        <f t="shared" si="28"/>
        <v>11-20</v>
      </c>
      <c r="P322" t="str">
        <f t="shared" si="29"/>
        <v>64</v>
      </c>
    </row>
    <row r="323" spans="1:16" x14ac:dyDescent="0.3">
      <c r="A323">
        <v>531</v>
      </c>
      <c r="B323" s="1">
        <v>45267</v>
      </c>
      <c r="C323" t="s">
        <v>544</v>
      </c>
      <c r="D323" t="s">
        <v>10</v>
      </c>
      <c r="E323">
        <v>31</v>
      </c>
      <c r="F323" t="s">
        <v>16</v>
      </c>
      <c r="G323">
        <v>1</v>
      </c>
      <c r="H323">
        <v>500</v>
      </c>
      <c r="I323">
        <v>500</v>
      </c>
      <c r="J323">
        <v>0</v>
      </c>
      <c r="K323" t="str">
        <f t="shared" ref="K323:K386" si="31">IF(E323&lt;=25,"18-25",IF(E323&lt;=35,"26-35",IF(E323&lt;=45,"36-45",IF(E323&lt;=55,"46-55","56-65"))))</f>
        <v>26-35</v>
      </c>
      <c r="L323" t="str">
        <f t="shared" si="30"/>
        <v>4.30-35</v>
      </c>
      <c r="M323">
        <f t="shared" ref="M323:M386" si="32">WEEKDAY(B323,2)</f>
        <v>4</v>
      </c>
      <c r="N323">
        <f t="shared" ref="N323:N386" si="33">MONTH(B323)</f>
        <v>12</v>
      </c>
      <c r="O323" t="str">
        <f t="shared" ref="O323:O386" si="34">IF(DAY(B323)&lt;11,"1-10",IF(DAY(B323)&lt;21,"11-20","21-31"))</f>
        <v>1-10</v>
      </c>
      <c r="P323" t="str">
        <f t="shared" ref="P323:P386" si="35">M323&amp;N323</f>
        <v>412</v>
      </c>
    </row>
    <row r="324" spans="1:16" x14ac:dyDescent="0.3">
      <c r="A324">
        <v>537</v>
      </c>
      <c r="B324" s="1">
        <v>45080</v>
      </c>
      <c r="C324" t="s">
        <v>550</v>
      </c>
      <c r="D324" t="s">
        <v>13</v>
      </c>
      <c r="E324">
        <v>21</v>
      </c>
      <c r="F324" t="s">
        <v>11</v>
      </c>
      <c r="G324">
        <v>1</v>
      </c>
      <c r="H324">
        <v>500</v>
      </c>
      <c r="I324">
        <v>500</v>
      </c>
      <c r="J324">
        <v>0</v>
      </c>
      <c r="K324" t="str">
        <f t="shared" si="31"/>
        <v>18-25</v>
      </c>
      <c r="L324" t="str">
        <f t="shared" si="30"/>
        <v>2.20-25</v>
      </c>
      <c r="M324">
        <f t="shared" si="32"/>
        <v>6</v>
      </c>
      <c r="N324">
        <f t="shared" si="33"/>
        <v>6</v>
      </c>
      <c r="O324" t="str">
        <f t="shared" si="34"/>
        <v>1-10</v>
      </c>
      <c r="P324" t="str">
        <f t="shared" si="35"/>
        <v>66</v>
      </c>
    </row>
    <row r="325" spans="1:16" x14ac:dyDescent="0.3">
      <c r="A325">
        <v>539</v>
      </c>
      <c r="B325" s="1">
        <v>45085</v>
      </c>
      <c r="C325" t="s">
        <v>552</v>
      </c>
      <c r="D325" t="s">
        <v>10</v>
      </c>
      <c r="E325">
        <v>25</v>
      </c>
      <c r="F325" t="s">
        <v>11</v>
      </c>
      <c r="G325">
        <v>1</v>
      </c>
      <c r="H325">
        <v>500</v>
      </c>
      <c r="I325">
        <v>500</v>
      </c>
      <c r="J325">
        <v>0</v>
      </c>
      <c r="K325" t="str">
        <f t="shared" si="31"/>
        <v>18-25</v>
      </c>
      <c r="L325" t="str">
        <f t="shared" si="30"/>
        <v>2.20-25</v>
      </c>
      <c r="M325">
        <f t="shared" si="32"/>
        <v>4</v>
      </c>
      <c r="N325">
        <f t="shared" si="33"/>
        <v>6</v>
      </c>
      <c r="O325" t="str">
        <f t="shared" si="34"/>
        <v>1-10</v>
      </c>
      <c r="P325" t="str">
        <f t="shared" si="35"/>
        <v>46</v>
      </c>
    </row>
    <row r="326" spans="1:16" x14ac:dyDescent="0.3">
      <c r="A326">
        <v>541</v>
      </c>
      <c r="B326" s="1">
        <v>45136</v>
      </c>
      <c r="C326" t="s">
        <v>554</v>
      </c>
      <c r="D326" t="s">
        <v>10</v>
      </c>
      <c r="E326">
        <v>56</v>
      </c>
      <c r="F326" t="s">
        <v>11</v>
      </c>
      <c r="G326">
        <v>1</v>
      </c>
      <c r="H326">
        <v>500</v>
      </c>
      <c r="I326">
        <v>500</v>
      </c>
      <c r="J326">
        <v>0</v>
      </c>
      <c r="K326" t="str">
        <f t="shared" si="31"/>
        <v>56-65</v>
      </c>
      <c r="L326" t="str">
        <f t="shared" si="30"/>
        <v>9.55-60</v>
      </c>
      <c r="M326">
        <f t="shared" si="32"/>
        <v>6</v>
      </c>
      <c r="N326">
        <f t="shared" si="33"/>
        <v>7</v>
      </c>
      <c r="O326" t="str">
        <f t="shared" si="34"/>
        <v>21-31</v>
      </c>
      <c r="P326" t="str">
        <f t="shared" si="35"/>
        <v>67</v>
      </c>
    </row>
    <row r="327" spans="1:16" x14ac:dyDescent="0.3">
      <c r="A327">
        <v>570</v>
      </c>
      <c r="B327" s="1">
        <v>45153</v>
      </c>
      <c r="C327" t="s">
        <v>583</v>
      </c>
      <c r="D327" t="s">
        <v>10</v>
      </c>
      <c r="E327">
        <v>49</v>
      </c>
      <c r="F327" t="s">
        <v>14</v>
      </c>
      <c r="G327">
        <v>1</v>
      </c>
      <c r="H327">
        <v>500</v>
      </c>
      <c r="I327">
        <v>500</v>
      </c>
      <c r="J327">
        <v>0</v>
      </c>
      <c r="K327" t="str">
        <f t="shared" si="31"/>
        <v>46-55</v>
      </c>
      <c r="L327" t="str">
        <f t="shared" si="30"/>
        <v>7.45-50</v>
      </c>
      <c r="M327">
        <f t="shared" si="32"/>
        <v>2</v>
      </c>
      <c r="N327">
        <f t="shared" si="33"/>
        <v>8</v>
      </c>
      <c r="O327" t="str">
        <f t="shared" si="34"/>
        <v>11-20</v>
      </c>
      <c r="P327" t="str">
        <f t="shared" si="35"/>
        <v>28</v>
      </c>
    </row>
    <row r="328" spans="1:16" x14ac:dyDescent="0.3">
      <c r="A328">
        <v>612</v>
      </c>
      <c r="B328" s="1">
        <v>45144</v>
      </c>
      <c r="C328" t="s">
        <v>625</v>
      </c>
      <c r="D328" t="s">
        <v>13</v>
      </c>
      <c r="E328">
        <v>61</v>
      </c>
      <c r="F328" t="s">
        <v>16</v>
      </c>
      <c r="G328">
        <v>1</v>
      </c>
      <c r="H328">
        <v>500</v>
      </c>
      <c r="I328">
        <v>500</v>
      </c>
      <c r="J328">
        <v>0</v>
      </c>
      <c r="K328" t="str">
        <f t="shared" si="31"/>
        <v>56-65</v>
      </c>
      <c r="L328" t="str">
        <f t="shared" si="30"/>
        <v>10.60-65</v>
      </c>
      <c r="M328">
        <f t="shared" si="32"/>
        <v>7</v>
      </c>
      <c r="N328">
        <f t="shared" si="33"/>
        <v>8</v>
      </c>
      <c r="O328" t="str">
        <f t="shared" si="34"/>
        <v>1-10</v>
      </c>
      <c r="P328" t="str">
        <f t="shared" si="35"/>
        <v>78</v>
      </c>
    </row>
    <row r="329" spans="1:16" x14ac:dyDescent="0.3">
      <c r="A329">
        <v>638</v>
      </c>
      <c r="B329" s="1">
        <v>45157</v>
      </c>
      <c r="C329" t="s">
        <v>651</v>
      </c>
      <c r="D329" t="s">
        <v>10</v>
      </c>
      <c r="E329">
        <v>46</v>
      </c>
      <c r="F329" t="s">
        <v>16</v>
      </c>
      <c r="G329">
        <v>1</v>
      </c>
      <c r="H329">
        <v>500</v>
      </c>
      <c r="I329">
        <v>500</v>
      </c>
      <c r="J329">
        <v>0</v>
      </c>
      <c r="K329" t="str">
        <f t="shared" si="31"/>
        <v>46-55</v>
      </c>
      <c r="L329" t="str">
        <f t="shared" si="30"/>
        <v>7.45-50</v>
      </c>
      <c r="M329">
        <f t="shared" si="32"/>
        <v>6</v>
      </c>
      <c r="N329">
        <f t="shared" si="33"/>
        <v>8</v>
      </c>
      <c r="O329" t="str">
        <f t="shared" si="34"/>
        <v>11-20</v>
      </c>
      <c r="P329" t="str">
        <f t="shared" si="35"/>
        <v>68</v>
      </c>
    </row>
    <row r="330" spans="1:16" x14ac:dyDescent="0.3">
      <c r="A330">
        <v>655</v>
      </c>
      <c r="B330" s="1">
        <v>45090</v>
      </c>
      <c r="C330" t="s">
        <v>668</v>
      </c>
      <c r="D330" t="s">
        <v>13</v>
      </c>
      <c r="E330">
        <v>55</v>
      </c>
      <c r="F330" t="s">
        <v>14</v>
      </c>
      <c r="G330">
        <v>1</v>
      </c>
      <c r="H330">
        <v>500</v>
      </c>
      <c r="I330">
        <v>500</v>
      </c>
      <c r="J330">
        <v>0</v>
      </c>
      <c r="K330" t="str">
        <f t="shared" si="31"/>
        <v>46-55</v>
      </c>
      <c r="L330" t="str">
        <f t="shared" si="30"/>
        <v>8.50-55</v>
      </c>
      <c r="M330">
        <f t="shared" si="32"/>
        <v>2</v>
      </c>
      <c r="N330">
        <f t="shared" si="33"/>
        <v>6</v>
      </c>
      <c r="O330" t="str">
        <f t="shared" si="34"/>
        <v>11-20</v>
      </c>
      <c r="P330" t="str">
        <f t="shared" si="35"/>
        <v>26</v>
      </c>
    </row>
    <row r="331" spans="1:16" x14ac:dyDescent="0.3">
      <c r="A331">
        <v>667</v>
      </c>
      <c r="B331" s="1">
        <v>45139</v>
      </c>
      <c r="C331" t="s">
        <v>680</v>
      </c>
      <c r="D331" t="s">
        <v>13</v>
      </c>
      <c r="E331">
        <v>29</v>
      </c>
      <c r="F331" t="s">
        <v>16</v>
      </c>
      <c r="G331">
        <v>1</v>
      </c>
      <c r="H331">
        <v>500</v>
      </c>
      <c r="I331">
        <v>500</v>
      </c>
      <c r="J331">
        <v>0</v>
      </c>
      <c r="K331" t="str">
        <f t="shared" si="31"/>
        <v>26-35</v>
      </c>
      <c r="L331" t="str">
        <f t="shared" si="30"/>
        <v>3.25-30</v>
      </c>
      <c r="M331">
        <f t="shared" si="32"/>
        <v>2</v>
      </c>
      <c r="N331">
        <f t="shared" si="33"/>
        <v>8</v>
      </c>
      <c r="O331" t="str">
        <f t="shared" si="34"/>
        <v>1-10</v>
      </c>
      <c r="P331" t="str">
        <f t="shared" si="35"/>
        <v>28</v>
      </c>
    </row>
    <row r="332" spans="1:16" x14ac:dyDescent="0.3">
      <c r="A332">
        <v>697</v>
      </c>
      <c r="B332" s="1">
        <v>44941</v>
      </c>
      <c r="C332" t="s">
        <v>710</v>
      </c>
      <c r="D332" t="s">
        <v>10</v>
      </c>
      <c r="E332">
        <v>53</v>
      </c>
      <c r="F332" t="s">
        <v>14</v>
      </c>
      <c r="G332">
        <v>1</v>
      </c>
      <c r="H332">
        <v>500</v>
      </c>
      <c r="I332">
        <v>500</v>
      </c>
      <c r="J332">
        <v>0</v>
      </c>
      <c r="K332" t="str">
        <f t="shared" si="31"/>
        <v>46-55</v>
      </c>
      <c r="L332" t="str">
        <f t="shared" si="30"/>
        <v>8.50-55</v>
      </c>
      <c r="M332">
        <f t="shared" si="32"/>
        <v>7</v>
      </c>
      <c r="N332">
        <f t="shared" si="33"/>
        <v>1</v>
      </c>
      <c r="O332" t="str">
        <f t="shared" si="34"/>
        <v>11-20</v>
      </c>
      <c r="P332" t="str">
        <f t="shared" si="35"/>
        <v>71</v>
      </c>
    </row>
    <row r="333" spans="1:16" x14ac:dyDescent="0.3">
      <c r="A333">
        <v>707</v>
      </c>
      <c r="B333" s="1">
        <v>45200</v>
      </c>
      <c r="C333" t="s">
        <v>720</v>
      </c>
      <c r="D333" t="s">
        <v>13</v>
      </c>
      <c r="E333">
        <v>26</v>
      </c>
      <c r="F333" t="s">
        <v>14</v>
      </c>
      <c r="G333">
        <v>1</v>
      </c>
      <c r="H333">
        <v>500</v>
      </c>
      <c r="I333">
        <v>500</v>
      </c>
      <c r="J333">
        <v>0</v>
      </c>
      <c r="K333" t="str">
        <f t="shared" si="31"/>
        <v>26-35</v>
      </c>
      <c r="L333" t="str">
        <f t="shared" si="30"/>
        <v>3.25-30</v>
      </c>
      <c r="M333">
        <f t="shared" si="32"/>
        <v>7</v>
      </c>
      <c r="N333">
        <f t="shared" si="33"/>
        <v>10</v>
      </c>
      <c r="O333" t="str">
        <f t="shared" si="34"/>
        <v>1-10</v>
      </c>
      <c r="P333" t="str">
        <f t="shared" si="35"/>
        <v>710</v>
      </c>
    </row>
    <row r="334" spans="1:16" x14ac:dyDescent="0.3">
      <c r="A334">
        <v>714</v>
      </c>
      <c r="B334" s="1">
        <v>44969</v>
      </c>
      <c r="C334" t="s">
        <v>727</v>
      </c>
      <c r="D334" t="s">
        <v>13</v>
      </c>
      <c r="E334">
        <v>18</v>
      </c>
      <c r="F334" t="s">
        <v>14</v>
      </c>
      <c r="G334">
        <v>1</v>
      </c>
      <c r="H334">
        <v>500</v>
      </c>
      <c r="I334">
        <v>500</v>
      </c>
      <c r="J334">
        <v>0</v>
      </c>
      <c r="K334" t="str">
        <f t="shared" si="31"/>
        <v>18-25</v>
      </c>
      <c r="L334" t="str">
        <f t="shared" si="30"/>
        <v>1.18-20</v>
      </c>
      <c r="M334">
        <f t="shared" si="32"/>
        <v>7</v>
      </c>
      <c r="N334">
        <f t="shared" si="33"/>
        <v>2</v>
      </c>
      <c r="O334" t="str">
        <f t="shared" si="34"/>
        <v>11-20</v>
      </c>
      <c r="P334" t="str">
        <f t="shared" si="35"/>
        <v>72</v>
      </c>
    </row>
    <row r="335" spans="1:16" x14ac:dyDescent="0.3">
      <c r="A335">
        <v>717</v>
      </c>
      <c r="B335" s="1">
        <v>44996</v>
      </c>
      <c r="C335" t="s">
        <v>730</v>
      </c>
      <c r="D335" t="s">
        <v>10</v>
      </c>
      <c r="E335">
        <v>57</v>
      </c>
      <c r="F335" t="s">
        <v>14</v>
      </c>
      <c r="G335">
        <v>1</v>
      </c>
      <c r="H335">
        <v>500</v>
      </c>
      <c r="I335">
        <v>500</v>
      </c>
      <c r="J335">
        <v>0</v>
      </c>
      <c r="K335" t="str">
        <f t="shared" si="31"/>
        <v>56-65</v>
      </c>
      <c r="L335" t="str">
        <f t="shared" si="30"/>
        <v>9.55-60</v>
      </c>
      <c r="M335">
        <f t="shared" si="32"/>
        <v>6</v>
      </c>
      <c r="N335">
        <f t="shared" si="33"/>
        <v>3</v>
      </c>
      <c r="O335" t="str">
        <f t="shared" si="34"/>
        <v>11-20</v>
      </c>
      <c r="P335" t="str">
        <f t="shared" si="35"/>
        <v>63</v>
      </c>
    </row>
    <row r="336" spans="1:16" x14ac:dyDescent="0.3">
      <c r="A336">
        <v>721</v>
      </c>
      <c r="B336" s="1">
        <v>45060</v>
      </c>
      <c r="C336" t="s">
        <v>734</v>
      </c>
      <c r="D336" t="s">
        <v>13</v>
      </c>
      <c r="E336">
        <v>52</v>
      </c>
      <c r="F336" t="s">
        <v>14</v>
      </c>
      <c r="G336">
        <v>1</v>
      </c>
      <c r="H336">
        <v>500</v>
      </c>
      <c r="I336">
        <v>500</v>
      </c>
      <c r="J336">
        <v>0</v>
      </c>
      <c r="K336" t="str">
        <f t="shared" si="31"/>
        <v>46-55</v>
      </c>
      <c r="L336" t="str">
        <f t="shared" si="30"/>
        <v>8.50-55</v>
      </c>
      <c r="M336">
        <f t="shared" si="32"/>
        <v>7</v>
      </c>
      <c r="N336">
        <f t="shared" si="33"/>
        <v>5</v>
      </c>
      <c r="O336" t="str">
        <f t="shared" si="34"/>
        <v>11-20</v>
      </c>
      <c r="P336" t="str">
        <f t="shared" si="35"/>
        <v>75</v>
      </c>
    </row>
    <row r="337" spans="1:16" x14ac:dyDescent="0.3">
      <c r="A337">
        <v>760</v>
      </c>
      <c r="B337" s="1">
        <v>45012</v>
      </c>
      <c r="C337" t="s">
        <v>773</v>
      </c>
      <c r="D337" t="s">
        <v>10</v>
      </c>
      <c r="E337">
        <v>27</v>
      </c>
      <c r="F337" t="s">
        <v>11</v>
      </c>
      <c r="G337">
        <v>1</v>
      </c>
      <c r="H337">
        <v>500</v>
      </c>
      <c r="I337">
        <v>500</v>
      </c>
      <c r="J337">
        <v>0</v>
      </c>
      <c r="K337" t="str">
        <f t="shared" si="31"/>
        <v>26-35</v>
      </c>
      <c r="L337" t="str">
        <f t="shared" si="30"/>
        <v>3.25-30</v>
      </c>
      <c r="M337">
        <f t="shared" si="32"/>
        <v>1</v>
      </c>
      <c r="N337">
        <f t="shared" si="33"/>
        <v>3</v>
      </c>
      <c r="O337" t="str">
        <f t="shared" si="34"/>
        <v>21-31</v>
      </c>
      <c r="P337" t="str">
        <f t="shared" si="35"/>
        <v>13</v>
      </c>
    </row>
    <row r="338" spans="1:16" x14ac:dyDescent="0.3">
      <c r="A338">
        <v>761</v>
      </c>
      <c r="B338" s="1">
        <v>45237</v>
      </c>
      <c r="C338" t="s">
        <v>774</v>
      </c>
      <c r="D338" t="s">
        <v>13</v>
      </c>
      <c r="E338">
        <v>33</v>
      </c>
      <c r="F338" t="s">
        <v>14</v>
      </c>
      <c r="G338">
        <v>1</v>
      </c>
      <c r="H338">
        <v>500</v>
      </c>
      <c r="I338">
        <v>500</v>
      </c>
      <c r="J338">
        <v>0</v>
      </c>
      <c r="K338" t="str">
        <f t="shared" si="31"/>
        <v>26-35</v>
      </c>
      <c r="L338" t="str">
        <f t="shared" si="30"/>
        <v>4.30-35</v>
      </c>
      <c r="M338">
        <f t="shared" si="32"/>
        <v>2</v>
      </c>
      <c r="N338">
        <f t="shared" si="33"/>
        <v>11</v>
      </c>
      <c r="O338" t="str">
        <f t="shared" si="34"/>
        <v>1-10</v>
      </c>
      <c r="P338" t="str">
        <f t="shared" si="35"/>
        <v>211</v>
      </c>
    </row>
    <row r="339" spans="1:16" x14ac:dyDescent="0.3">
      <c r="A339">
        <v>781</v>
      </c>
      <c r="B339" s="1">
        <v>45283</v>
      </c>
      <c r="C339" t="s">
        <v>794</v>
      </c>
      <c r="D339" t="s">
        <v>10</v>
      </c>
      <c r="E339">
        <v>35</v>
      </c>
      <c r="F339" t="s">
        <v>11</v>
      </c>
      <c r="G339">
        <v>1</v>
      </c>
      <c r="H339">
        <v>500</v>
      </c>
      <c r="I339">
        <v>500</v>
      </c>
      <c r="J339">
        <v>0</v>
      </c>
      <c r="K339" t="str">
        <f t="shared" si="31"/>
        <v>26-35</v>
      </c>
      <c r="L339" t="str">
        <f t="shared" si="30"/>
        <v>4.30-35</v>
      </c>
      <c r="M339">
        <f t="shared" si="32"/>
        <v>6</v>
      </c>
      <c r="N339">
        <f t="shared" si="33"/>
        <v>12</v>
      </c>
      <c r="O339" t="str">
        <f t="shared" si="34"/>
        <v>21-31</v>
      </c>
      <c r="P339" t="str">
        <f t="shared" si="35"/>
        <v>612</v>
      </c>
    </row>
    <row r="340" spans="1:16" x14ac:dyDescent="0.3">
      <c r="A340">
        <v>784</v>
      </c>
      <c r="B340" s="1">
        <v>45234</v>
      </c>
      <c r="C340" t="s">
        <v>797</v>
      </c>
      <c r="D340" t="s">
        <v>13</v>
      </c>
      <c r="E340">
        <v>34</v>
      </c>
      <c r="F340" t="s">
        <v>16</v>
      </c>
      <c r="G340">
        <v>1</v>
      </c>
      <c r="H340">
        <v>500</v>
      </c>
      <c r="I340">
        <v>500</v>
      </c>
      <c r="J340">
        <v>0</v>
      </c>
      <c r="K340" t="str">
        <f t="shared" si="31"/>
        <v>26-35</v>
      </c>
      <c r="L340" t="str">
        <f t="shared" si="30"/>
        <v>4.30-35</v>
      </c>
      <c r="M340">
        <f t="shared" si="32"/>
        <v>6</v>
      </c>
      <c r="N340">
        <f t="shared" si="33"/>
        <v>11</v>
      </c>
      <c r="O340" t="str">
        <f t="shared" si="34"/>
        <v>1-10</v>
      </c>
      <c r="P340" t="str">
        <f t="shared" si="35"/>
        <v>611</v>
      </c>
    </row>
    <row r="341" spans="1:16" x14ac:dyDescent="0.3">
      <c r="A341">
        <v>814</v>
      </c>
      <c r="B341" s="1">
        <v>45174</v>
      </c>
      <c r="C341" t="s">
        <v>827</v>
      </c>
      <c r="D341" t="s">
        <v>13</v>
      </c>
      <c r="E341">
        <v>59</v>
      </c>
      <c r="F341" t="s">
        <v>14</v>
      </c>
      <c r="G341">
        <v>1</v>
      </c>
      <c r="H341">
        <v>500</v>
      </c>
      <c r="I341">
        <v>500</v>
      </c>
      <c r="J341">
        <v>0</v>
      </c>
      <c r="K341" t="str">
        <f t="shared" si="31"/>
        <v>56-65</v>
      </c>
      <c r="L341" t="str">
        <f t="shared" si="30"/>
        <v>9.55-60</v>
      </c>
      <c r="M341">
        <f t="shared" si="32"/>
        <v>2</v>
      </c>
      <c r="N341">
        <f t="shared" si="33"/>
        <v>9</v>
      </c>
      <c r="O341" t="str">
        <f t="shared" si="34"/>
        <v>1-10</v>
      </c>
      <c r="P341" t="str">
        <f t="shared" si="35"/>
        <v>29</v>
      </c>
    </row>
    <row r="342" spans="1:16" x14ac:dyDescent="0.3">
      <c r="A342">
        <v>818</v>
      </c>
      <c r="B342" s="1">
        <v>45064</v>
      </c>
      <c r="C342" t="s">
        <v>831</v>
      </c>
      <c r="D342" t="s">
        <v>10</v>
      </c>
      <c r="E342">
        <v>30</v>
      </c>
      <c r="F342" t="s">
        <v>16</v>
      </c>
      <c r="G342">
        <v>1</v>
      </c>
      <c r="H342">
        <v>500</v>
      </c>
      <c r="I342">
        <v>500</v>
      </c>
      <c r="J342">
        <v>0</v>
      </c>
      <c r="K342" t="str">
        <f t="shared" si="31"/>
        <v>26-35</v>
      </c>
      <c r="L342" t="str">
        <f t="shared" si="30"/>
        <v>3.25-30</v>
      </c>
      <c r="M342">
        <f t="shared" si="32"/>
        <v>4</v>
      </c>
      <c r="N342">
        <f t="shared" si="33"/>
        <v>5</v>
      </c>
      <c r="O342" t="str">
        <f t="shared" si="34"/>
        <v>11-20</v>
      </c>
      <c r="P342" t="str">
        <f t="shared" si="35"/>
        <v>45</v>
      </c>
    </row>
    <row r="343" spans="1:16" x14ac:dyDescent="0.3">
      <c r="A343">
        <v>845</v>
      </c>
      <c r="B343" s="1">
        <v>44932</v>
      </c>
      <c r="C343" t="s">
        <v>858</v>
      </c>
      <c r="D343" t="s">
        <v>10</v>
      </c>
      <c r="E343">
        <v>54</v>
      </c>
      <c r="F343" t="s">
        <v>14</v>
      </c>
      <c r="G343">
        <v>1</v>
      </c>
      <c r="H343">
        <v>500</v>
      </c>
      <c r="I343">
        <v>500</v>
      </c>
      <c r="J343">
        <v>0</v>
      </c>
      <c r="K343" t="str">
        <f t="shared" si="31"/>
        <v>46-55</v>
      </c>
      <c r="L343" t="str">
        <f t="shared" si="30"/>
        <v>8.50-55</v>
      </c>
      <c r="M343">
        <f t="shared" si="32"/>
        <v>5</v>
      </c>
      <c r="N343">
        <f t="shared" si="33"/>
        <v>1</v>
      </c>
      <c r="O343" t="str">
        <f t="shared" si="34"/>
        <v>1-10</v>
      </c>
      <c r="P343" t="str">
        <f t="shared" si="35"/>
        <v>51</v>
      </c>
    </row>
    <row r="344" spans="1:16" x14ac:dyDescent="0.3">
      <c r="A344">
        <v>864</v>
      </c>
      <c r="B344" s="1">
        <v>45134</v>
      </c>
      <c r="C344" t="s">
        <v>877</v>
      </c>
      <c r="D344" t="s">
        <v>13</v>
      </c>
      <c r="E344">
        <v>51</v>
      </c>
      <c r="F344" t="s">
        <v>16</v>
      </c>
      <c r="G344">
        <v>1</v>
      </c>
      <c r="H344">
        <v>500</v>
      </c>
      <c r="I344">
        <v>500</v>
      </c>
      <c r="J344">
        <v>0</v>
      </c>
      <c r="K344" t="str">
        <f t="shared" si="31"/>
        <v>46-55</v>
      </c>
      <c r="L344" t="str">
        <f t="shared" si="30"/>
        <v>8.50-55</v>
      </c>
      <c r="M344">
        <f t="shared" si="32"/>
        <v>4</v>
      </c>
      <c r="N344">
        <f t="shared" si="33"/>
        <v>7</v>
      </c>
      <c r="O344" t="str">
        <f t="shared" si="34"/>
        <v>21-31</v>
      </c>
      <c r="P344" t="str">
        <f t="shared" si="35"/>
        <v>47</v>
      </c>
    </row>
    <row r="345" spans="1:16" x14ac:dyDescent="0.3">
      <c r="A345">
        <v>867</v>
      </c>
      <c r="B345" s="1">
        <v>45083</v>
      </c>
      <c r="C345" t="s">
        <v>880</v>
      </c>
      <c r="D345" t="s">
        <v>10</v>
      </c>
      <c r="E345">
        <v>21</v>
      </c>
      <c r="F345" t="s">
        <v>16</v>
      </c>
      <c r="G345">
        <v>1</v>
      </c>
      <c r="H345">
        <v>500</v>
      </c>
      <c r="I345">
        <v>500</v>
      </c>
      <c r="J345">
        <v>0</v>
      </c>
      <c r="K345" t="str">
        <f t="shared" si="31"/>
        <v>18-25</v>
      </c>
      <c r="L345" t="str">
        <f t="shared" si="30"/>
        <v>2.20-25</v>
      </c>
      <c r="M345">
        <f t="shared" si="32"/>
        <v>2</v>
      </c>
      <c r="N345">
        <f t="shared" si="33"/>
        <v>6</v>
      </c>
      <c r="O345" t="str">
        <f t="shared" si="34"/>
        <v>1-10</v>
      </c>
      <c r="P345" t="str">
        <f t="shared" si="35"/>
        <v>26</v>
      </c>
    </row>
    <row r="346" spans="1:16" x14ac:dyDescent="0.3">
      <c r="A346">
        <v>883</v>
      </c>
      <c r="B346" s="1">
        <v>45055</v>
      </c>
      <c r="C346" t="s">
        <v>896</v>
      </c>
      <c r="D346" t="s">
        <v>10</v>
      </c>
      <c r="E346">
        <v>40</v>
      </c>
      <c r="F346" t="s">
        <v>16</v>
      </c>
      <c r="G346">
        <v>1</v>
      </c>
      <c r="H346">
        <v>500</v>
      </c>
      <c r="I346">
        <v>500</v>
      </c>
      <c r="J346">
        <v>0</v>
      </c>
      <c r="K346" t="str">
        <f t="shared" si="31"/>
        <v>36-45</v>
      </c>
      <c r="L346" t="str">
        <f t="shared" si="30"/>
        <v>5.35-40</v>
      </c>
      <c r="M346">
        <f t="shared" si="32"/>
        <v>2</v>
      </c>
      <c r="N346">
        <f t="shared" si="33"/>
        <v>5</v>
      </c>
      <c r="O346" t="str">
        <f t="shared" si="34"/>
        <v>1-10</v>
      </c>
      <c r="P346" t="str">
        <f t="shared" si="35"/>
        <v>25</v>
      </c>
    </row>
    <row r="347" spans="1:16" x14ac:dyDescent="0.3">
      <c r="A347">
        <v>904</v>
      </c>
      <c r="B347" s="1">
        <v>45111</v>
      </c>
      <c r="C347" t="s">
        <v>917</v>
      </c>
      <c r="D347" t="s">
        <v>10</v>
      </c>
      <c r="E347">
        <v>28</v>
      </c>
      <c r="F347" t="s">
        <v>14</v>
      </c>
      <c r="G347">
        <v>1</v>
      </c>
      <c r="H347">
        <v>500</v>
      </c>
      <c r="I347">
        <v>500</v>
      </c>
      <c r="J347">
        <v>0</v>
      </c>
      <c r="K347" t="str">
        <f t="shared" si="31"/>
        <v>26-35</v>
      </c>
      <c r="L347" t="str">
        <f t="shared" si="30"/>
        <v>3.25-30</v>
      </c>
      <c r="M347">
        <f t="shared" si="32"/>
        <v>2</v>
      </c>
      <c r="N347">
        <f t="shared" si="33"/>
        <v>7</v>
      </c>
      <c r="O347" t="str">
        <f t="shared" si="34"/>
        <v>1-10</v>
      </c>
      <c r="P347" t="str">
        <f t="shared" si="35"/>
        <v>27</v>
      </c>
    </row>
    <row r="348" spans="1:16" x14ac:dyDescent="0.3">
      <c r="A348">
        <v>914</v>
      </c>
      <c r="B348" s="1">
        <v>45210</v>
      </c>
      <c r="C348" t="s">
        <v>927</v>
      </c>
      <c r="D348" t="s">
        <v>13</v>
      </c>
      <c r="E348">
        <v>59</v>
      </c>
      <c r="F348" t="s">
        <v>16</v>
      </c>
      <c r="G348">
        <v>1</v>
      </c>
      <c r="H348">
        <v>500</v>
      </c>
      <c r="I348">
        <v>500</v>
      </c>
      <c r="J348">
        <v>0</v>
      </c>
      <c r="K348" t="str">
        <f t="shared" si="31"/>
        <v>56-65</v>
      </c>
      <c r="L348" t="str">
        <f t="shared" si="30"/>
        <v>9.55-60</v>
      </c>
      <c r="M348">
        <f t="shared" si="32"/>
        <v>3</v>
      </c>
      <c r="N348">
        <f t="shared" si="33"/>
        <v>10</v>
      </c>
      <c r="O348" t="str">
        <f t="shared" si="34"/>
        <v>11-20</v>
      </c>
      <c r="P348" t="str">
        <f t="shared" si="35"/>
        <v>310</v>
      </c>
    </row>
    <row r="349" spans="1:16" x14ac:dyDescent="0.3">
      <c r="A349">
        <v>934</v>
      </c>
      <c r="B349" s="1">
        <v>45132</v>
      </c>
      <c r="C349" t="s">
        <v>947</v>
      </c>
      <c r="D349" t="s">
        <v>10</v>
      </c>
      <c r="E349">
        <v>30</v>
      </c>
      <c r="F349" t="s">
        <v>11</v>
      </c>
      <c r="G349">
        <v>1</v>
      </c>
      <c r="H349">
        <v>500</v>
      </c>
      <c r="I349">
        <v>500</v>
      </c>
      <c r="J349">
        <v>0</v>
      </c>
      <c r="K349" t="str">
        <f t="shared" si="31"/>
        <v>26-35</v>
      </c>
      <c r="L349" t="str">
        <f t="shared" si="30"/>
        <v>3.25-30</v>
      </c>
      <c r="M349">
        <f t="shared" si="32"/>
        <v>2</v>
      </c>
      <c r="N349">
        <f t="shared" si="33"/>
        <v>7</v>
      </c>
      <c r="O349" t="str">
        <f t="shared" si="34"/>
        <v>21-31</v>
      </c>
      <c r="P349" t="str">
        <f t="shared" si="35"/>
        <v>27</v>
      </c>
    </row>
    <row r="350" spans="1:16" x14ac:dyDescent="0.3">
      <c r="A350">
        <v>937</v>
      </c>
      <c r="B350" s="1">
        <v>45222</v>
      </c>
      <c r="C350" t="s">
        <v>950</v>
      </c>
      <c r="D350" t="s">
        <v>13</v>
      </c>
      <c r="E350">
        <v>62</v>
      </c>
      <c r="F350" t="s">
        <v>11</v>
      </c>
      <c r="G350">
        <v>1</v>
      </c>
      <c r="H350">
        <v>500</v>
      </c>
      <c r="I350">
        <v>500</v>
      </c>
      <c r="J350">
        <v>0</v>
      </c>
      <c r="K350" t="str">
        <f t="shared" si="31"/>
        <v>56-65</v>
      </c>
      <c r="L350" t="str">
        <f t="shared" si="30"/>
        <v>10.60-65</v>
      </c>
      <c r="M350">
        <f t="shared" si="32"/>
        <v>1</v>
      </c>
      <c r="N350">
        <f t="shared" si="33"/>
        <v>10</v>
      </c>
      <c r="O350" t="str">
        <f t="shared" si="34"/>
        <v>21-31</v>
      </c>
      <c r="P350" t="str">
        <f t="shared" si="35"/>
        <v>110</v>
      </c>
    </row>
    <row r="351" spans="1:16" x14ac:dyDescent="0.3">
      <c r="A351">
        <v>984</v>
      </c>
      <c r="B351" s="1">
        <v>45167</v>
      </c>
      <c r="C351" t="s">
        <v>997</v>
      </c>
      <c r="D351" t="s">
        <v>10</v>
      </c>
      <c r="E351">
        <v>56</v>
      </c>
      <c r="F351" t="s">
        <v>14</v>
      </c>
      <c r="G351">
        <v>1</v>
      </c>
      <c r="H351">
        <v>500</v>
      </c>
      <c r="I351">
        <v>500</v>
      </c>
      <c r="J351">
        <v>0</v>
      </c>
      <c r="K351" t="str">
        <f t="shared" si="31"/>
        <v>56-65</v>
      </c>
      <c r="L351" t="str">
        <f t="shared" si="30"/>
        <v>9.55-60</v>
      </c>
      <c r="M351">
        <f t="shared" si="32"/>
        <v>2</v>
      </c>
      <c r="N351">
        <f t="shared" si="33"/>
        <v>8</v>
      </c>
      <c r="O351" t="str">
        <f t="shared" si="34"/>
        <v>21-31</v>
      </c>
      <c r="P351" t="str">
        <f t="shared" si="35"/>
        <v>28</v>
      </c>
    </row>
    <row r="352" spans="1:16" x14ac:dyDescent="0.3">
      <c r="A352">
        <v>24</v>
      </c>
      <c r="B352" s="1">
        <v>45259</v>
      </c>
      <c r="C352" t="s">
        <v>37</v>
      </c>
      <c r="D352" t="s">
        <v>13</v>
      </c>
      <c r="E352">
        <v>49</v>
      </c>
      <c r="F352" t="s">
        <v>14</v>
      </c>
      <c r="G352">
        <v>1</v>
      </c>
      <c r="H352">
        <v>300</v>
      </c>
      <c r="I352">
        <v>300</v>
      </c>
      <c r="J352">
        <v>0</v>
      </c>
      <c r="K352" t="str">
        <f t="shared" si="31"/>
        <v>46-55</v>
      </c>
      <c r="L352" t="str">
        <f t="shared" si="30"/>
        <v>7.45-50</v>
      </c>
      <c r="M352">
        <f t="shared" si="32"/>
        <v>3</v>
      </c>
      <c r="N352">
        <f t="shared" si="33"/>
        <v>11</v>
      </c>
      <c r="O352" t="str">
        <f t="shared" si="34"/>
        <v>21-31</v>
      </c>
      <c r="P352" t="str">
        <f t="shared" si="35"/>
        <v>311</v>
      </c>
    </row>
    <row r="353" spans="1:16" x14ac:dyDescent="0.3">
      <c r="A353">
        <v>43</v>
      </c>
      <c r="B353" s="1">
        <v>45121</v>
      </c>
      <c r="C353" t="s">
        <v>56</v>
      </c>
      <c r="D353" t="s">
        <v>13</v>
      </c>
      <c r="E353">
        <v>48</v>
      </c>
      <c r="F353" t="s">
        <v>14</v>
      </c>
      <c r="G353">
        <v>1</v>
      </c>
      <c r="H353">
        <v>300</v>
      </c>
      <c r="I353">
        <v>300</v>
      </c>
      <c r="J353">
        <v>0</v>
      </c>
      <c r="K353" t="str">
        <f t="shared" si="31"/>
        <v>46-55</v>
      </c>
      <c r="L353" t="str">
        <f t="shared" si="30"/>
        <v>7.45-50</v>
      </c>
      <c r="M353">
        <f t="shared" si="32"/>
        <v>5</v>
      </c>
      <c r="N353">
        <f t="shared" si="33"/>
        <v>7</v>
      </c>
      <c r="O353" t="str">
        <f t="shared" si="34"/>
        <v>11-20</v>
      </c>
      <c r="P353" t="str">
        <f t="shared" si="35"/>
        <v>57</v>
      </c>
    </row>
    <row r="354" spans="1:16" x14ac:dyDescent="0.3">
      <c r="A354">
        <v>52</v>
      </c>
      <c r="B354" s="1">
        <v>44990</v>
      </c>
      <c r="C354" t="s">
        <v>65</v>
      </c>
      <c r="D354" t="s">
        <v>13</v>
      </c>
      <c r="E354">
        <v>36</v>
      </c>
      <c r="F354" t="s">
        <v>11</v>
      </c>
      <c r="G354">
        <v>1</v>
      </c>
      <c r="H354">
        <v>300</v>
      </c>
      <c r="I354">
        <v>300</v>
      </c>
      <c r="J354">
        <v>0</v>
      </c>
      <c r="K354" t="str">
        <f t="shared" si="31"/>
        <v>36-45</v>
      </c>
      <c r="L354" t="str">
        <f t="shared" si="30"/>
        <v>5.35-40</v>
      </c>
      <c r="M354">
        <f t="shared" si="32"/>
        <v>7</v>
      </c>
      <c r="N354">
        <f t="shared" si="33"/>
        <v>3</v>
      </c>
      <c r="O354" t="str">
        <f t="shared" si="34"/>
        <v>1-10</v>
      </c>
      <c r="P354" t="str">
        <f t="shared" si="35"/>
        <v>73</v>
      </c>
    </row>
    <row r="355" spans="1:16" x14ac:dyDescent="0.3">
      <c r="A355">
        <v>68</v>
      </c>
      <c r="B355" s="1">
        <v>44967</v>
      </c>
      <c r="C355" t="s">
        <v>81</v>
      </c>
      <c r="D355" t="s">
        <v>10</v>
      </c>
      <c r="E355">
        <v>25</v>
      </c>
      <c r="F355" t="s">
        <v>16</v>
      </c>
      <c r="G355">
        <v>1</v>
      </c>
      <c r="H355">
        <v>300</v>
      </c>
      <c r="I355">
        <v>300</v>
      </c>
      <c r="J355">
        <v>0</v>
      </c>
      <c r="K355" t="str">
        <f t="shared" si="31"/>
        <v>18-25</v>
      </c>
      <c r="L355" t="str">
        <f t="shared" si="30"/>
        <v>2.20-25</v>
      </c>
      <c r="M355">
        <f t="shared" si="32"/>
        <v>5</v>
      </c>
      <c r="N355">
        <f t="shared" si="33"/>
        <v>2</v>
      </c>
      <c r="O355" t="str">
        <f t="shared" si="34"/>
        <v>1-10</v>
      </c>
      <c r="P355" t="str">
        <f t="shared" si="35"/>
        <v>52</v>
      </c>
    </row>
    <row r="356" spans="1:16" x14ac:dyDescent="0.3">
      <c r="A356">
        <v>70</v>
      </c>
      <c r="B356" s="1">
        <v>44978</v>
      </c>
      <c r="C356" t="s">
        <v>83</v>
      </c>
      <c r="D356" t="s">
        <v>13</v>
      </c>
      <c r="E356">
        <v>43</v>
      </c>
      <c r="F356" t="s">
        <v>14</v>
      </c>
      <c r="G356">
        <v>1</v>
      </c>
      <c r="H356">
        <v>300</v>
      </c>
      <c r="I356">
        <v>300</v>
      </c>
      <c r="J356">
        <v>0</v>
      </c>
      <c r="K356" t="str">
        <f t="shared" si="31"/>
        <v>36-45</v>
      </c>
      <c r="L356" t="str">
        <f t="shared" si="30"/>
        <v>6.40-45</v>
      </c>
      <c r="M356">
        <f t="shared" si="32"/>
        <v>2</v>
      </c>
      <c r="N356">
        <f t="shared" si="33"/>
        <v>2</v>
      </c>
      <c r="O356" t="str">
        <f t="shared" si="34"/>
        <v>21-31</v>
      </c>
      <c r="P356" t="str">
        <f t="shared" si="35"/>
        <v>22</v>
      </c>
    </row>
    <row r="357" spans="1:16" x14ac:dyDescent="0.3">
      <c r="A357">
        <v>79</v>
      </c>
      <c r="B357" s="1">
        <v>45034</v>
      </c>
      <c r="C357" t="s">
        <v>92</v>
      </c>
      <c r="D357" t="s">
        <v>10</v>
      </c>
      <c r="E357">
        <v>34</v>
      </c>
      <c r="F357" t="s">
        <v>11</v>
      </c>
      <c r="G357">
        <v>1</v>
      </c>
      <c r="H357">
        <v>300</v>
      </c>
      <c r="I357">
        <v>300</v>
      </c>
      <c r="J357">
        <v>0</v>
      </c>
      <c r="K357" t="str">
        <f t="shared" si="31"/>
        <v>26-35</v>
      </c>
      <c r="L357" t="str">
        <f t="shared" si="30"/>
        <v>4.30-35</v>
      </c>
      <c r="M357">
        <f t="shared" si="32"/>
        <v>2</v>
      </c>
      <c r="N357">
        <f t="shared" si="33"/>
        <v>4</v>
      </c>
      <c r="O357" t="str">
        <f t="shared" si="34"/>
        <v>11-20</v>
      </c>
      <c r="P357" t="str">
        <f t="shared" si="35"/>
        <v>24</v>
      </c>
    </row>
    <row r="358" spans="1:16" x14ac:dyDescent="0.3">
      <c r="A358">
        <v>147</v>
      </c>
      <c r="B358" s="1">
        <v>45197</v>
      </c>
      <c r="C358" t="s">
        <v>160</v>
      </c>
      <c r="D358" t="s">
        <v>10</v>
      </c>
      <c r="E358">
        <v>23</v>
      </c>
      <c r="F358" t="s">
        <v>16</v>
      </c>
      <c r="G358">
        <v>1</v>
      </c>
      <c r="H358">
        <v>300</v>
      </c>
      <c r="I358">
        <v>300</v>
      </c>
      <c r="J358">
        <v>0</v>
      </c>
      <c r="K358" t="str">
        <f t="shared" si="31"/>
        <v>18-25</v>
      </c>
      <c r="L358" t="str">
        <f t="shared" si="30"/>
        <v>2.20-25</v>
      </c>
      <c r="M358">
        <f t="shared" si="32"/>
        <v>4</v>
      </c>
      <c r="N358">
        <f t="shared" si="33"/>
        <v>9</v>
      </c>
      <c r="O358" t="str">
        <f t="shared" si="34"/>
        <v>21-31</v>
      </c>
      <c r="P358" t="str">
        <f t="shared" si="35"/>
        <v>49</v>
      </c>
    </row>
    <row r="359" spans="1:16" x14ac:dyDescent="0.3">
      <c r="A359">
        <v>168</v>
      </c>
      <c r="B359" s="1">
        <v>44981</v>
      </c>
      <c r="C359" t="s">
        <v>181</v>
      </c>
      <c r="D359" t="s">
        <v>10</v>
      </c>
      <c r="E359">
        <v>53</v>
      </c>
      <c r="F359" t="s">
        <v>14</v>
      </c>
      <c r="G359">
        <v>1</v>
      </c>
      <c r="H359">
        <v>300</v>
      </c>
      <c r="I359">
        <v>300</v>
      </c>
      <c r="J359">
        <v>0</v>
      </c>
      <c r="K359" t="str">
        <f t="shared" si="31"/>
        <v>46-55</v>
      </c>
      <c r="L359" t="str">
        <f t="shared" si="30"/>
        <v>8.50-55</v>
      </c>
      <c r="M359">
        <f t="shared" si="32"/>
        <v>5</v>
      </c>
      <c r="N359">
        <f t="shared" si="33"/>
        <v>2</v>
      </c>
      <c r="O359" t="str">
        <f t="shared" si="34"/>
        <v>21-31</v>
      </c>
      <c r="P359" t="str">
        <f t="shared" si="35"/>
        <v>52</v>
      </c>
    </row>
    <row r="360" spans="1:16" x14ac:dyDescent="0.3">
      <c r="A360">
        <v>174</v>
      </c>
      <c r="B360" s="1">
        <v>45028</v>
      </c>
      <c r="C360" t="s">
        <v>187</v>
      </c>
      <c r="D360" t="s">
        <v>13</v>
      </c>
      <c r="E360">
        <v>39</v>
      </c>
      <c r="F360" t="s">
        <v>11</v>
      </c>
      <c r="G360">
        <v>1</v>
      </c>
      <c r="H360">
        <v>300</v>
      </c>
      <c r="I360">
        <v>300</v>
      </c>
      <c r="J360">
        <v>0</v>
      </c>
      <c r="K360" t="str">
        <f t="shared" si="31"/>
        <v>36-45</v>
      </c>
      <c r="L360" t="str">
        <f t="shared" si="30"/>
        <v>5.35-40</v>
      </c>
      <c r="M360">
        <f t="shared" si="32"/>
        <v>3</v>
      </c>
      <c r="N360">
        <f t="shared" si="33"/>
        <v>4</v>
      </c>
      <c r="O360" t="str">
        <f t="shared" si="34"/>
        <v>11-20</v>
      </c>
      <c r="P360" t="str">
        <f t="shared" si="35"/>
        <v>34</v>
      </c>
    </row>
    <row r="361" spans="1:16" x14ac:dyDescent="0.3">
      <c r="A361">
        <v>179</v>
      </c>
      <c r="B361" s="1">
        <v>45198</v>
      </c>
      <c r="C361" t="s">
        <v>192</v>
      </c>
      <c r="D361" t="s">
        <v>10</v>
      </c>
      <c r="E361">
        <v>31</v>
      </c>
      <c r="F361" t="s">
        <v>16</v>
      </c>
      <c r="G361">
        <v>1</v>
      </c>
      <c r="H361">
        <v>300</v>
      </c>
      <c r="I361">
        <v>300</v>
      </c>
      <c r="J361">
        <v>0</v>
      </c>
      <c r="K361" t="str">
        <f t="shared" si="31"/>
        <v>26-35</v>
      </c>
      <c r="L361" t="str">
        <f t="shared" si="30"/>
        <v>4.30-35</v>
      </c>
      <c r="M361">
        <f t="shared" si="32"/>
        <v>5</v>
      </c>
      <c r="N361">
        <f t="shared" si="33"/>
        <v>9</v>
      </c>
      <c r="O361" t="str">
        <f t="shared" si="34"/>
        <v>21-31</v>
      </c>
      <c r="P361" t="str">
        <f t="shared" si="35"/>
        <v>59</v>
      </c>
    </row>
    <row r="362" spans="1:16" x14ac:dyDescent="0.3">
      <c r="A362">
        <v>240</v>
      </c>
      <c r="B362" s="1">
        <v>44963</v>
      </c>
      <c r="C362" t="s">
        <v>253</v>
      </c>
      <c r="D362" t="s">
        <v>13</v>
      </c>
      <c r="E362">
        <v>23</v>
      </c>
      <c r="F362" t="s">
        <v>11</v>
      </c>
      <c r="G362">
        <v>1</v>
      </c>
      <c r="H362">
        <v>300</v>
      </c>
      <c r="I362">
        <v>300</v>
      </c>
      <c r="J362">
        <v>0</v>
      </c>
      <c r="K362" t="str">
        <f t="shared" si="31"/>
        <v>18-25</v>
      </c>
      <c r="L362" t="str">
        <f t="shared" si="30"/>
        <v>2.20-25</v>
      </c>
      <c r="M362">
        <f t="shared" si="32"/>
        <v>1</v>
      </c>
      <c r="N362">
        <f t="shared" si="33"/>
        <v>2</v>
      </c>
      <c r="O362" t="str">
        <f t="shared" si="34"/>
        <v>1-10</v>
      </c>
      <c r="P362" t="str">
        <f t="shared" si="35"/>
        <v>12</v>
      </c>
    </row>
    <row r="363" spans="1:16" x14ac:dyDescent="0.3">
      <c r="A363">
        <v>252</v>
      </c>
      <c r="B363" s="1">
        <v>45051</v>
      </c>
      <c r="C363" t="s">
        <v>265</v>
      </c>
      <c r="D363" t="s">
        <v>10</v>
      </c>
      <c r="E363">
        <v>54</v>
      </c>
      <c r="F363" t="s">
        <v>16</v>
      </c>
      <c r="G363">
        <v>1</v>
      </c>
      <c r="H363">
        <v>300</v>
      </c>
      <c r="I363">
        <v>300</v>
      </c>
      <c r="J363">
        <v>0</v>
      </c>
      <c r="K363" t="str">
        <f t="shared" si="31"/>
        <v>46-55</v>
      </c>
      <c r="L363" t="str">
        <f t="shared" si="30"/>
        <v>8.50-55</v>
      </c>
      <c r="M363">
        <f t="shared" si="32"/>
        <v>5</v>
      </c>
      <c r="N363">
        <f t="shared" si="33"/>
        <v>5</v>
      </c>
      <c r="O363" t="str">
        <f t="shared" si="34"/>
        <v>1-10</v>
      </c>
      <c r="P363" t="str">
        <f t="shared" si="35"/>
        <v>55</v>
      </c>
    </row>
    <row r="364" spans="1:16" x14ac:dyDescent="0.3">
      <c r="A364">
        <v>270</v>
      </c>
      <c r="B364" s="1">
        <v>45133</v>
      </c>
      <c r="C364" t="s">
        <v>283</v>
      </c>
      <c r="D364" t="s">
        <v>10</v>
      </c>
      <c r="E364">
        <v>43</v>
      </c>
      <c r="F364" t="s">
        <v>16</v>
      </c>
      <c r="G364">
        <v>1</v>
      </c>
      <c r="H364">
        <v>300</v>
      </c>
      <c r="I364">
        <v>300</v>
      </c>
      <c r="J364">
        <v>0</v>
      </c>
      <c r="K364" t="str">
        <f t="shared" si="31"/>
        <v>36-45</v>
      </c>
      <c r="L364" t="str">
        <f t="shared" si="30"/>
        <v>6.40-45</v>
      </c>
      <c r="M364">
        <f t="shared" si="32"/>
        <v>3</v>
      </c>
      <c r="N364">
        <f t="shared" si="33"/>
        <v>7</v>
      </c>
      <c r="O364" t="str">
        <f t="shared" si="34"/>
        <v>21-31</v>
      </c>
      <c r="P364" t="str">
        <f t="shared" si="35"/>
        <v>37</v>
      </c>
    </row>
    <row r="365" spans="1:16" x14ac:dyDescent="0.3">
      <c r="A365">
        <v>358</v>
      </c>
      <c r="B365" s="1">
        <v>45062</v>
      </c>
      <c r="C365" t="s">
        <v>371</v>
      </c>
      <c r="D365" t="s">
        <v>13</v>
      </c>
      <c r="E365">
        <v>32</v>
      </c>
      <c r="F365" t="s">
        <v>11</v>
      </c>
      <c r="G365">
        <v>1</v>
      </c>
      <c r="H365">
        <v>300</v>
      </c>
      <c r="I365">
        <v>300</v>
      </c>
      <c r="J365">
        <v>0</v>
      </c>
      <c r="K365" t="str">
        <f t="shared" si="31"/>
        <v>26-35</v>
      </c>
      <c r="L365" t="str">
        <f t="shared" si="30"/>
        <v>4.30-35</v>
      </c>
      <c r="M365">
        <f t="shared" si="32"/>
        <v>2</v>
      </c>
      <c r="N365">
        <f t="shared" si="33"/>
        <v>5</v>
      </c>
      <c r="O365" t="str">
        <f t="shared" si="34"/>
        <v>11-20</v>
      </c>
      <c r="P365" t="str">
        <f t="shared" si="35"/>
        <v>25</v>
      </c>
    </row>
    <row r="366" spans="1:16" x14ac:dyDescent="0.3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  <c r="J366">
        <v>0</v>
      </c>
      <c r="K366" t="str">
        <f t="shared" si="31"/>
        <v>26-35</v>
      </c>
      <c r="L366" t="str">
        <f t="shared" si="30"/>
        <v>4.30-35</v>
      </c>
      <c r="M366">
        <f t="shared" si="32"/>
        <v>7</v>
      </c>
      <c r="N366">
        <f t="shared" si="33"/>
        <v>6</v>
      </c>
      <c r="O366" t="str">
        <f t="shared" si="34"/>
        <v>11-20</v>
      </c>
      <c r="P366" t="str">
        <f t="shared" si="35"/>
        <v>76</v>
      </c>
    </row>
    <row r="367" spans="1:16" x14ac:dyDescent="0.3">
      <c r="A367">
        <v>378</v>
      </c>
      <c r="B367" s="1">
        <v>45105</v>
      </c>
      <c r="C367" t="s">
        <v>391</v>
      </c>
      <c r="D367" t="s">
        <v>10</v>
      </c>
      <c r="E367">
        <v>50</v>
      </c>
      <c r="F367" t="s">
        <v>11</v>
      </c>
      <c r="G367">
        <v>1</v>
      </c>
      <c r="H367">
        <v>300</v>
      </c>
      <c r="I367">
        <v>300</v>
      </c>
      <c r="J367">
        <v>0</v>
      </c>
      <c r="K367" t="str">
        <f t="shared" si="31"/>
        <v>46-55</v>
      </c>
      <c r="L367" t="str">
        <f t="shared" si="30"/>
        <v>7.45-50</v>
      </c>
      <c r="M367">
        <f t="shared" si="32"/>
        <v>3</v>
      </c>
      <c r="N367">
        <f t="shared" si="33"/>
        <v>6</v>
      </c>
      <c r="O367" t="str">
        <f t="shared" si="34"/>
        <v>21-31</v>
      </c>
      <c r="P367" t="str">
        <f t="shared" si="35"/>
        <v>36</v>
      </c>
    </row>
    <row r="368" spans="1:16" x14ac:dyDescent="0.3">
      <c r="A368">
        <v>401</v>
      </c>
      <c r="B368" s="1">
        <v>45210</v>
      </c>
      <c r="C368" t="s">
        <v>414</v>
      </c>
      <c r="D368" t="s">
        <v>13</v>
      </c>
      <c r="E368">
        <v>62</v>
      </c>
      <c r="F368" t="s">
        <v>14</v>
      </c>
      <c r="G368">
        <v>1</v>
      </c>
      <c r="H368">
        <v>300</v>
      </c>
      <c r="I368">
        <v>300</v>
      </c>
      <c r="J368">
        <v>0</v>
      </c>
      <c r="K368" t="str">
        <f t="shared" si="31"/>
        <v>56-65</v>
      </c>
      <c r="L368" t="str">
        <f t="shared" si="30"/>
        <v>10.60-65</v>
      </c>
      <c r="M368">
        <f t="shared" si="32"/>
        <v>3</v>
      </c>
      <c r="N368">
        <f t="shared" si="33"/>
        <v>10</v>
      </c>
      <c r="O368" t="str">
        <f t="shared" si="34"/>
        <v>11-20</v>
      </c>
      <c r="P368" t="str">
        <f t="shared" si="35"/>
        <v>310</v>
      </c>
    </row>
    <row r="369" spans="1:16" x14ac:dyDescent="0.3">
      <c r="A369">
        <v>445</v>
      </c>
      <c r="B369" s="1">
        <v>44948</v>
      </c>
      <c r="C369" t="s">
        <v>458</v>
      </c>
      <c r="D369" t="s">
        <v>13</v>
      </c>
      <c r="E369">
        <v>53</v>
      </c>
      <c r="F369" t="s">
        <v>16</v>
      </c>
      <c r="G369">
        <v>1</v>
      </c>
      <c r="H369">
        <v>300</v>
      </c>
      <c r="I369">
        <v>300</v>
      </c>
      <c r="J369">
        <v>0</v>
      </c>
      <c r="K369" t="str">
        <f t="shared" si="31"/>
        <v>46-55</v>
      </c>
      <c r="L369" t="str">
        <f t="shared" si="30"/>
        <v>8.50-55</v>
      </c>
      <c r="M369">
        <f t="shared" si="32"/>
        <v>7</v>
      </c>
      <c r="N369">
        <f t="shared" si="33"/>
        <v>1</v>
      </c>
      <c r="O369" t="str">
        <f t="shared" si="34"/>
        <v>21-31</v>
      </c>
      <c r="P369" t="str">
        <f t="shared" si="35"/>
        <v>71</v>
      </c>
    </row>
    <row r="370" spans="1:16" x14ac:dyDescent="0.3">
      <c r="A370">
        <v>514</v>
      </c>
      <c r="B370" s="1">
        <v>44986</v>
      </c>
      <c r="C370" t="s">
        <v>527</v>
      </c>
      <c r="D370" t="s">
        <v>13</v>
      </c>
      <c r="E370">
        <v>18</v>
      </c>
      <c r="F370" t="s">
        <v>16</v>
      </c>
      <c r="G370">
        <v>1</v>
      </c>
      <c r="H370">
        <v>300</v>
      </c>
      <c r="I370">
        <v>300</v>
      </c>
      <c r="J370">
        <v>0</v>
      </c>
      <c r="K370" t="str">
        <f t="shared" si="31"/>
        <v>18-25</v>
      </c>
      <c r="L370" t="str">
        <f t="shared" si="30"/>
        <v>1.18-20</v>
      </c>
      <c r="M370">
        <f t="shared" si="32"/>
        <v>3</v>
      </c>
      <c r="N370">
        <f t="shared" si="33"/>
        <v>3</v>
      </c>
      <c r="O370" t="str">
        <f t="shared" si="34"/>
        <v>1-10</v>
      </c>
      <c r="P370" t="str">
        <f t="shared" si="35"/>
        <v>33</v>
      </c>
    </row>
    <row r="371" spans="1:16" x14ac:dyDescent="0.3">
      <c r="A371">
        <v>523</v>
      </c>
      <c r="B371" s="1">
        <v>45193</v>
      </c>
      <c r="C371" t="s">
        <v>536</v>
      </c>
      <c r="D371" t="s">
        <v>13</v>
      </c>
      <c r="E371">
        <v>62</v>
      </c>
      <c r="F371" t="s">
        <v>16</v>
      </c>
      <c r="G371">
        <v>1</v>
      </c>
      <c r="H371">
        <v>300</v>
      </c>
      <c r="I371">
        <v>300</v>
      </c>
      <c r="J371">
        <v>0</v>
      </c>
      <c r="K371" t="str">
        <f t="shared" si="31"/>
        <v>56-65</v>
      </c>
      <c r="L371" t="str">
        <f t="shared" si="30"/>
        <v>10.60-65</v>
      </c>
      <c r="M371">
        <f t="shared" si="32"/>
        <v>7</v>
      </c>
      <c r="N371">
        <f t="shared" si="33"/>
        <v>9</v>
      </c>
      <c r="O371" t="str">
        <f t="shared" si="34"/>
        <v>21-31</v>
      </c>
      <c r="P371" t="str">
        <f t="shared" si="35"/>
        <v>79</v>
      </c>
    </row>
    <row r="372" spans="1:16" x14ac:dyDescent="0.3">
      <c r="A372">
        <v>555</v>
      </c>
      <c r="B372" s="1">
        <v>45218</v>
      </c>
      <c r="C372" t="s">
        <v>568</v>
      </c>
      <c r="D372" t="s">
        <v>10</v>
      </c>
      <c r="E372">
        <v>25</v>
      </c>
      <c r="F372" t="s">
        <v>11</v>
      </c>
      <c r="G372">
        <v>1</v>
      </c>
      <c r="H372">
        <v>300</v>
      </c>
      <c r="I372">
        <v>300</v>
      </c>
      <c r="J372">
        <v>0</v>
      </c>
      <c r="K372" t="str">
        <f t="shared" si="31"/>
        <v>18-25</v>
      </c>
      <c r="L372" t="str">
        <f t="shared" si="30"/>
        <v>2.20-25</v>
      </c>
      <c r="M372">
        <f t="shared" si="32"/>
        <v>4</v>
      </c>
      <c r="N372">
        <f t="shared" si="33"/>
        <v>10</v>
      </c>
      <c r="O372" t="str">
        <f t="shared" si="34"/>
        <v>11-20</v>
      </c>
      <c r="P372" t="str">
        <f t="shared" si="35"/>
        <v>410</v>
      </c>
    </row>
    <row r="373" spans="1:16" x14ac:dyDescent="0.3">
      <c r="A373">
        <v>568</v>
      </c>
      <c r="B373" s="1">
        <v>45165</v>
      </c>
      <c r="C373" t="s">
        <v>581</v>
      </c>
      <c r="D373" t="s">
        <v>13</v>
      </c>
      <c r="E373">
        <v>51</v>
      </c>
      <c r="F373" t="s">
        <v>16</v>
      </c>
      <c r="G373">
        <v>1</v>
      </c>
      <c r="H373">
        <v>300</v>
      </c>
      <c r="I373">
        <v>300</v>
      </c>
      <c r="J373">
        <v>0</v>
      </c>
      <c r="K373" t="str">
        <f t="shared" si="31"/>
        <v>46-55</v>
      </c>
      <c r="L373" t="str">
        <f t="shared" si="30"/>
        <v>8.50-55</v>
      </c>
      <c r="M373">
        <f t="shared" si="32"/>
        <v>7</v>
      </c>
      <c r="N373">
        <f t="shared" si="33"/>
        <v>8</v>
      </c>
      <c r="O373" t="str">
        <f t="shared" si="34"/>
        <v>21-31</v>
      </c>
      <c r="P373" t="str">
        <f t="shared" si="35"/>
        <v>78</v>
      </c>
    </row>
    <row r="374" spans="1:16" x14ac:dyDescent="0.3">
      <c r="A374">
        <v>596</v>
      </c>
      <c r="B374" s="1">
        <v>44964</v>
      </c>
      <c r="C374" t="s">
        <v>609</v>
      </c>
      <c r="D374" t="s">
        <v>13</v>
      </c>
      <c r="E374">
        <v>64</v>
      </c>
      <c r="F374" t="s">
        <v>16</v>
      </c>
      <c r="G374">
        <v>1</v>
      </c>
      <c r="H374">
        <v>300</v>
      </c>
      <c r="I374">
        <v>300</v>
      </c>
      <c r="J374">
        <v>0</v>
      </c>
      <c r="K374" t="str">
        <f t="shared" si="31"/>
        <v>56-65</v>
      </c>
      <c r="L374" t="str">
        <f t="shared" si="30"/>
        <v>10.60-65</v>
      </c>
      <c r="M374">
        <f t="shared" si="32"/>
        <v>2</v>
      </c>
      <c r="N374">
        <f t="shared" si="33"/>
        <v>2</v>
      </c>
      <c r="O374" t="str">
        <f t="shared" si="34"/>
        <v>1-10</v>
      </c>
      <c r="P374" t="str">
        <f t="shared" si="35"/>
        <v>22</v>
      </c>
    </row>
    <row r="375" spans="1:16" x14ac:dyDescent="0.3">
      <c r="A375">
        <v>602</v>
      </c>
      <c r="B375" s="1">
        <v>45283</v>
      </c>
      <c r="C375" t="s">
        <v>615</v>
      </c>
      <c r="D375" t="s">
        <v>13</v>
      </c>
      <c r="E375">
        <v>20</v>
      </c>
      <c r="F375" t="s">
        <v>16</v>
      </c>
      <c r="G375">
        <v>1</v>
      </c>
      <c r="H375">
        <v>300</v>
      </c>
      <c r="I375">
        <v>300</v>
      </c>
      <c r="J375">
        <v>0</v>
      </c>
      <c r="K375" t="str">
        <f t="shared" si="31"/>
        <v>18-25</v>
      </c>
      <c r="L375" t="str">
        <f t="shared" si="30"/>
        <v>1.18-20</v>
      </c>
      <c r="M375">
        <f t="shared" si="32"/>
        <v>6</v>
      </c>
      <c r="N375">
        <f t="shared" si="33"/>
        <v>12</v>
      </c>
      <c r="O375" t="str">
        <f t="shared" si="34"/>
        <v>21-31</v>
      </c>
      <c r="P375" t="str">
        <f t="shared" si="35"/>
        <v>612</v>
      </c>
    </row>
    <row r="376" spans="1:16" x14ac:dyDescent="0.3">
      <c r="A376">
        <v>625</v>
      </c>
      <c r="B376" s="1">
        <v>45268</v>
      </c>
      <c r="C376" t="s">
        <v>638</v>
      </c>
      <c r="D376" t="s">
        <v>10</v>
      </c>
      <c r="E376">
        <v>31</v>
      </c>
      <c r="F376" t="s">
        <v>14</v>
      </c>
      <c r="G376">
        <v>1</v>
      </c>
      <c r="H376">
        <v>300</v>
      </c>
      <c r="I376">
        <v>300</v>
      </c>
      <c r="J376">
        <v>0</v>
      </c>
      <c r="K376" t="str">
        <f t="shared" si="31"/>
        <v>26-35</v>
      </c>
      <c r="L376" t="str">
        <f t="shared" si="30"/>
        <v>4.30-35</v>
      </c>
      <c r="M376">
        <f t="shared" si="32"/>
        <v>5</v>
      </c>
      <c r="N376">
        <f t="shared" si="33"/>
        <v>12</v>
      </c>
      <c r="O376" t="str">
        <f t="shared" si="34"/>
        <v>1-10</v>
      </c>
      <c r="P376" t="str">
        <f t="shared" si="35"/>
        <v>512</v>
      </c>
    </row>
    <row r="377" spans="1:16" x14ac:dyDescent="0.3">
      <c r="A377">
        <v>641</v>
      </c>
      <c r="B377" s="1">
        <v>45253</v>
      </c>
      <c r="C377" t="s">
        <v>654</v>
      </c>
      <c r="D377" t="s">
        <v>13</v>
      </c>
      <c r="E377">
        <v>40</v>
      </c>
      <c r="F377" t="s">
        <v>16</v>
      </c>
      <c r="G377">
        <v>1</v>
      </c>
      <c r="H377">
        <v>300</v>
      </c>
      <c r="I377">
        <v>300</v>
      </c>
      <c r="J377">
        <v>0</v>
      </c>
      <c r="K377" t="str">
        <f t="shared" si="31"/>
        <v>36-45</v>
      </c>
      <c r="L377" t="str">
        <f t="shared" si="30"/>
        <v>5.35-40</v>
      </c>
      <c r="M377">
        <f t="shared" si="32"/>
        <v>4</v>
      </c>
      <c r="N377">
        <f t="shared" si="33"/>
        <v>11</v>
      </c>
      <c r="O377" t="str">
        <f t="shared" si="34"/>
        <v>21-31</v>
      </c>
      <c r="P377" t="str">
        <f t="shared" si="35"/>
        <v>411</v>
      </c>
    </row>
    <row r="378" spans="1:16" x14ac:dyDescent="0.3">
      <c r="A378">
        <v>674</v>
      </c>
      <c r="B378" s="1">
        <v>45032</v>
      </c>
      <c r="C378" t="s">
        <v>687</v>
      </c>
      <c r="D378" t="s">
        <v>13</v>
      </c>
      <c r="E378">
        <v>38</v>
      </c>
      <c r="F378" t="s">
        <v>14</v>
      </c>
      <c r="G378">
        <v>1</v>
      </c>
      <c r="H378">
        <v>300</v>
      </c>
      <c r="I378">
        <v>300</v>
      </c>
      <c r="J378">
        <v>0</v>
      </c>
      <c r="K378" t="str">
        <f t="shared" si="31"/>
        <v>36-45</v>
      </c>
      <c r="L378" t="str">
        <f t="shared" si="30"/>
        <v>5.35-40</v>
      </c>
      <c r="M378">
        <f t="shared" si="32"/>
        <v>7</v>
      </c>
      <c r="N378">
        <f t="shared" si="33"/>
        <v>4</v>
      </c>
      <c r="O378" t="str">
        <f t="shared" si="34"/>
        <v>11-20</v>
      </c>
      <c r="P378" t="str">
        <f t="shared" si="35"/>
        <v>74</v>
      </c>
    </row>
    <row r="379" spans="1:16" x14ac:dyDescent="0.3">
      <c r="A379">
        <v>687</v>
      </c>
      <c r="B379" s="1">
        <v>45141</v>
      </c>
      <c r="C379" t="s">
        <v>700</v>
      </c>
      <c r="D379" t="s">
        <v>13</v>
      </c>
      <c r="E379">
        <v>53</v>
      </c>
      <c r="F379" t="s">
        <v>16</v>
      </c>
      <c r="G379">
        <v>1</v>
      </c>
      <c r="H379">
        <v>300</v>
      </c>
      <c r="I379">
        <v>300</v>
      </c>
      <c r="J379">
        <v>0</v>
      </c>
      <c r="K379" t="str">
        <f t="shared" si="31"/>
        <v>46-55</v>
      </c>
      <c r="L379" t="str">
        <f t="shared" si="30"/>
        <v>8.50-55</v>
      </c>
      <c r="M379">
        <f t="shared" si="32"/>
        <v>4</v>
      </c>
      <c r="N379">
        <f t="shared" si="33"/>
        <v>8</v>
      </c>
      <c r="O379" t="str">
        <f t="shared" si="34"/>
        <v>1-10</v>
      </c>
      <c r="P379" t="str">
        <f t="shared" si="35"/>
        <v>48</v>
      </c>
    </row>
    <row r="380" spans="1:16" x14ac:dyDescent="0.3">
      <c r="A380">
        <v>698</v>
      </c>
      <c r="B380" s="1">
        <v>45126</v>
      </c>
      <c r="C380" t="s">
        <v>711</v>
      </c>
      <c r="D380" t="s">
        <v>13</v>
      </c>
      <c r="E380">
        <v>64</v>
      </c>
      <c r="F380" t="s">
        <v>16</v>
      </c>
      <c r="G380">
        <v>1</v>
      </c>
      <c r="H380">
        <v>300</v>
      </c>
      <c r="I380">
        <v>300</v>
      </c>
      <c r="J380">
        <v>0</v>
      </c>
      <c r="K380" t="str">
        <f t="shared" si="31"/>
        <v>56-65</v>
      </c>
      <c r="L380" t="str">
        <f t="shared" si="30"/>
        <v>10.60-65</v>
      </c>
      <c r="M380">
        <f t="shared" si="32"/>
        <v>3</v>
      </c>
      <c r="N380">
        <f t="shared" si="33"/>
        <v>7</v>
      </c>
      <c r="O380" t="str">
        <f t="shared" si="34"/>
        <v>11-20</v>
      </c>
      <c r="P380" t="str">
        <f t="shared" si="35"/>
        <v>37</v>
      </c>
    </row>
    <row r="381" spans="1:16" x14ac:dyDescent="0.3">
      <c r="A381">
        <v>725</v>
      </c>
      <c r="B381" s="1">
        <v>45159</v>
      </c>
      <c r="C381" t="s">
        <v>738</v>
      </c>
      <c r="D381" t="s">
        <v>10</v>
      </c>
      <c r="E381">
        <v>61</v>
      </c>
      <c r="F381" t="s">
        <v>16</v>
      </c>
      <c r="G381">
        <v>1</v>
      </c>
      <c r="H381">
        <v>300</v>
      </c>
      <c r="I381">
        <v>300</v>
      </c>
      <c r="J381">
        <v>0</v>
      </c>
      <c r="K381" t="str">
        <f t="shared" si="31"/>
        <v>56-65</v>
      </c>
      <c r="L381" t="str">
        <f t="shared" si="30"/>
        <v>10.60-65</v>
      </c>
      <c r="M381">
        <f t="shared" si="32"/>
        <v>1</v>
      </c>
      <c r="N381">
        <f t="shared" si="33"/>
        <v>8</v>
      </c>
      <c r="O381" t="str">
        <f t="shared" si="34"/>
        <v>21-31</v>
      </c>
      <c r="P381" t="str">
        <f t="shared" si="35"/>
        <v>18</v>
      </c>
    </row>
    <row r="382" spans="1:16" x14ac:dyDescent="0.3">
      <c r="A382">
        <v>741</v>
      </c>
      <c r="B382" s="1">
        <v>45260</v>
      </c>
      <c r="C382" t="s">
        <v>754</v>
      </c>
      <c r="D382" t="s">
        <v>10</v>
      </c>
      <c r="E382">
        <v>48</v>
      </c>
      <c r="F382" t="s">
        <v>14</v>
      </c>
      <c r="G382">
        <v>1</v>
      </c>
      <c r="H382">
        <v>300</v>
      </c>
      <c r="I382">
        <v>300</v>
      </c>
      <c r="J382">
        <v>0</v>
      </c>
      <c r="K382" t="str">
        <f t="shared" si="31"/>
        <v>46-55</v>
      </c>
      <c r="L382" t="str">
        <f t="shared" si="30"/>
        <v>7.45-50</v>
      </c>
      <c r="M382">
        <f t="shared" si="32"/>
        <v>4</v>
      </c>
      <c r="N382">
        <f t="shared" si="33"/>
        <v>11</v>
      </c>
      <c r="O382" t="str">
        <f t="shared" si="34"/>
        <v>21-31</v>
      </c>
      <c r="P382" t="str">
        <f t="shared" si="35"/>
        <v>411</v>
      </c>
    </row>
    <row r="383" spans="1:16" x14ac:dyDescent="0.3">
      <c r="A383">
        <v>783</v>
      </c>
      <c r="B383" s="1">
        <v>45277</v>
      </c>
      <c r="C383" t="s">
        <v>796</v>
      </c>
      <c r="D383" t="s">
        <v>13</v>
      </c>
      <c r="E383">
        <v>56</v>
      </c>
      <c r="F383" t="s">
        <v>14</v>
      </c>
      <c r="G383">
        <v>1</v>
      </c>
      <c r="H383">
        <v>300</v>
      </c>
      <c r="I383">
        <v>300</v>
      </c>
      <c r="J383">
        <v>0</v>
      </c>
      <c r="K383" t="str">
        <f t="shared" si="31"/>
        <v>56-65</v>
      </c>
      <c r="L383" t="str">
        <f t="shared" si="30"/>
        <v>9.55-60</v>
      </c>
      <c r="M383">
        <f t="shared" si="32"/>
        <v>7</v>
      </c>
      <c r="N383">
        <f t="shared" si="33"/>
        <v>12</v>
      </c>
      <c r="O383" t="str">
        <f t="shared" si="34"/>
        <v>11-20</v>
      </c>
      <c r="P383" t="str">
        <f t="shared" si="35"/>
        <v>712</v>
      </c>
    </row>
    <row r="384" spans="1:16" x14ac:dyDescent="0.3">
      <c r="A384">
        <v>794</v>
      </c>
      <c r="B384" s="1">
        <v>45186</v>
      </c>
      <c r="C384" t="s">
        <v>807</v>
      </c>
      <c r="D384" t="s">
        <v>13</v>
      </c>
      <c r="E384">
        <v>60</v>
      </c>
      <c r="F384" t="s">
        <v>11</v>
      </c>
      <c r="G384">
        <v>1</v>
      </c>
      <c r="H384">
        <v>300</v>
      </c>
      <c r="I384">
        <v>300</v>
      </c>
      <c r="J384">
        <v>0</v>
      </c>
      <c r="K384" t="str">
        <f t="shared" si="31"/>
        <v>56-65</v>
      </c>
      <c r="L384" t="str">
        <f t="shared" si="30"/>
        <v>9.55-60</v>
      </c>
      <c r="M384">
        <f t="shared" si="32"/>
        <v>7</v>
      </c>
      <c r="N384">
        <f t="shared" si="33"/>
        <v>9</v>
      </c>
      <c r="O384" t="str">
        <f t="shared" si="34"/>
        <v>11-20</v>
      </c>
      <c r="P384" t="str">
        <f t="shared" si="35"/>
        <v>79</v>
      </c>
    </row>
    <row r="385" spans="1:16" x14ac:dyDescent="0.3">
      <c r="A385">
        <v>795</v>
      </c>
      <c r="B385" s="1">
        <v>45258</v>
      </c>
      <c r="C385" t="s">
        <v>808</v>
      </c>
      <c r="D385" t="s">
        <v>10</v>
      </c>
      <c r="E385">
        <v>57</v>
      </c>
      <c r="F385" t="s">
        <v>16</v>
      </c>
      <c r="G385">
        <v>1</v>
      </c>
      <c r="H385">
        <v>300</v>
      </c>
      <c r="I385">
        <v>300</v>
      </c>
      <c r="J385">
        <v>0</v>
      </c>
      <c r="K385" t="str">
        <f t="shared" si="31"/>
        <v>56-65</v>
      </c>
      <c r="L385" t="str">
        <f t="shared" si="30"/>
        <v>9.55-60</v>
      </c>
      <c r="M385">
        <f t="shared" si="32"/>
        <v>2</v>
      </c>
      <c r="N385">
        <f t="shared" si="33"/>
        <v>11</v>
      </c>
      <c r="O385" t="str">
        <f t="shared" si="34"/>
        <v>21-31</v>
      </c>
      <c r="P385" t="str">
        <f t="shared" si="35"/>
        <v>211</v>
      </c>
    </row>
    <row r="386" spans="1:16" x14ac:dyDescent="0.3">
      <c r="A386">
        <v>821</v>
      </c>
      <c r="B386" s="1">
        <v>44971</v>
      </c>
      <c r="C386" t="s">
        <v>834</v>
      </c>
      <c r="D386" t="s">
        <v>10</v>
      </c>
      <c r="E386">
        <v>49</v>
      </c>
      <c r="F386" t="s">
        <v>16</v>
      </c>
      <c r="G386">
        <v>1</v>
      </c>
      <c r="H386">
        <v>300</v>
      </c>
      <c r="I386">
        <v>300</v>
      </c>
      <c r="J386">
        <v>0</v>
      </c>
      <c r="K386" t="str">
        <f t="shared" si="31"/>
        <v>46-55</v>
      </c>
      <c r="L386" t="str">
        <f t="shared" ref="L386:L449" si="36">IF(E386&lt;=20,"1.18-20",IF(E386&lt;=25,"2.20-25",IF(E386&lt;=30,"3.25-30",IF(E386&lt;=35,"4.30-35",IF(E386&lt;=40,"5.35-40",IF(E386&lt;=45,"6.40-45",IF(E386&lt;=50,"7.45-50",IF(E386&lt;=55,"8.50-55",IF(E386&lt;=60,"9.55-60","10.60-65")))))))))</f>
        <v>7.45-50</v>
      </c>
      <c r="M386">
        <f t="shared" si="32"/>
        <v>2</v>
      </c>
      <c r="N386">
        <f t="shared" si="33"/>
        <v>2</v>
      </c>
      <c r="O386" t="str">
        <f t="shared" si="34"/>
        <v>11-20</v>
      </c>
      <c r="P386" t="str">
        <f t="shared" si="35"/>
        <v>22</v>
      </c>
    </row>
    <row r="387" spans="1:16" x14ac:dyDescent="0.3">
      <c r="A387">
        <v>826</v>
      </c>
      <c r="B387" s="1">
        <v>45218</v>
      </c>
      <c r="C387" t="s">
        <v>839</v>
      </c>
      <c r="D387" t="s">
        <v>13</v>
      </c>
      <c r="E387">
        <v>46</v>
      </c>
      <c r="F387" t="s">
        <v>14</v>
      </c>
      <c r="G387">
        <v>1</v>
      </c>
      <c r="H387">
        <v>300</v>
      </c>
      <c r="I387">
        <v>300</v>
      </c>
      <c r="J387">
        <v>0</v>
      </c>
      <c r="K387" t="str">
        <f t="shared" ref="K387:K450" si="37">IF(E387&lt;=25,"18-25",IF(E387&lt;=35,"26-35",IF(E387&lt;=45,"36-45",IF(E387&lt;=55,"46-55","56-65"))))</f>
        <v>46-55</v>
      </c>
      <c r="L387" t="str">
        <f t="shared" si="36"/>
        <v>7.45-50</v>
      </c>
      <c r="M387">
        <f t="shared" ref="M387:M450" si="38">WEEKDAY(B387,2)</f>
        <v>4</v>
      </c>
      <c r="N387">
        <f t="shared" ref="N387:N450" si="39">MONTH(B387)</f>
        <v>10</v>
      </c>
      <c r="O387" t="str">
        <f t="shared" ref="O387:O450" si="40">IF(DAY(B387)&lt;11,"1-10",IF(DAY(B387)&lt;21,"11-20","21-31"))</f>
        <v>11-20</v>
      </c>
      <c r="P387" t="str">
        <f t="shared" ref="P387:P450" si="41">M387&amp;N387</f>
        <v>410</v>
      </c>
    </row>
    <row r="388" spans="1:16" x14ac:dyDescent="0.3">
      <c r="A388">
        <v>852</v>
      </c>
      <c r="B388" s="1">
        <v>45211</v>
      </c>
      <c r="C388" t="s">
        <v>865</v>
      </c>
      <c r="D388" t="s">
        <v>13</v>
      </c>
      <c r="E388">
        <v>41</v>
      </c>
      <c r="F388" t="s">
        <v>14</v>
      </c>
      <c r="G388">
        <v>1</v>
      </c>
      <c r="H388">
        <v>300</v>
      </c>
      <c r="I388">
        <v>300</v>
      </c>
      <c r="J388">
        <v>0</v>
      </c>
      <c r="K388" t="str">
        <f t="shared" si="37"/>
        <v>36-45</v>
      </c>
      <c r="L388" t="str">
        <f t="shared" si="36"/>
        <v>6.40-45</v>
      </c>
      <c r="M388">
        <f t="shared" si="38"/>
        <v>4</v>
      </c>
      <c r="N388">
        <f t="shared" si="39"/>
        <v>10</v>
      </c>
      <c r="O388" t="str">
        <f t="shared" si="40"/>
        <v>11-20</v>
      </c>
      <c r="P388" t="str">
        <f t="shared" si="41"/>
        <v>410</v>
      </c>
    </row>
    <row r="389" spans="1:16" x14ac:dyDescent="0.3">
      <c r="A389">
        <v>865</v>
      </c>
      <c r="B389" s="1">
        <v>45281</v>
      </c>
      <c r="C389" t="s">
        <v>878</v>
      </c>
      <c r="D389" t="s">
        <v>13</v>
      </c>
      <c r="E389">
        <v>42</v>
      </c>
      <c r="F389" t="s">
        <v>14</v>
      </c>
      <c r="G389">
        <v>1</v>
      </c>
      <c r="H389">
        <v>300</v>
      </c>
      <c r="I389">
        <v>300</v>
      </c>
      <c r="J389">
        <v>0</v>
      </c>
      <c r="K389" t="str">
        <f t="shared" si="37"/>
        <v>36-45</v>
      </c>
      <c r="L389" t="str">
        <f t="shared" si="36"/>
        <v>6.40-45</v>
      </c>
      <c r="M389">
        <f t="shared" si="38"/>
        <v>4</v>
      </c>
      <c r="N389">
        <f t="shared" si="39"/>
        <v>12</v>
      </c>
      <c r="O389" t="str">
        <f t="shared" si="40"/>
        <v>21-31</v>
      </c>
      <c r="P389" t="str">
        <f t="shared" si="41"/>
        <v>412</v>
      </c>
    </row>
    <row r="390" spans="1:16" x14ac:dyDescent="0.3">
      <c r="A390">
        <v>868</v>
      </c>
      <c r="B390" s="1">
        <v>45266</v>
      </c>
      <c r="C390" t="s">
        <v>881</v>
      </c>
      <c r="D390" t="s">
        <v>13</v>
      </c>
      <c r="E390">
        <v>25</v>
      </c>
      <c r="F390" t="s">
        <v>16</v>
      </c>
      <c r="G390">
        <v>1</v>
      </c>
      <c r="H390">
        <v>300</v>
      </c>
      <c r="I390">
        <v>300</v>
      </c>
      <c r="J390">
        <v>0</v>
      </c>
      <c r="K390" t="str">
        <f t="shared" si="37"/>
        <v>18-25</v>
      </c>
      <c r="L390" t="str">
        <f t="shared" si="36"/>
        <v>2.20-25</v>
      </c>
      <c r="M390">
        <f t="shared" si="38"/>
        <v>3</v>
      </c>
      <c r="N390">
        <f t="shared" si="39"/>
        <v>12</v>
      </c>
      <c r="O390" t="str">
        <f t="shared" si="40"/>
        <v>1-10</v>
      </c>
      <c r="P390" t="str">
        <f t="shared" si="41"/>
        <v>312</v>
      </c>
    </row>
    <row r="391" spans="1:16" x14ac:dyDescent="0.3">
      <c r="A391">
        <v>881</v>
      </c>
      <c r="B391" s="1">
        <v>45065</v>
      </c>
      <c r="C391" t="s">
        <v>894</v>
      </c>
      <c r="D391" t="s">
        <v>10</v>
      </c>
      <c r="E391">
        <v>22</v>
      </c>
      <c r="F391" t="s">
        <v>16</v>
      </c>
      <c r="G391">
        <v>1</v>
      </c>
      <c r="H391">
        <v>300</v>
      </c>
      <c r="I391">
        <v>300</v>
      </c>
      <c r="J391">
        <v>0</v>
      </c>
      <c r="K391" t="str">
        <f t="shared" si="37"/>
        <v>18-25</v>
      </c>
      <c r="L391" t="str">
        <f t="shared" si="36"/>
        <v>2.20-25</v>
      </c>
      <c r="M391">
        <f t="shared" si="38"/>
        <v>5</v>
      </c>
      <c r="N391">
        <f t="shared" si="39"/>
        <v>5</v>
      </c>
      <c r="O391" t="str">
        <f t="shared" si="40"/>
        <v>11-20</v>
      </c>
      <c r="P391" t="str">
        <f t="shared" si="41"/>
        <v>55</v>
      </c>
    </row>
    <row r="392" spans="1:16" x14ac:dyDescent="0.3">
      <c r="A392">
        <v>905</v>
      </c>
      <c r="B392" s="1">
        <v>45018</v>
      </c>
      <c r="C392" t="s">
        <v>918</v>
      </c>
      <c r="D392" t="s">
        <v>10</v>
      </c>
      <c r="E392">
        <v>58</v>
      </c>
      <c r="F392" t="s">
        <v>11</v>
      </c>
      <c r="G392">
        <v>1</v>
      </c>
      <c r="H392">
        <v>300</v>
      </c>
      <c r="I392">
        <v>300</v>
      </c>
      <c r="J392">
        <v>0</v>
      </c>
      <c r="K392" t="str">
        <f t="shared" si="37"/>
        <v>56-65</v>
      </c>
      <c r="L392" t="str">
        <f t="shared" si="36"/>
        <v>9.55-60</v>
      </c>
      <c r="M392">
        <f t="shared" si="38"/>
        <v>7</v>
      </c>
      <c r="N392">
        <f t="shared" si="39"/>
        <v>4</v>
      </c>
      <c r="O392" t="str">
        <f t="shared" si="40"/>
        <v>1-10</v>
      </c>
      <c r="P392" t="str">
        <f t="shared" si="41"/>
        <v>74</v>
      </c>
    </row>
    <row r="393" spans="1:16" x14ac:dyDescent="0.3">
      <c r="A393">
        <v>909</v>
      </c>
      <c r="B393" s="1">
        <v>45200</v>
      </c>
      <c r="C393" t="s">
        <v>922</v>
      </c>
      <c r="D393" t="s">
        <v>10</v>
      </c>
      <c r="E393">
        <v>26</v>
      </c>
      <c r="F393" t="s">
        <v>16</v>
      </c>
      <c r="G393">
        <v>1</v>
      </c>
      <c r="H393">
        <v>300</v>
      </c>
      <c r="I393">
        <v>300</v>
      </c>
      <c r="J393">
        <v>0</v>
      </c>
      <c r="K393" t="str">
        <f t="shared" si="37"/>
        <v>26-35</v>
      </c>
      <c r="L393" t="str">
        <f t="shared" si="36"/>
        <v>3.25-30</v>
      </c>
      <c r="M393">
        <f t="shared" si="38"/>
        <v>7</v>
      </c>
      <c r="N393">
        <f t="shared" si="39"/>
        <v>10</v>
      </c>
      <c r="O393" t="str">
        <f t="shared" si="40"/>
        <v>1-10</v>
      </c>
      <c r="P393" t="str">
        <f t="shared" si="41"/>
        <v>710</v>
      </c>
    </row>
    <row r="394" spans="1:16" x14ac:dyDescent="0.3">
      <c r="A394">
        <v>925</v>
      </c>
      <c r="B394" s="1">
        <v>45172</v>
      </c>
      <c r="C394" t="s">
        <v>938</v>
      </c>
      <c r="D394" t="s">
        <v>10</v>
      </c>
      <c r="E394">
        <v>25</v>
      </c>
      <c r="F394" t="s">
        <v>16</v>
      </c>
      <c r="G394">
        <v>1</v>
      </c>
      <c r="H394">
        <v>300</v>
      </c>
      <c r="I394">
        <v>300</v>
      </c>
      <c r="J394">
        <v>0</v>
      </c>
      <c r="K394" t="str">
        <f t="shared" si="37"/>
        <v>18-25</v>
      </c>
      <c r="L394" t="str">
        <f t="shared" si="36"/>
        <v>2.20-25</v>
      </c>
      <c r="M394">
        <f t="shared" si="38"/>
        <v>7</v>
      </c>
      <c r="N394">
        <f t="shared" si="39"/>
        <v>9</v>
      </c>
      <c r="O394" t="str">
        <f t="shared" si="40"/>
        <v>1-10</v>
      </c>
      <c r="P394" t="str">
        <f t="shared" si="41"/>
        <v>79</v>
      </c>
    </row>
    <row r="395" spans="1:16" x14ac:dyDescent="0.3">
      <c r="A395">
        <v>939</v>
      </c>
      <c r="B395" s="1">
        <v>45278</v>
      </c>
      <c r="C395" t="s">
        <v>952</v>
      </c>
      <c r="D395" t="s">
        <v>13</v>
      </c>
      <c r="E395">
        <v>46</v>
      </c>
      <c r="F395" t="s">
        <v>16</v>
      </c>
      <c r="G395">
        <v>1</v>
      </c>
      <c r="H395">
        <v>300</v>
      </c>
      <c r="I395">
        <v>300</v>
      </c>
      <c r="J395">
        <v>0</v>
      </c>
      <c r="K395" t="str">
        <f t="shared" si="37"/>
        <v>46-55</v>
      </c>
      <c r="L395" t="str">
        <f t="shared" si="36"/>
        <v>7.45-50</v>
      </c>
      <c r="M395">
        <f t="shared" si="38"/>
        <v>1</v>
      </c>
      <c r="N395">
        <f t="shared" si="39"/>
        <v>12</v>
      </c>
      <c r="O395" t="str">
        <f t="shared" si="40"/>
        <v>11-20</v>
      </c>
      <c r="P395" t="str">
        <f t="shared" si="41"/>
        <v>112</v>
      </c>
    </row>
    <row r="396" spans="1:16" x14ac:dyDescent="0.3">
      <c r="A396">
        <v>947</v>
      </c>
      <c r="B396" s="1">
        <v>44987</v>
      </c>
      <c r="C396" t="s">
        <v>960</v>
      </c>
      <c r="D396" t="s">
        <v>10</v>
      </c>
      <c r="E396">
        <v>50</v>
      </c>
      <c r="F396" t="s">
        <v>11</v>
      </c>
      <c r="G396">
        <v>1</v>
      </c>
      <c r="H396">
        <v>300</v>
      </c>
      <c r="I396">
        <v>300</v>
      </c>
      <c r="J396">
        <v>0</v>
      </c>
      <c r="K396" t="str">
        <f t="shared" si="37"/>
        <v>46-55</v>
      </c>
      <c r="L396" t="str">
        <f t="shared" si="36"/>
        <v>7.45-50</v>
      </c>
      <c r="M396">
        <f t="shared" si="38"/>
        <v>4</v>
      </c>
      <c r="N396">
        <f t="shared" si="39"/>
        <v>3</v>
      </c>
      <c r="O396" t="str">
        <f t="shared" si="40"/>
        <v>1-10</v>
      </c>
      <c r="P396" t="str">
        <f t="shared" si="41"/>
        <v>43</v>
      </c>
    </row>
    <row r="397" spans="1:16" x14ac:dyDescent="0.3">
      <c r="A397">
        <v>983</v>
      </c>
      <c r="B397" s="1">
        <v>45231</v>
      </c>
      <c r="C397" t="s">
        <v>996</v>
      </c>
      <c r="D397" t="s">
        <v>13</v>
      </c>
      <c r="E397">
        <v>29</v>
      </c>
      <c r="F397" t="s">
        <v>14</v>
      </c>
      <c r="G397">
        <v>1</v>
      </c>
      <c r="H397">
        <v>300</v>
      </c>
      <c r="I397">
        <v>300</v>
      </c>
      <c r="J397">
        <v>0</v>
      </c>
      <c r="K397" t="str">
        <f t="shared" si="37"/>
        <v>26-35</v>
      </c>
      <c r="L397" t="str">
        <f t="shared" si="36"/>
        <v>3.25-30</v>
      </c>
      <c r="M397">
        <f t="shared" si="38"/>
        <v>3</v>
      </c>
      <c r="N397">
        <f t="shared" si="39"/>
        <v>11</v>
      </c>
      <c r="O397" t="str">
        <f t="shared" si="40"/>
        <v>1-10</v>
      </c>
      <c r="P397" t="str">
        <f t="shared" si="41"/>
        <v>311</v>
      </c>
    </row>
    <row r="398" spans="1:16" x14ac:dyDescent="0.3">
      <c r="A398">
        <v>10</v>
      </c>
      <c r="B398" s="1">
        <v>45206</v>
      </c>
      <c r="C398" t="s">
        <v>23</v>
      </c>
      <c r="D398" t="s">
        <v>13</v>
      </c>
      <c r="E398">
        <v>52</v>
      </c>
      <c r="F398" t="s">
        <v>14</v>
      </c>
      <c r="G398">
        <v>4</v>
      </c>
      <c r="H398">
        <v>50</v>
      </c>
      <c r="I398">
        <v>200</v>
      </c>
      <c r="J398">
        <v>0</v>
      </c>
      <c r="K398" t="str">
        <f t="shared" si="37"/>
        <v>46-55</v>
      </c>
      <c r="L398" t="str">
        <f t="shared" si="36"/>
        <v>8.50-55</v>
      </c>
      <c r="M398">
        <f t="shared" si="38"/>
        <v>6</v>
      </c>
      <c r="N398">
        <f t="shared" si="39"/>
        <v>10</v>
      </c>
      <c r="O398" t="str">
        <f t="shared" si="40"/>
        <v>1-10</v>
      </c>
      <c r="P398" t="str">
        <f t="shared" si="41"/>
        <v>610</v>
      </c>
    </row>
    <row r="399" spans="1:16" x14ac:dyDescent="0.3">
      <c r="A399">
        <v>38</v>
      </c>
      <c r="B399" s="1">
        <v>45006</v>
      </c>
      <c r="C399" t="s">
        <v>51</v>
      </c>
      <c r="D399" t="s">
        <v>10</v>
      </c>
      <c r="E399">
        <v>38</v>
      </c>
      <c r="F399" t="s">
        <v>11</v>
      </c>
      <c r="G399">
        <v>4</v>
      </c>
      <c r="H399">
        <v>50</v>
      </c>
      <c r="I399">
        <v>200</v>
      </c>
      <c r="J399">
        <v>0</v>
      </c>
      <c r="K399" t="str">
        <f t="shared" si="37"/>
        <v>36-45</v>
      </c>
      <c r="L399" t="str">
        <f t="shared" si="36"/>
        <v>5.35-40</v>
      </c>
      <c r="M399">
        <f t="shared" si="38"/>
        <v>2</v>
      </c>
      <c r="N399">
        <f t="shared" si="39"/>
        <v>3</v>
      </c>
      <c r="O399" t="str">
        <f t="shared" si="40"/>
        <v>21-31</v>
      </c>
      <c r="P399" t="str">
        <f t="shared" si="41"/>
        <v>23</v>
      </c>
    </row>
    <row r="400" spans="1:16" x14ac:dyDescent="0.3">
      <c r="A400">
        <v>61</v>
      </c>
      <c r="B400" s="1">
        <v>45025</v>
      </c>
      <c r="C400" t="s">
        <v>74</v>
      </c>
      <c r="D400" t="s">
        <v>10</v>
      </c>
      <c r="E400">
        <v>21</v>
      </c>
      <c r="F400" t="s">
        <v>11</v>
      </c>
      <c r="G400">
        <v>4</v>
      </c>
      <c r="H400">
        <v>50</v>
      </c>
      <c r="I400">
        <v>200</v>
      </c>
      <c r="J400">
        <v>0</v>
      </c>
      <c r="K400" t="str">
        <f t="shared" si="37"/>
        <v>18-25</v>
      </c>
      <c r="L400" t="str">
        <f t="shared" si="36"/>
        <v>2.20-25</v>
      </c>
      <c r="M400">
        <f t="shared" si="38"/>
        <v>7</v>
      </c>
      <c r="N400">
        <f t="shared" si="39"/>
        <v>4</v>
      </c>
      <c r="O400" t="str">
        <f t="shared" si="40"/>
        <v>1-10</v>
      </c>
      <c r="P400" t="str">
        <f t="shared" si="41"/>
        <v>74</v>
      </c>
    </row>
    <row r="401" spans="1:16" x14ac:dyDescent="0.3">
      <c r="A401">
        <v>75</v>
      </c>
      <c r="B401" s="1">
        <v>45113</v>
      </c>
      <c r="C401" t="s">
        <v>88</v>
      </c>
      <c r="D401" t="s">
        <v>10</v>
      </c>
      <c r="E401">
        <v>61</v>
      </c>
      <c r="F401" t="s">
        <v>11</v>
      </c>
      <c r="G401">
        <v>4</v>
      </c>
      <c r="H401">
        <v>50</v>
      </c>
      <c r="I401">
        <v>200</v>
      </c>
      <c r="J401">
        <v>0</v>
      </c>
      <c r="K401" t="str">
        <f t="shared" si="37"/>
        <v>56-65</v>
      </c>
      <c r="L401" t="str">
        <f t="shared" si="36"/>
        <v>10.60-65</v>
      </c>
      <c r="M401">
        <f t="shared" si="38"/>
        <v>4</v>
      </c>
      <c r="N401">
        <f t="shared" si="39"/>
        <v>7</v>
      </c>
      <c r="O401" t="str">
        <f t="shared" si="40"/>
        <v>1-10</v>
      </c>
      <c r="P401" t="str">
        <f t="shared" si="41"/>
        <v>47</v>
      </c>
    </row>
    <row r="402" spans="1:16" x14ac:dyDescent="0.3">
      <c r="A402">
        <v>82</v>
      </c>
      <c r="B402" s="1">
        <v>45286</v>
      </c>
      <c r="C402" t="s">
        <v>95</v>
      </c>
      <c r="D402" t="s">
        <v>13</v>
      </c>
      <c r="E402">
        <v>32</v>
      </c>
      <c r="F402" t="s">
        <v>11</v>
      </c>
      <c r="G402">
        <v>4</v>
      </c>
      <c r="H402">
        <v>50</v>
      </c>
      <c r="I402">
        <v>200</v>
      </c>
      <c r="J402">
        <v>0</v>
      </c>
      <c r="K402" t="str">
        <f t="shared" si="37"/>
        <v>26-35</v>
      </c>
      <c r="L402" t="str">
        <f t="shared" si="36"/>
        <v>4.30-35</v>
      </c>
      <c r="M402">
        <f t="shared" si="38"/>
        <v>2</v>
      </c>
      <c r="N402">
        <f t="shared" si="39"/>
        <v>12</v>
      </c>
      <c r="O402" t="str">
        <f t="shared" si="40"/>
        <v>21-31</v>
      </c>
      <c r="P402" t="str">
        <f t="shared" si="41"/>
        <v>212</v>
      </c>
    </row>
    <row r="403" spans="1:16" x14ac:dyDescent="0.3">
      <c r="A403">
        <v>121</v>
      </c>
      <c r="B403" s="1">
        <v>45214</v>
      </c>
      <c r="C403" t="s">
        <v>134</v>
      </c>
      <c r="D403" t="s">
        <v>13</v>
      </c>
      <c r="E403">
        <v>28</v>
      </c>
      <c r="F403" t="s">
        <v>16</v>
      </c>
      <c r="G403">
        <v>4</v>
      </c>
      <c r="H403">
        <v>50</v>
      </c>
      <c r="I403">
        <v>200</v>
      </c>
      <c r="J403">
        <v>0</v>
      </c>
      <c r="K403" t="str">
        <f t="shared" si="37"/>
        <v>26-35</v>
      </c>
      <c r="L403" t="str">
        <f t="shared" si="36"/>
        <v>3.25-30</v>
      </c>
      <c r="M403">
        <f t="shared" si="38"/>
        <v>7</v>
      </c>
      <c r="N403">
        <f t="shared" si="39"/>
        <v>10</v>
      </c>
      <c r="O403" t="str">
        <f t="shared" si="40"/>
        <v>11-20</v>
      </c>
      <c r="P403" t="str">
        <f t="shared" si="41"/>
        <v>710</v>
      </c>
    </row>
    <row r="404" spans="1:16" x14ac:dyDescent="0.3">
      <c r="A404">
        <v>132</v>
      </c>
      <c r="B404" s="1">
        <v>45179</v>
      </c>
      <c r="C404" t="s">
        <v>145</v>
      </c>
      <c r="D404" t="s">
        <v>10</v>
      </c>
      <c r="E404">
        <v>42</v>
      </c>
      <c r="F404" t="s">
        <v>16</v>
      </c>
      <c r="G404">
        <v>4</v>
      </c>
      <c r="H404">
        <v>50</v>
      </c>
      <c r="I404">
        <v>200</v>
      </c>
      <c r="J404">
        <v>0</v>
      </c>
      <c r="K404" t="str">
        <f t="shared" si="37"/>
        <v>36-45</v>
      </c>
      <c r="L404" t="str">
        <f t="shared" si="36"/>
        <v>6.40-45</v>
      </c>
      <c r="M404">
        <f t="shared" si="38"/>
        <v>7</v>
      </c>
      <c r="N404">
        <f t="shared" si="39"/>
        <v>9</v>
      </c>
      <c r="O404" t="str">
        <f t="shared" si="40"/>
        <v>1-10</v>
      </c>
      <c r="P404" t="str">
        <f t="shared" si="41"/>
        <v>79</v>
      </c>
    </row>
    <row r="405" spans="1:16" x14ac:dyDescent="0.3">
      <c r="A405">
        <v>138</v>
      </c>
      <c r="B405" s="1">
        <v>45008</v>
      </c>
      <c r="C405" t="s">
        <v>151</v>
      </c>
      <c r="D405" t="s">
        <v>10</v>
      </c>
      <c r="E405">
        <v>49</v>
      </c>
      <c r="F405" t="s">
        <v>14</v>
      </c>
      <c r="G405">
        <v>4</v>
      </c>
      <c r="H405">
        <v>50</v>
      </c>
      <c r="I405">
        <v>200</v>
      </c>
      <c r="J405">
        <v>0</v>
      </c>
      <c r="K405" t="str">
        <f t="shared" si="37"/>
        <v>46-55</v>
      </c>
      <c r="L405" t="str">
        <f t="shared" si="36"/>
        <v>7.45-50</v>
      </c>
      <c r="M405">
        <f t="shared" si="38"/>
        <v>4</v>
      </c>
      <c r="N405">
        <f t="shared" si="39"/>
        <v>3</v>
      </c>
      <c r="O405" t="str">
        <f t="shared" si="40"/>
        <v>21-31</v>
      </c>
      <c r="P405" t="str">
        <f t="shared" si="41"/>
        <v>43</v>
      </c>
    </row>
    <row r="406" spans="1:16" x14ac:dyDescent="0.3">
      <c r="A406">
        <v>146</v>
      </c>
      <c r="B406" s="1">
        <v>45166</v>
      </c>
      <c r="C406" t="s">
        <v>159</v>
      </c>
      <c r="D406" t="s">
        <v>10</v>
      </c>
      <c r="E406">
        <v>38</v>
      </c>
      <c r="F406" t="s">
        <v>14</v>
      </c>
      <c r="G406">
        <v>4</v>
      </c>
      <c r="H406">
        <v>50</v>
      </c>
      <c r="I406">
        <v>200</v>
      </c>
      <c r="J406">
        <v>0</v>
      </c>
      <c r="K406" t="str">
        <f t="shared" si="37"/>
        <v>36-45</v>
      </c>
      <c r="L406" t="str">
        <f t="shared" si="36"/>
        <v>5.35-40</v>
      </c>
      <c r="M406">
        <f t="shared" si="38"/>
        <v>1</v>
      </c>
      <c r="N406">
        <f t="shared" si="39"/>
        <v>8</v>
      </c>
      <c r="O406" t="str">
        <f t="shared" si="40"/>
        <v>21-31</v>
      </c>
      <c r="P406" t="str">
        <f t="shared" si="41"/>
        <v>18</v>
      </c>
    </row>
    <row r="407" spans="1:16" x14ac:dyDescent="0.3">
      <c r="A407">
        <v>159</v>
      </c>
      <c r="B407" s="1">
        <v>45077</v>
      </c>
      <c r="C407" t="s">
        <v>172</v>
      </c>
      <c r="D407" t="s">
        <v>10</v>
      </c>
      <c r="E407">
        <v>26</v>
      </c>
      <c r="F407" t="s">
        <v>14</v>
      </c>
      <c r="G407">
        <v>4</v>
      </c>
      <c r="H407">
        <v>50</v>
      </c>
      <c r="I407">
        <v>200</v>
      </c>
      <c r="J407">
        <v>0</v>
      </c>
      <c r="K407" t="str">
        <f t="shared" si="37"/>
        <v>26-35</v>
      </c>
      <c r="L407" t="str">
        <f t="shared" si="36"/>
        <v>3.25-30</v>
      </c>
      <c r="M407">
        <f t="shared" si="38"/>
        <v>3</v>
      </c>
      <c r="N407">
        <f t="shared" si="39"/>
        <v>5</v>
      </c>
      <c r="O407" t="str">
        <f t="shared" si="40"/>
        <v>21-31</v>
      </c>
      <c r="P407" t="str">
        <f t="shared" si="41"/>
        <v>35</v>
      </c>
    </row>
    <row r="408" spans="1:16" x14ac:dyDescent="0.3">
      <c r="A408">
        <v>184</v>
      </c>
      <c r="B408" s="1">
        <v>44936</v>
      </c>
      <c r="C408" t="s">
        <v>197</v>
      </c>
      <c r="D408" t="s">
        <v>10</v>
      </c>
      <c r="E408">
        <v>31</v>
      </c>
      <c r="F408" t="s">
        <v>16</v>
      </c>
      <c r="G408">
        <v>4</v>
      </c>
      <c r="H408">
        <v>50</v>
      </c>
      <c r="I408">
        <v>200</v>
      </c>
      <c r="J408">
        <v>0</v>
      </c>
      <c r="K408" t="str">
        <f t="shared" si="37"/>
        <v>26-35</v>
      </c>
      <c r="L408" t="str">
        <f t="shared" si="36"/>
        <v>4.30-35</v>
      </c>
      <c r="M408">
        <f t="shared" si="38"/>
        <v>2</v>
      </c>
      <c r="N408">
        <f t="shared" si="39"/>
        <v>1</v>
      </c>
      <c r="O408" t="str">
        <f t="shared" si="40"/>
        <v>1-10</v>
      </c>
      <c r="P408" t="str">
        <f t="shared" si="41"/>
        <v>21</v>
      </c>
    </row>
    <row r="409" spans="1:16" x14ac:dyDescent="0.3">
      <c r="A409">
        <v>186</v>
      </c>
      <c r="B409" s="1">
        <v>45112</v>
      </c>
      <c r="C409" t="s">
        <v>199</v>
      </c>
      <c r="D409" t="s">
        <v>10</v>
      </c>
      <c r="E409">
        <v>20</v>
      </c>
      <c r="F409" t="s">
        <v>14</v>
      </c>
      <c r="G409">
        <v>4</v>
      </c>
      <c r="H409">
        <v>50</v>
      </c>
      <c r="I409">
        <v>200</v>
      </c>
      <c r="J409">
        <v>0</v>
      </c>
      <c r="K409" t="str">
        <f t="shared" si="37"/>
        <v>18-25</v>
      </c>
      <c r="L409" t="str">
        <f t="shared" si="36"/>
        <v>1.18-20</v>
      </c>
      <c r="M409">
        <f t="shared" si="38"/>
        <v>3</v>
      </c>
      <c r="N409">
        <f t="shared" si="39"/>
        <v>7</v>
      </c>
      <c r="O409" t="str">
        <f t="shared" si="40"/>
        <v>1-10</v>
      </c>
      <c r="P409" t="str">
        <f t="shared" si="41"/>
        <v>37</v>
      </c>
    </row>
    <row r="410" spans="1:16" x14ac:dyDescent="0.3">
      <c r="A410">
        <v>194</v>
      </c>
      <c r="B410" s="1">
        <v>45175</v>
      </c>
      <c r="C410" t="s">
        <v>207</v>
      </c>
      <c r="D410" t="s">
        <v>10</v>
      </c>
      <c r="E410">
        <v>55</v>
      </c>
      <c r="F410" t="s">
        <v>14</v>
      </c>
      <c r="G410">
        <v>4</v>
      </c>
      <c r="H410">
        <v>50</v>
      </c>
      <c r="I410">
        <v>200</v>
      </c>
      <c r="J410">
        <v>0</v>
      </c>
      <c r="K410" t="str">
        <f t="shared" si="37"/>
        <v>46-55</v>
      </c>
      <c r="L410" t="str">
        <f t="shared" si="36"/>
        <v>8.50-55</v>
      </c>
      <c r="M410">
        <f t="shared" si="38"/>
        <v>3</v>
      </c>
      <c r="N410">
        <f t="shared" si="39"/>
        <v>9</v>
      </c>
      <c r="O410" t="str">
        <f t="shared" si="40"/>
        <v>1-10</v>
      </c>
      <c r="P410" t="str">
        <f t="shared" si="41"/>
        <v>39</v>
      </c>
    </row>
    <row r="411" spans="1:16" x14ac:dyDescent="0.3">
      <c r="A411">
        <v>197</v>
      </c>
      <c r="B411" s="1">
        <v>44991</v>
      </c>
      <c r="C411" t="s">
        <v>210</v>
      </c>
      <c r="D411" t="s">
        <v>13</v>
      </c>
      <c r="E411">
        <v>42</v>
      </c>
      <c r="F411" t="s">
        <v>14</v>
      </c>
      <c r="G411">
        <v>4</v>
      </c>
      <c r="H411">
        <v>50</v>
      </c>
      <c r="I411">
        <v>200</v>
      </c>
      <c r="J411">
        <v>0</v>
      </c>
      <c r="K411" t="str">
        <f t="shared" si="37"/>
        <v>36-45</v>
      </c>
      <c r="L411" t="str">
        <f t="shared" si="36"/>
        <v>6.40-45</v>
      </c>
      <c r="M411">
        <f t="shared" si="38"/>
        <v>1</v>
      </c>
      <c r="N411">
        <f t="shared" si="39"/>
        <v>3</v>
      </c>
      <c r="O411" t="str">
        <f t="shared" si="40"/>
        <v>1-10</v>
      </c>
      <c r="P411" t="str">
        <f t="shared" si="41"/>
        <v>13</v>
      </c>
    </row>
    <row r="412" spans="1:16" x14ac:dyDescent="0.3">
      <c r="A412">
        <v>208</v>
      </c>
      <c r="B412" s="1">
        <v>45203</v>
      </c>
      <c r="C412" t="s">
        <v>221</v>
      </c>
      <c r="D412" t="s">
        <v>13</v>
      </c>
      <c r="E412">
        <v>34</v>
      </c>
      <c r="F412" t="s">
        <v>16</v>
      </c>
      <c r="G412">
        <v>4</v>
      </c>
      <c r="H412">
        <v>50</v>
      </c>
      <c r="I412">
        <v>200</v>
      </c>
      <c r="J412">
        <v>0</v>
      </c>
      <c r="K412" t="str">
        <f t="shared" si="37"/>
        <v>26-35</v>
      </c>
      <c r="L412" t="str">
        <f t="shared" si="36"/>
        <v>4.30-35</v>
      </c>
      <c r="M412">
        <f t="shared" si="38"/>
        <v>3</v>
      </c>
      <c r="N412">
        <f t="shared" si="39"/>
        <v>10</v>
      </c>
      <c r="O412" t="str">
        <f t="shared" si="40"/>
        <v>1-10</v>
      </c>
      <c r="P412" t="str">
        <f t="shared" si="41"/>
        <v>310</v>
      </c>
    </row>
    <row r="413" spans="1:16" x14ac:dyDescent="0.3">
      <c r="A413">
        <v>209</v>
      </c>
      <c r="B413" s="1">
        <v>45280</v>
      </c>
      <c r="C413" t="s">
        <v>222</v>
      </c>
      <c r="D413" t="s">
        <v>13</v>
      </c>
      <c r="E413">
        <v>30</v>
      </c>
      <c r="F413" t="s">
        <v>16</v>
      </c>
      <c r="G413">
        <v>4</v>
      </c>
      <c r="H413">
        <v>50</v>
      </c>
      <c r="I413">
        <v>200</v>
      </c>
      <c r="J413">
        <v>0</v>
      </c>
      <c r="K413" t="str">
        <f t="shared" si="37"/>
        <v>26-35</v>
      </c>
      <c r="L413" t="str">
        <f t="shared" si="36"/>
        <v>3.25-30</v>
      </c>
      <c r="M413">
        <f t="shared" si="38"/>
        <v>3</v>
      </c>
      <c r="N413">
        <f t="shared" si="39"/>
        <v>12</v>
      </c>
      <c r="O413" t="str">
        <f t="shared" si="40"/>
        <v>11-20</v>
      </c>
      <c r="P413" t="str">
        <f t="shared" si="41"/>
        <v>312</v>
      </c>
    </row>
    <row r="414" spans="1:16" x14ac:dyDescent="0.3">
      <c r="A414">
        <v>210</v>
      </c>
      <c r="B414" s="1">
        <v>45029</v>
      </c>
      <c r="C414" t="s">
        <v>223</v>
      </c>
      <c r="D414" t="s">
        <v>10</v>
      </c>
      <c r="E414">
        <v>37</v>
      </c>
      <c r="F414" t="s">
        <v>16</v>
      </c>
      <c r="G414">
        <v>4</v>
      </c>
      <c r="H414">
        <v>50</v>
      </c>
      <c r="I414">
        <v>200</v>
      </c>
      <c r="J414">
        <v>0</v>
      </c>
      <c r="K414" t="str">
        <f t="shared" si="37"/>
        <v>36-45</v>
      </c>
      <c r="L414" t="str">
        <f t="shared" si="36"/>
        <v>5.35-40</v>
      </c>
      <c r="M414">
        <f t="shared" si="38"/>
        <v>4</v>
      </c>
      <c r="N414">
        <f t="shared" si="39"/>
        <v>4</v>
      </c>
      <c r="O414" t="str">
        <f t="shared" si="40"/>
        <v>11-20</v>
      </c>
      <c r="P414" t="str">
        <f t="shared" si="41"/>
        <v>44</v>
      </c>
    </row>
    <row r="415" spans="1:16" x14ac:dyDescent="0.3">
      <c r="A415">
        <v>217</v>
      </c>
      <c r="B415" s="1">
        <v>45151</v>
      </c>
      <c r="C415" t="s">
        <v>230</v>
      </c>
      <c r="D415" t="s">
        <v>13</v>
      </c>
      <c r="E415">
        <v>35</v>
      </c>
      <c r="F415" t="s">
        <v>16</v>
      </c>
      <c r="G415">
        <v>4</v>
      </c>
      <c r="H415">
        <v>50</v>
      </c>
      <c r="I415">
        <v>200</v>
      </c>
      <c r="J415">
        <v>0</v>
      </c>
      <c r="K415" t="str">
        <f t="shared" si="37"/>
        <v>26-35</v>
      </c>
      <c r="L415" t="str">
        <f t="shared" si="36"/>
        <v>4.30-35</v>
      </c>
      <c r="M415">
        <f t="shared" si="38"/>
        <v>7</v>
      </c>
      <c r="N415">
        <f t="shared" si="39"/>
        <v>8</v>
      </c>
      <c r="O415" t="str">
        <f t="shared" si="40"/>
        <v>11-20</v>
      </c>
      <c r="P415" t="str">
        <f t="shared" si="41"/>
        <v>78</v>
      </c>
    </row>
    <row r="416" spans="1:16" x14ac:dyDescent="0.3">
      <c r="A416">
        <v>251</v>
      </c>
      <c r="B416" s="1">
        <v>45169</v>
      </c>
      <c r="C416" t="s">
        <v>264</v>
      </c>
      <c r="D416" t="s">
        <v>13</v>
      </c>
      <c r="E416">
        <v>57</v>
      </c>
      <c r="F416" t="s">
        <v>11</v>
      </c>
      <c r="G416">
        <v>4</v>
      </c>
      <c r="H416">
        <v>50</v>
      </c>
      <c r="I416">
        <v>200</v>
      </c>
      <c r="J416">
        <v>0</v>
      </c>
      <c r="K416" t="str">
        <f t="shared" si="37"/>
        <v>56-65</v>
      </c>
      <c r="L416" t="str">
        <f t="shared" si="36"/>
        <v>9.55-60</v>
      </c>
      <c r="M416">
        <f t="shared" si="38"/>
        <v>4</v>
      </c>
      <c r="N416">
        <f t="shared" si="39"/>
        <v>8</v>
      </c>
      <c r="O416" t="str">
        <f t="shared" si="40"/>
        <v>21-31</v>
      </c>
      <c r="P416" t="str">
        <f t="shared" si="41"/>
        <v>48</v>
      </c>
    </row>
    <row r="417" spans="1:16" x14ac:dyDescent="0.3">
      <c r="A417">
        <v>259</v>
      </c>
      <c r="B417" s="1">
        <v>45147</v>
      </c>
      <c r="C417" t="s">
        <v>272</v>
      </c>
      <c r="D417" t="s">
        <v>13</v>
      </c>
      <c r="E417">
        <v>45</v>
      </c>
      <c r="F417" t="s">
        <v>14</v>
      </c>
      <c r="G417">
        <v>4</v>
      </c>
      <c r="H417">
        <v>50</v>
      </c>
      <c r="I417">
        <v>200</v>
      </c>
      <c r="J417">
        <v>0</v>
      </c>
      <c r="K417" t="str">
        <f t="shared" si="37"/>
        <v>36-45</v>
      </c>
      <c r="L417" t="str">
        <f t="shared" si="36"/>
        <v>6.40-45</v>
      </c>
      <c r="M417">
        <f t="shared" si="38"/>
        <v>3</v>
      </c>
      <c r="N417">
        <f t="shared" si="39"/>
        <v>8</v>
      </c>
      <c r="O417" t="str">
        <f t="shared" si="40"/>
        <v>1-10</v>
      </c>
      <c r="P417" t="str">
        <f t="shared" si="41"/>
        <v>38</v>
      </c>
    </row>
    <row r="418" spans="1:16" x14ac:dyDescent="0.3">
      <c r="A418">
        <v>282</v>
      </c>
      <c r="B418" s="1">
        <v>45163</v>
      </c>
      <c r="C418" t="s">
        <v>295</v>
      </c>
      <c r="D418" t="s">
        <v>13</v>
      </c>
      <c r="E418">
        <v>64</v>
      </c>
      <c r="F418" t="s">
        <v>16</v>
      </c>
      <c r="G418">
        <v>4</v>
      </c>
      <c r="H418">
        <v>50</v>
      </c>
      <c r="I418">
        <v>200</v>
      </c>
      <c r="J418">
        <v>0</v>
      </c>
      <c r="K418" t="str">
        <f t="shared" si="37"/>
        <v>56-65</v>
      </c>
      <c r="L418" t="str">
        <f t="shared" si="36"/>
        <v>10.60-65</v>
      </c>
      <c r="M418">
        <f t="shared" si="38"/>
        <v>5</v>
      </c>
      <c r="N418">
        <f t="shared" si="39"/>
        <v>8</v>
      </c>
      <c r="O418" t="str">
        <f t="shared" si="40"/>
        <v>21-31</v>
      </c>
      <c r="P418" t="str">
        <f t="shared" si="41"/>
        <v>58</v>
      </c>
    </row>
    <row r="419" spans="1:16" x14ac:dyDescent="0.3">
      <c r="A419">
        <v>284</v>
      </c>
      <c r="B419" s="1">
        <v>44965</v>
      </c>
      <c r="C419" t="s">
        <v>297</v>
      </c>
      <c r="D419" t="s">
        <v>10</v>
      </c>
      <c r="E419">
        <v>43</v>
      </c>
      <c r="F419" t="s">
        <v>14</v>
      </c>
      <c r="G419">
        <v>4</v>
      </c>
      <c r="H419">
        <v>50</v>
      </c>
      <c r="I419">
        <v>200</v>
      </c>
      <c r="J419">
        <v>0</v>
      </c>
      <c r="K419" t="str">
        <f t="shared" si="37"/>
        <v>36-45</v>
      </c>
      <c r="L419" t="str">
        <f t="shared" si="36"/>
        <v>6.40-45</v>
      </c>
      <c r="M419">
        <f t="shared" si="38"/>
        <v>3</v>
      </c>
      <c r="N419">
        <f t="shared" si="39"/>
        <v>2</v>
      </c>
      <c r="O419" t="str">
        <f t="shared" si="40"/>
        <v>1-10</v>
      </c>
      <c r="P419" t="str">
        <f t="shared" si="41"/>
        <v>32</v>
      </c>
    </row>
    <row r="420" spans="1:16" x14ac:dyDescent="0.3">
      <c r="A420">
        <v>300</v>
      </c>
      <c r="B420" s="1">
        <v>44957</v>
      </c>
      <c r="C420" t="s">
        <v>313</v>
      </c>
      <c r="D420" t="s">
        <v>13</v>
      </c>
      <c r="E420">
        <v>19</v>
      </c>
      <c r="F420" t="s">
        <v>16</v>
      </c>
      <c r="G420">
        <v>4</v>
      </c>
      <c r="H420">
        <v>50</v>
      </c>
      <c r="I420">
        <v>200</v>
      </c>
      <c r="J420">
        <v>0</v>
      </c>
      <c r="K420" t="str">
        <f t="shared" si="37"/>
        <v>18-25</v>
      </c>
      <c r="L420" t="str">
        <f t="shared" si="36"/>
        <v>1.18-20</v>
      </c>
      <c r="M420">
        <f t="shared" si="38"/>
        <v>2</v>
      </c>
      <c r="N420">
        <f t="shared" si="39"/>
        <v>1</v>
      </c>
      <c r="O420" t="str">
        <f t="shared" si="40"/>
        <v>21-31</v>
      </c>
      <c r="P420" t="str">
        <f t="shared" si="41"/>
        <v>21</v>
      </c>
    </row>
    <row r="421" spans="1:16" x14ac:dyDescent="0.3">
      <c r="A421">
        <v>330</v>
      </c>
      <c r="B421" s="1">
        <v>45187</v>
      </c>
      <c r="C421" t="s">
        <v>343</v>
      </c>
      <c r="D421" t="s">
        <v>13</v>
      </c>
      <c r="E421">
        <v>25</v>
      </c>
      <c r="F421" t="s">
        <v>11</v>
      </c>
      <c r="G421">
        <v>4</v>
      </c>
      <c r="H421">
        <v>50</v>
      </c>
      <c r="I421">
        <v>200</v>
      </c>
      <c r="J421">
        <v>0</v>
      </c>
      <c r="K421" t="str">
        <f t="shared" si="37"/>
        <v>18-25</v>
      </c>
      <c r="L421" t="str">
        <f t="shared" si="36"/>
        <v>2.20-25</v>
      </c>
      <c r="M421">
        <f t="shared" si="38"/>
        <v>1</v>
      </c>
      <c r="N421">
        <f t="shared" si="39"/>
        <v>9</v>
      </c>
      <c r="O421" t="str">
        <f t="shared" si="40"/>
        <v>11-20</v>
      </c>
      <c r="P421" t="str">
        <f t="shared" si="41"/>
        <v>19</v>
      </c>
    </row>
    <row r="422" spans="1:16" x14ac:dyDescent="0.3">
      <c r="A422">
        <v>341</v>
      </c>
      <c r="B422" s="1">
        <v>45053</v>
      </c>
      <c r="C422" t="s">
        <v>354</v>
      </c>
      <c r="D422" t="s">
        <v>10</v>
      </c>
      <c r="E422">
        <v>31</v>
      </c>
      <c r="F422" t="s">
        <v>14</v>
      </c>
      <c r="G422">
        <v>4</v>
      </c>
      <c r="H422">
        <v>50</v>
      </c>
      <c r="I422">
        <v>200</v>
      </c>
      <c r="J422">
        <v>0</v>
      </c>
      <c r="K422" t="str">
        <f t="shared" si="37"/>
        <v>26-35</v>
      </c>
      <c r="L422" t="str">
        <f t="shared" si="36"/>
        <v>4.30-35</v>
      </c>
      <c r="M422">
        <f t="shared" si="38"/>
        <v>7</v>
      </c>
      <c r="N422">
        <f t="shared" si="39"/>
        <v>5</v>
      </c>
      <c r="O422" t="str">
        <f t="shared" si="40"/>
        <v>1-10</v>
      </c>
      <c r="P422" t="str">
        <f t="shared" si="41"/>
        <v>75</v>
      </c>
    </row>
    <row r="423" spans="1:16" x14ac:dyDescent="0.3">
      <c r="A423">
        <v>354</v>
      </c>
      <c r="B423" s="1">
        <v>45031</v>
      </c>
      <c r="C423" t="s">
        <v>367</v>
      </c>
      <c r="D423" t="s">
        <v>13</v>
      </c>
      <c r="E423">
        <v>49</v>
      </c>
      <c r="F423" t="s">
        <v>11</v>
      </c>
      <c r="G423">
        <v>4</v>
      </c>
      <c r="H423">
        <v>50</v>
      </c>
      <c r="I423">
        <v>200</v>
      </c>
      <c r="J423">
        <v>0</v>
      </c>
      <c r="K423" t="str">
        <f t="shared" si="37"/>
        <v>46-55</v>
      </c>
      <c r="L423" t="str">
        <f t="shared" si="36"/>
        <v>7.45-50</v>
      </c>
      <c r="M423">
        <f t="shared" si="38"/>
        <v>6</v>
      </c>
      <c r="N423">
        <f t="shared" si="39"/>
        <v>4</v>
      </c>
      <c r="O423" t="str">
        <f t="shared" si="40"/>
        <v>11-20</v>
      </c>
      <c r="P423" t="str">
        <f t="shared" si="41"/>
        <v>64</v>
      </c>
    </row>
    <row r="424" spans="1:16" x14ac:dyDescent="0.3">
      <c r="A424">
        <v>377</v>
      </c>
      <c r="B424" s="1">
        <v>44994</v>
      </c>
      <c r="C424" t="s">
        <v>390</v>
      </c>
      <c r="D424" t="s">
        <v>13</v>
      </c>
      <c r="E424">
        <v>46</v>
      </c>
      <c r="F424" t="s">
        <v>14</v>
      </c>
      <c r="G424">
        <v>4</v>
      </c>
      <c r="H424">
        <v>50</v>
      </c>
      <c r="I424">
        <v>200</v>
      </c>
      <c r="J424">
        <v>0</v>
      </c>
      <c r="K424" t="str">
        <f t="shared" si="37"/>
        <v>46-55</v>
      </c>
      <c r="L424" t="str">
        <f t="shared" si="36"/>
        <v>7.45-50</v>
      </c>
      <c r="M424">
        <f t="shared" si="38"/>
        <v>4</v>
      </c>
      <c r="N424">
        <f t="shared" si="39"/>
        <v>3</v>
      </c>
      <c r="O424" t="str">
        <f t="shared" si="40"/>
        <v>1-10</v>
      </c>
      <c r="P424" t="str">
        <f t="shared" si="41"/>
        <v>43</v>
      </c>
    </row>
    <row r="425" spans="1:16" x14ac:dyDescent="0.3">
      <c r="A425">
        <v>400</v>
      </c>
      <c r="B425" s="1">
        <v>44981</v>
      </c>
      <c r="C425" t="s">
        <v>413</v>
      </c>
      <c r="D425" t="s">
        <v>10</v>
      </c>
      <c r="E425">
        <v>53</v>
      </c>
      <c r="F425" t="s">
        <v>14</v>
      </c>
      <c r="G425">
        <v>4</v>
      </c>
      <c r="H425">
        <v>50</v>
      </c>
      <c r="I425">
        <v>200</v>
      </c>
      <c r="J425">
        <v>0</v>
      </c>
      <c r="K425" t="str">
        <f t="shared" si="37"/>
        <v>46-55</v>
      </c>
      <c r="L425" t="str">
        <f t="shared" si="36"/>
        <v>8.50-55</v>
      </c>
      <c r="M425">
        <f t="shared" si="38"/>
        <v>5</v>
      </c>
      <c r="N425">
        <f t="shared" si="39"/>
        <v>2</v>
      </c>
      <c r="O425" t="str">
        <f t="shared" si="40"/>
        <v>21-31</v>
      </c>
      <c r="P425" t="str">
        <f t="shared" si="41"/>
        <v>52</v>
      </c>
    </row>
    <row r="426" spans="1:16" x14ac:dyDescent="0.3">
      <c r="A426">
        <v>411</v>
      </c>
      <c r="B426" s="1">
        <v>45062</v>
      </c>
      <c r="C426" t="s">
        <v>424</v>
      </c>
      <c r="D426" t="s">
        <v>10</v>
      </c>
      <c r="E426">
        <v>62</v>
      </c>
      <c r="F426" t="s">
        <v>16</v>
      </c>
      <c r="G426">
        <v>4</v>
      </c>
      <c r="H426">
        <v>50</v>
      </c>
      <c r="I426">
        <v>200</v>
      </c>
      <c r="J426">
        <v>0</v>
      </c>
      <c r="K426" t="str">
        <f t="shared" si="37"/>
        <v>56-65</v>
      </c>
      <c r="L426" t="str">
        <f t="shared" si="36"/>
        <v>10.60-65</v>
      </c>
      <c r="M426">
        <f t="shared" si="38"/>
        <v>2</v>
      </c>
      <c r="N426">
        <f t="shared" si="39"/>
        <v>5</v>
      </c>
      <c r="O426" t="str">
        <f t="shared" si="40"/>
        <v>11-20</v>
      </c>
      <c r="P426" t="str">
        <f t="shared" si="41"/>
        <v>25</v>
      </c>
    </row>
    <row r="427" spans="1:16" x14ac:dyDescent="0.3">
      <c r="A427">
        <v>428</v>
      </c>
      <c r="B427" s="1">
        <v>45209</v>
      </c>
      <c r="C427" t="s">
        <v>441</v>
      </c>
      <c r="D427" t="s">
        <v>13</v>
      </c>
      <c r="E427">
        <v>40</v>
      </c>
      <c r="F427" t="s">
        <v>16</v>
      </c>
      <c r="G427">
        <v>4</v>
      </c>
      <c r="H427">
        <v>50</v>
      </c>
      <c r="I427">
        <v>200</v>
      </c>
      <c r="J427">
        <v>0</v>
      </c>
      <c r="K427" t="str">
        <f t="shared" si="37"/>
        <v>36-45</v>
      </c>
      <c r="L427" t="str">
        <f t="shared" si="36"/>
        <v>5.35-40</v>
      </c>
      <c r="M427">
        <f t="shared" si="38"/>
        <v>2</v>
      </c>
      <c r="N427">
        <f t="shared" si="39"/>
        <v>10</v>
      </c>
      <c r="O427" t="str">
        <f t="shared" si="40"/>
        <v>1-10</v>
      </c>
      <c r="P427" t="str">
        <f t="shared" si="41"/>
        <v>210</v>
      </c>
    </row>
    <row r="428" spans="1:16" x14ac:dyDescent="0.3">
      <c r="A428">
        <v>433</v>
      </c>
      <c r="B428" s="1">
        <v>44984</v>
      </c>
      <c r="C428" t="s">
        <v>446</v>
      </c>
      <c r="D428" t="s">
        <v>10</v>
      </c>
      <c r="E428">
        <v>29</v>
      </c>
      <c r="F428" t="s">
        <v>11</v>
      </c>
      <c r="G428">
        <v>4</v>
      </c>
      <c r="H428">
        <v>50</v>
      </c>
      <c r="I428">
        <v>200</v>
      </c>
      <c r="J428">
        <v>0</v>
      </c>
      <c r="K428" t="str">
        <f t="shared" si="37"/>
        <v>26-35</v>
      </c>
      <c r="L428" t="str">
        <f t="shared" si="36"/>
        <v>3.25-30</v>
      </c>
      <c r="M428">
        <f t="shared" si="38"/>
        <v>1</v>
      </c>
      <c r="N428">
        <f t="shared" si="39"/>
        <v>2</v>
      </c>
      <c r="O428" t="str">
        <f t="shared" si="40"/>
        <v>21-31</v>
      </c>
      <c r="P428" t="str">
        <f t="shared" si="41"/>
        <v>12</v>
      </c>
    </row>
    <row r="429" spans="1:16" x14ac:dyDescent="0.3">
      <c r="A429">
        <v>449</v>
      </c>
      <c r="B429" s="1">
        <v>45110</v>
      </c>
      <c r="C429" t="s">
        <v>462</v>
      </c>
      <c r="D429" t="s">
        <v>10</v>
      </c>
      <c r="E429">
        <v>25</v>
      </c>
      <c r="F429" t="s">
        <v>16</v>
      </c>
      <c r="G429">
        <v>4</v>
      </c>
      <c r="H429">
        <v>50</v>
      </c>
      <c r="I429">
        <v>200</v>
      </c>
      <c r="J429">
        <v>0</v>
      </c>
      <c r="K429" t="str">
        <f t="shared" si="37"/>
        <v>18-25</v>
      </c>
      <c r="L429" t="str">
        <f t="shared" si="36"/>
        <v>2.20-25</v>
      </c>
      <c r="M429">
        <f t="shared" si="38"/>
        <v>1</v>
      </c>
      <c r="N429">
        <f t="shared" si="39"/>
        <v>7</v>
      </c>
      <c r="O429" t="str">
        <f t="shared" si="40"/>
        <v>1-10</v>
      </c>
      <c r="P429" t="str">
        <f t="shared" si="41"/>
        <v>17</v>
      </c>
    </row>
    <row r="430" spans="1:16" x14ac:dyDescent="0.3">
      <c r="A430">
        <v>494</v>
      </c>
      <c r="B430" s="1">
        <v>45187</v>
      </c>
      <c r="C430" t="s">
        <v>507</v>
      </c>
      <c r="D430" t="s">
        <v>13</v>
      </c>
      <c r="E430">
        <v>42</v>
      </c>
      <c r="F430" t="s">
        <v>11</v>
      </c>
      <c r="G430">
        <v>4</v>
      </c>
      <c r="H430">
        <v>50</v>
      </c>
      <c r="I430">
        <v>200</v>
      </c>
      <c r="J430">
        <v>0</v>
      </c>
      <c r="K430" t="str">
        <f t="shared" si="37"/>
        <v>36-45</v>
      </c>
      <c r="L430" t="str">
        <f t="shared" si="36"/>
        <v>6.40-45</v>
      </c>
      <c r="M430">
        <f t="shared" si="38"/>
        <v>1</v>
      </c>
      <c r="N430">
        <f t="shared" si="39"/>
        <v>9</v>
      </c>
      <c r="O430" t="str">
        <f t="shared" si="40"/>
        <v>11-20</v>
      </c>
      <c r="P430" t="str">
        <f t="shared" si="41"/>
        <v>19</v>
      </c>
    </row>
    <row r="431" spans="1:16" x14ac:dyDescent="0.3">
      <c r="A431">
        <v>510</v>
      </c>
      <c r="B431" s="1">
        <v>45087</v>
      </c>
      <c r="C431" t="s">
        <v>523</v>
      </c>
      <c r="D431" t="s">
        <v>13</v>
      </c>
      <c r="E431">
        <v>39</v>
      </c>
      <c r="F431" t="s">
        <v>11</v>
      </c>
      <c r="G431">
        <v>4</v>
      </c>
      <c r="H431">
        <v>50</v>
      </c>
      <c r="I431">
        <v>200</v>
      </c>
      <c r="J431">
        <v>0</v>
      </c>
      <c r="K431" t="str">
        <f t="shared" si="37"/>
        <v>36-45</v>
      </c>
      <c r="L431" t="str">
        <f t="shared" si="36"/>
        <v>5.35-40</v>
      </c>
      <c r="M431">
        <f t="shared" si="38"/>
        <v>6</v>
      </c>
      <c r="N431">
        <f t="shared" si="39"/>
        <v>6</v>
      </c>
      <c r="O431" t="str">
        <f t="shared" si="40"/>
        <v>1-10</v>
      </c>
      <c r="P431" t="str">
        <f t="shared" si="41"/>
        <v>66</v>
      </c>
    </row>
    <row r="432" spans="1:16" x14ac:dyDescent="0.3">
      <c r="A432">
        <v>546</v>
      </c>
      <c r="B432" s="1">
        <v>45210</v>
      </c>
      <c r="C432" t="s">
        <v>559</v>
      </c>
      <c r="D432" t="s">
        <v>13</v>
      </c>
      <c r="E432">
        <v>36</v>
      </c>
      <c r="F432" t="s">
        <v>16</v>
      </c>
      <c r="G432">
        <v>4</v>
      </c>
      <c r="H432">
        <v>50</v>
      </c>
      <c r="I432">
        <v>200</v>
      </c>
      <c r="J432">
        <v>0</v>
      </c>
      <c r="K432" t="str">
        <f t="shared" si="37"/>
        <v>36-45</v>
      </c>
      <c r="L432" t="str">
        <f t="shared" si="36"/>
        <v>5.35-40</v>
      </c>
      <c r="M432">
        <f t="shared" si="38"/>
        <v>3</v>
      </c>
      <c r="N432">
        <f t="shared" si="39"/>
        <v>10</v>
      </c>
      <c r="O432" t="str">
        <f t="shared" si="40"/>
        <v>11-20</v>
      </c>
      <c r="P432" t="str">
        <f t="shared" si="41"/>
        <v>310</v>
      </c>
    </row>
    <row r="433" spans="1:16" x14ac:dyDescent="0.3">
      <c r="A433">
        <v>569</v>
      </c>
      <c r="B433" s="1">
        <v>45153</v>
      </c>
      <c r="C433" t="s">
        <v>582</v>
      </c>
      <c r="D433" t="s">
        <v>10</v>
      </c>
      <c r="E433">
        <v>52</v>
      </c>
      <c r="F433" t="s">
        <v>16</v>
      </c>
      <c r="G433">
        <v>4</v>
      </c>
      <c r="H433">
        <v>50</v>
      </c>
      <c r="I433">
        <v>200</v>
      </c>
      <c r="J433">
        <v>0</v>
      </c>
      <c r="K433" t="str">
        <f t="shared" si="37"/>
        <v>46-55</v>
      </c>
      <c r="L433" t="str">
        <f t="shared" si="36"/>
        <v>8.50-55</v>
      </c>
      <c r="M433">
        <f t="shared" si="38"/>
        <v>2</v>
      </c>
      <c r="N433">
        <f t="shared" si="39"/>
        <v>8</v>
      </c>
      <c r="O433" t="str">
        <f t="shared" si="40"/>
        <v>11-20</v>
      </c>
      <c r="P433" t="str">
        <f t="shared" si="41"/>
        <v>28</v>
      </c>
    </row>
    <row r="434" spans="1:16" x14ac:dyDescent="0.3">
      <c r="A434">
        <v>584</v>
      </c>
      <c r="B434" s="1">
        <v>44974</v>
      </c>
      <c r="C434" t="s">
        <v>597</v>
      </c>
      <c r="D434" t="s">
        <v>13</v>
      </c>
      <c r="E434">
        <v>27</v>
      </c>
      <c r="F434" t="s">
        <v>11</v>
      </c>
      <c r="G434">
        <v>4</v>
      </c>
      <c r="H434">
        <v>50</v>
      </c>
      <c r="I434">
        <v>200</v>
      </c>
      <c r="J434">
        <v>0</v>
      </c>
      <c r="K434" t="str">
        <f t="shared" si="37"/>
        <v>26-35</v>
      </c>
      <c r="L434" t="str">
        <f t="shared" si="36"/>
        <v>3.25-30</v>
      </c>
      <c r="M434">
        <f t="shared" si="38"/>
        <v>5</v>
      </c>
      <c r="N434">
        <f t="shared" si="39"/>
        <v>2</v>
      </c>
      <c r="O434" t="str">
        <f t="shared" si="40"/>
        <v>11-20</v>
      </c>
      <c r="P434" t="str">
        <f t="shared" si="41"/>
        <v>52</v>
      </c>
    </row>
    <row r="435" spans="1:16" x14ac:dyDescent="0.3">
      <c r="A435">
        <v>604</v>
      </c>
      <c r="B435" s="1">
        <v>45180</v>
      </c>
      <c r="C435" t="s">
        <v>617</v>
      </c>
      <c r="D435" t="s">
        <v>13</v>
      </c>
      <c r="E435">
        <v>29</v>
      </c>
      <c r="F435" t="s">
        <v>16</v>
      </c>
      <c r="G435">
        <v>4</v>
      </c>
      <c r="H435">
        <v>50</v>
      </c>
      <c r="I435">
        <v>200</v>
      </c>
      <c r="J435">
        <v>0</v>
      </c>
      <c r="K435" t="str">
        <f t="shared" si="37"/>
        <v>26-35</v>
      </c>
      <c r="L435" t="str">
        <f t="shared" si="36"/>
        <v>3.25-30</v>
      </c>
      <c r="M435">
        <f t="shared" si="38"/>
        <v>1</v>
      </c>
      <c r="N435">
        <f t="shared" si="39"/>
        <v>9</v>
      </c>
      <c r="O435" t="str">
        <f t="shared" si="40"/>
        <v>11-20</v>
      </c>
      <c r="P435" t="str">
        <f t="shared" si="41"/>
        <v>19</v>
      </c>
    </row>
    <row r="436" spans="1:16" x14ac:dyDescent="0.3">
      <c r="A436">
        <v>628</v>
      </c>
      <c r="B436" s="1">
        <v>45231</v>
      </c>
      <c r="C436" t="s">
        <v>641</v>
      </c>
      <c r="D436" t="s">
        <v>13</v>
      </c>
      <c r="E436">
        <v>19</v>
      </c>
      <c r="F436" t="s">
        <v>11</v>
      </c>
      <c r="G436">
        <v>4</v>
      </c>
      <c r="H436">
        <v>50</v>
      </c>
      <c r="I436">
        <v>200</v>
      </c>
      <c r="J436">
        <v>0</v>
      </c>
      <c r="K436" t="str">
        <f t="shared" si="37"/>
        <v>18-25</v>
      </c>
      <c r="L436" t="str">
        <f t="shared" si="36"/>
        <v>1.18-20</v>
      </c>
      <c r="M436">
        <f t="shared" si="38"/>
        <v>3</v>
      </c>
      <c r="N436">
        <f t="shared" si="39"/>
        <v>11</v>
      </c>
      <c r="O436" t="str">
        <f t="shared" si="40"/>
        <v>1-10</v>
      </c>
      <c r="P436" t="str">
        <f t="shared" si="41"/>
        <v>311</v>
      </c>
    </row>
    <row r="437" spans="1:16" x14ac:dyDescent="0.3">
      <c r="A437">
        <v>639</v>
      </c>
      <c r="B437" s="1">
        <v>45059</v>
      </c>
      <c r="C437" t="s">
        <v>652</v>
      </c>
      <c r="D437" t="s">
        <v>13</v>
      </c>
      <c r="E437">
        <v>62</v>
      </c>
      <c r="F437" t="s">
        <v>11</v>
      </c>
      <c r="G437">
        <v>4</v>
      </c>
      <c r="H437">
        <v>50</v>
      </c>
      <c r="I437">
        <v>200</v>
      </c>
      <c r="J437">
        <v>0</v>
      </c>
      <c r="K437" t="str">
        <f t="shared" si="37"/>
        <v>56-65</v>
      </c>
      <c r="L437" t="str">
        <f t="shared" si="36"/>
        <v>10.60-65</v>
      </c>
      <c r="M437">
        <f t="shared" si="38"/>
        <v>6</v>
      </c>
      <c r="N437">
        <f t="shared" si="39"/>
        <v>5</v>
      </c>
      <c r="O437" t="str">
        <f t="shared" si="40"/>
        <v>11-20</v>
      </c>
      <c r="P437" t="str">
        <f t="shared" si="41"/>
        <v>65</v>
      </c>
    </row>
    <row r="438" spans="1:16" x14ac:dyDescent="0.3">
      <c r="A438">
        <v>686</v>
      </c>
      <c r="B438" s="1">
        <v>45126</v>
      </c>
      <c r="C438" t="s">
        <v>699</v>
      </c>
      <c r="D438" t="s">
        <v>13</v>
      </c>
      <c r="E438">
        <v>28</v>
      </c>
      <c r="F438" t="s">
        <v>16</v>
      </c>
      <c r="G438">
        <v>4</v>
      </c>
      <c r="H438">
        <v>50</v>
      </c>
      <c r="I438">
        <v>200</v>
      </c>
      <c r="J438">
        <v>0</v>
      </c>
      <c r="K438" t="str">
        <f t="shared" si="37"/>
        <v>26-35</v>
      </c>
      <c r="L438" t="str">
        <f t="shared" si="36"/>
        <v>3.25-30</v>
      </c>
      <c r="M438">
        <f t="shared" si="38"/>
        <v>3</v>
      </c>
      <c r="N438">
        <f t="shared" si="39"/>
        <v>7</v>
      </c>
      <c r="O438" t="str">
        <f t="shared" si="40"/>
        <v>11-20</v>
      </c>
      <c r="P438" t="str">
        <f t="shared" si="41"/>
        <v>37</v>
      </c>
    </row>
    <row r="439" spans="1:16" x14ac:dyDescent="0.3">
      <c r="A439">
        <v>696</v>
      </c>
      <c r="B439" s="1">
        <v>45175</v>
      </c>
      <c r="C439" t="s">
        <v>709</v>
      </c>
      <c r="D439" t="s">
        <v>13</v>
      </c>
      <c r="E439">
        <v>50</v>
      </c>
      <c r="F439" t="s">
        <v>14</v>
      </c>
      <c r="G439">
        <v>4</v>
      </c>
      <c r="H439">
        <v>50</v>
      </c>
      <c r="I439">
        <v>200</v>
      </c>
      <c r="J439">
        <v>0</v>
      </c>
      <c r="K439" t="str">
        <f t="shared" si="37"/>
        <v>46-55</v>
      </c>
      <c r="L439" t="str">
        <f t="shared" si="36"/>
        <v>7.45-50</v>
      </c>
      <c r="M439">
        <f t="shared" si="38"/>
        <v>3</v>
      </c>
      <c r="N439">
        <f t="shared" si="39"/>
        <v>9</v>
      </c>
      <c r="O439" t="str">
        <f t="shared" si="40"/>
        <v>1-10</v>
      </c>
      <c r="P439" t="str">
        <f t="shared" si="41"/>
        <v>39</v>
      </c>
    </row>
    <row r="440" spans="1:16" x14ac:dyDescent="0.3">
      <c r="A440">
        <v>723</v>
      </c>
      <c r="B440" s="1">
        <v>45094</v>
      </c>
      <c r="C440" t="s">
        <v>736</v>
      </c>
      <c r="D440" t="s">
        <v>13</v>
      </c>
      <c r="E440">
        <v>54</v>
      </c>
      <c r="F440" t="s">
        <v>11</v>
      </c>
      <c r="G440">
        <v>4</v>
      </c>
      <c r="H440">
        <v>50</v>
      </c>
      <c r="I440">
        <v>200</v>
      </c>
      <c r="J440">
        <v>0</v>
      </c>
      <c r="K440" t="str">
        <f t="shared" si="37"/>
        <v>46-55</v>
      </c>
      <c r="L440" t="str">
        <f t="shared" si="36"/>
        <v>8.50-55</v>
      </c>
      <c r="M440">
        <f t="shared" si="38"/>
        <v>6</v>
      </c>
      <c r="N440">
        <f t="shared" si="39"/>
        <v>6</v>
      </c>
      <c r="O440" t="str">
        <f t="shared" si="40"/>
        <v>11-20</v>
      </c>
      <c r="P440" t="str">
        <f t="shared" si="41"/>
        <v>66</v>
      </c>
    </row>
    <row r="441" spans="1:16" x14ac:dyDescent="0.3">
      <c r="A441">
        <v>740</v>
      </c>
      <c r="B441" s="1">
        <v>44962</v>
      </c>
      <c r="C441" t="s">
        <v>753</v>
      </c>
      <c r="D441" t="s">
        <v>13</v>
      </c>
      <c r="E441">
        <v>25</v>
      </c>
      <c r="F441" t="s">
        <v>11</v>
      </c>
      <c r="G441">
        <v>4</v>
      </c>
      <c r="H441">
        <v>50</v>
      </c>
      <c r="I441">
        <v>200</v>
      </c>
      <c r="J441">
        <v>0</v>
      </c>
      <c r="K441" t="str">
        <f t="shared" si="37"/>
        <v>18-25</v>
      </c>
      <c r="L441" t="str">
        <f t="shared" si="36"/>
        <v>2.20-25</v>
      </c>
      <c r="M441">
        <f t="shared" si="38"/>
        <v>7</v>
      </c>
      <c r="N441">
        <f t="shared" si="39"/>
        <v>2</v>
      </c>
      <c r="O441" t="str">
        <f t="shared" si="40"/>
        <v>1-10</v>
      </c>
      <c r="P441" t="str">
        <f t="shared" si="41"/>
        <v>72</v>
      </c>
    </row>
    <row r="442" spans="1:16" x14ac:dyDescent="0.3">
      <c r="A442">
        <v>765</v>
      </c>
      <c r="B442" s="1">
        <v>45086</v>
      </c>
      <c r="C442" t="s">
        <v>778</v>
      </c>
      <c r="D442" t="s">
        <v>10</v>
      </c>
      <c r="E442">
        <v>43</v>
      </c>
      <c r="F442" t="s">
        <v>14</v>
      </c>
      <c r="G442">
        <v>4</v>
      </c>
      <c r="H442">
        <v>50</v>
      </c>
      <c r="I442">
        <v>200</v>
      </c>
      <c r="J442">
        <v>0</v>
      </c>
      <c r="K442" t="str">
        <f t="shared" si="37"/>
        <v>36-45</v>
      </c>
      <c r="L442" t="str">
        <f t="shared" si="36"/>
        <v>6.40-45</v>
      </c>
      <c r="M442">
        <f t="shared" si="38"/>
        <v>5</v>
      </c>
      <c r="N442">
        <f t="shared" si="39"/>
        <v>6</v>
      </c>
      <c r="O442" t="str">
        <f t="shared" si="40"/>
        <v>1-10</v>
      </c>
      <c r="P442" t="str">
        <f t="shared" si="41"/>
        <v>56</v>
      </c>
    </row>
    <row r="443" spans="1:16" x14ac:dyDescent="0.3">
      <c r="A443">
        <v>785</v>
      </c>
      <c r="B443" s="1">
        <v>44988</v>
      </c>
      <c r="C443" t="s">
        <v>798</v>
      </c>
      <c r="D443" t="s">
        <v>13</v>
      </c>
      <c r="E443">
        <v>31</v>
      </c>
      <c r="F443" t="s">
        <v>11</v>
      </c>
      <c r="G443">
        <v>4</v>
      </c>
      <c r="H443">
        <v>50</v>
      </c>
      <c r="I443">
        <v>200</v>
      </c>
      <c r="J443">
        <v>0</v>
      </c>
      <c r="K443" t="str">
        <f t="shared" si="37"/>
        <v>26-35</v>
      </c>
      <c r="L443" t="str">
        <f t="shared" si="36"/>
        <v>4.30-35</v>
      </c>
      <c r="M443">
        <f t="shared" si="38"/>
        <v>5</v>
      </c>
      <c r="N443">
        <f t="shared" si="39"/>
        <v>3</v>
      </c>
      <c r="O443" t="str">
        <f t="shared" si="40"/>
        <v>1-10</v>
      </c>
      <c r="P443" t="str">
        <f t="shared" si="41"/>
        <v>53</v>
      </c>
    </row>
    <row r="444" spans="1:16" x14ac:dyDescent="0.3">
      <c r="A444">
        <v>801</v>
      </c>
      <c r="B444" s="1">
        <v>45148</v>
      </c>
      <c r="C444" t="s">
        <v>814</v>
      </c>
      <c r="D444" t="s">
        <v>10</v>
      </c>
      <c r="E444">
        <v>21</v>
      </c>
      <c r="F444" t="s">
        <v>14</v>
      </c>
      <c r="G444">
        <v>4</v>
      </c>
      <c r="H444">
        <v>50</v>
      </c>
      <c r="I444">
        <v>200</v>
      </c>
      <c r="J444">
        <v>0</v>
      </c>
      <c r="K444" t="str">
        <f t="shared" si="37"/>
        <v>18-25</v>
      </c>
      <c r="L444" t="str">
        <f t="shared" si="36"/>
        <v>2.20-25</v>
      </c>
      <c r="M444">
        <f t="shared" si="38"/>
        <v>4</v>
      </c>
      <c r="N444">
        <f t="shared" si="39"/>
        <v>8</v>
      </c>
      <c r="O444" t="str">
        <f t="shared" si="40"/>
        <v>1-10</v>
      </c>
      <c r="P444" t="str">
        <f t="shared" si="41"/>
        <v>48</v>
      </c>
    </row>
    <row r="445" spans="1:16" x14ac:dyDescent="0.3">
      <c r="A445">
        <v>807</v>
      </c>
      <c r="B445" s="1">
        <v>45149</v>
      </c>
      <c r="C445" t="s">
        <v>820</v>
      </c>
      <c r="D445" t="s">
        <v>13</v>
      </c>
      <c r="E445">
        <v>50</v>
      </c>
      <c r="F445" t="s">
        <v>16</v>
      </c>
      <c r="G445">
        <v>4</v>
      </c>
      <c r="H445">
        <v>50</v>
      </c>
      <c r="I445">
        <v>200</v>
      </c>
      <c r="J445">
        <v>0</v>
      </c>
      <c r="K445" t="str">
        <f t="shared" si="37"/>
        <v>46-55</v>
      </c>
      <c r="L445" t="str">
        <f t="shared" si="36"/>
        <v>7.45-50</v>
      </c>
      <c r="M445">
        <f t="shared" si="38"/>
        <v>5</v>
      </c>
      <c r="N445">
        <f t="shared" si="39"/>
        <v>8</v>
      </c>
      <c r="O445" t="str">
        <f t="shared" si="40"/>
        <v>11-20</v>
      </c>
      <c r="P445" t="str">
        <f t="shared" si="41"/>
        <v>58</v>
      </c>
    </row>
    <row r="446" spans="1:16" x14ac:dyDescent="0.3">
      <c r="A446">
        <v>817</v>
      </c>
      <c r="B446" s="1">
        <v>45230</v>
      </c>
      <c r="C446" t="s">
        <v>830</v>
      </c>
      <c r="D446" t="s">
        <v>10</v>
      </c>
      <c r="E446">
        <v>30</v>
      </c>
      <c r="F446" t="s">
        <v>11</v>
      </c>
      <c r="G446">
        <v>4</v>
      </c>
      <c r="H446">
        <v>50</v>
      </c>
      <c r="I446">
        <v>200</v>
      </c>
      <c r="J446">
        <v>0</v>
      </c>
      <c r="K446" t="str">
        <f t="shared" si="37"/>
        <v>26-35</v>
      </c>
      <c r="L446" t="str">
        <f t="shared" si="36"/>
        <v>3.25-30</v>
      </c>
      <c r="M446">
        <f t="shared" si="38"/>
        <v>2</v>
      </c>
      <c r="N446">
        <f t="shared" si="39"/>
        <v>10</v>
      </c>
      <c r="O446" t="str">
        <f t="shared" si="40"/>
        <v>21-31</v>
      </c>
      <c r="P446" t="str">
        <f t="shared" si="41"/>
        <v>210</v>
      </c>
    </row>
    <row r="447" spans="1:16" x14ac:dyDescent="0.3">
      <c r="A447">
        <v>820</v>
      </c>
      <c r="B447" s="1">
        <v>45052</v>
      </c>
      <c r="C447" t="s">
        <v>833</v>
      </c>
      <c r="D447" t="s">
        <v>10</v>
      </c>
      <c r="E447">
        <v>49</v>
      </c>
      <c r="F447" t="s">
        <v>16</v>
      </c>
      <c r="G447">
        <v>4</v>
      </c>
      <c r="H447">
        <v>50</v>
      </c>
      <c r="I447">
        <v>200</v>
      </c>
      <c r="J447">
        <v>0</v>
      </c>
      <c r="K447" t="str">
        <f t="shared" si="37"/>
        <v>46-55</v>
      </c>
      <c r="L447" t="str">
        <f t="shared" si="36"/>
        <v>7.45-50</v>
      </c>
      <c r="M447">
        <f t="shared" si="38"/>
        <v>6</v>
      </c>
      <c r="N447">
        <f t="shared" si="39"/>
        <v>5</v>
      </c>
      <c r="O447" t="str">
        <f t="shared" si="40"/>
        <v>1-10</v>
      </c>
      <c r="P447" t="str">
        <f t="shared" si="41"/>
        <v>65</v>
      </c>
    </row>
    <row r="448" spans="1:16" x14ac:dyDescent="0.3">
      <c r="A448">
        <v>833</v>
      </c>
      <c r="B448" s="1">
        <v>45093</v>
      </c>
      <c r="C448" t="s">
        <v>846</v>
      </c>
      <c r="D448" t="s">
        <v>10</v>
      </c>
      <c r="E448">
        <v>42</v>
      </c>
      <c r="F448" t="s">
        <v>11</v>
      </c>
      <c r="G448">
        <v>4</v>
      </c>
      <c r="H448">
        <v>50</v>
      </c>
      <c r="I448">
        <v>200</v>
      </c>
      <c r="J448">
        <v>0</v>
      </c>
      <c r="K448" t="str">
        <f t="shared" si="37"/>
        <v>36-45</v>
      </c>
      <c r="L448" t="str">
        <f t="shared" si="36"/>
        <v>6.40-45</v>
      </c>
      <c r="M448">
        <f t="shared" si="38"/>
        <v>5</v>
      </c>
      <c r="N448">
        <f t="shared" si="39"/>
        <v>6</v>
      </c>
      <c r="O448" t="str">
        <f t="shared" si="40"/>
        <v>11-20</v>
      </c>
      <c r="P448" t="str">
        <f t="shared" si="41"/>
        <v>56</v>
      </c>
    </row>
    <row r="449" spans="1:16" x14ac:dyDescent="0.3">
      <c r="A449">
        <v>835</v>
      </c>
      <c r="B449" s="1">
        <v>45176</v>
      </c>
      <c r="C449" t="s">
        <v>848</v>
      </c>
      <c r="D449" t="s">
        <v>10</v>
      </c>
      <c r="E449">
        <v>37</v>
      </c>
      <c r="F449" t="s">
        <v>14</v>
      </c>
      <c r="G449">
        <v>4</v>
      </c>
      <c r="H449">
        <v>50</v>
      </c>
      <c r="I449">
        <v>200</v>
      </c>
      <c r="J449">
        <v>0</v>
      </c>
      <c r="K449" t="str">
        <f t="shared" si="37"/>
        <v>36-45</v>
      </c>
      <c r="L449" t="str">
        <f t="shared" si="36"/>
        <v>5.35-40</v>
      </c>
      <c r="M449">
        <f t="shared" si="38"/>
        <v>4</v>
      </c>
      <c r="N449">
        <f t="shared" si="39"/>
        <v>9</v>
      </c>
      <c r="O449" t="str">
        <f t="shared" si="40"/>
        <v>1-10</v>
      </c>
      <c r="P449" t="str">
        <f t="shared" si="41"/>
        <v>49</v>
      </c>
    </row>
    <row r="450" spans="1:16" x14ac:dyDescent="0.3">
      <c r="A450">
        <v>860</v>
      </c>
      <c r="B450" s="1">
        <v>44935</v>
      </c>
      <c r="C450" t="s">
        <v>873</v>
      </c>
      <c r="D450" t="s">
        <v>10</v>
      </c>
      <c r="E450">
        <v>63</v>
      </c>
      <c r="F450" t="s">
        <v>14</v>
      </c>
      <c r="G450">
        <v>4</v>
      </c>
      <c r="H450">
        <v>50</v>
      </c>
      <c r="I450">
        <v>200</v>
      </c>
      <c r="J450">
        <v>0</v>
      </c>
      <c r="K450" t="str">
        <f t="shared" si="37"/>
        <v>56-65</v>
      </c>
      <c r="L450" t="str">
        <f t="shared" ref="L450:L513" si="42">IF(E450&lt;=20,"1.18-20",IF(E450&lt;=25,"2.20-25",IF(E450&lt;=30,"3.25-30",IF(E450&lt;=35,"4.30-35",IF(E450&lt;=40,"5.35-40",IF(E450&lt;=45,"6.40-45",IF(E450&lt;=50,"7.45-50",IF(E450&lt;=55,"8.50-55",IF(E450&lt;=60,"9.55-60","10.60-65")))))))))</f>
        <v>10.60-65</v>
      </c>
      <c r="M450">
        <f t="shared" si="38"/>
        <v>1</v>
      </c>
      <c r="N450">
        <f t="shared" si="39"/>
        <v>1</v>
      </c>
      <c r="O450" t="str">
        <f t="shared" si="40"/>
        <v>1-10</v>
      </c>
      <c r="P450" t="str">
        <f t="shared" si="41"/>
        <v>11</v>
      </c>
    </row>
    <row r="451" spans="1:16" x14ac:dyDescent="0.3">
      <c r="A451">
        <v>903</v>
      </c>
      <c r="B451" s="1">
        <v>45043</v>
      </c>
      <c r="C451" t="s">
        <v>916</v>
      </c>
      <c r="D451" t="s">
        <v>13</v>
      </c>
      <c r="E451">
        <v>51</v>
      </c>
      <c r="F451" t="s">
        <v>11</v>
      </c>
      <c r="G451">
        <v>4</v>
      </c>
      <c r="H451">
        <v>50</v>
      </c>
      <c r="I451">
        <v>200</v>
      </c>
      <c r="J451">
        <v>0</v>
      </c>
      <c r="K451" t="str">
        <f t="shared" ref="K451:K514" si="43">IF(E451&lt;=25,"18-25",IF(E451&lt;=35,"26-35",IF(E451&lt;=45,"36-45",IF(E451&lt;=55,"46-55","56-65"))))</f>
        <v>46-55</v>
      </c>
      <c r="L451" t="str">
        <f t="shared" si="42"/>
        <v>8.50-55</v>
      </c>
      <c r="M451">
        <f t="shared" ref="M451:M514" si="44">WEEKDAY(B451,2)</f>
        <v>4</v>
      </c>
      <c r="N451">
        <f t="shared" ref="N451:N514" si="45">MONTH(B451)</f>
        <v>4</v>
      </c>
      <c r="O451" t="str">
        <f t="shared" ref="O451:O514" si="46">IF(DAY(B451)&lt;11,"1-10",IF(DAY(B451)&lt;21,"11-20","21-31"))</f>
        <v>21-31</v>
      </c>
      <c r="P451" t="str">
        <f t="shared" ref="P451:P514" si="47">M451&amp;N451</f>
        <v>44</v>
      </c>
    </row>
    <row r="452" spans="1:16" x14ac:dyDescent="0.3">
      <c r="A452">
        <v>917</v>
      </c>
      <c r="B452" s="1">
        <v>44991</v>
      </c>
      <c r="C452" t="s">
        <v>930</v>
      </c>
      <c r="D452" t="s">
        <v>13</v>
      </c>
      <c r="E452">
        <v>57</v>
      </c>
      <c r="F452" t="s">
        <v>16</v>
      </c>
      <c r="G452">
        <v>4</v>
      </c>
      <c r="H452">
        <v>50</v>
      </c>
      <c r="I452">
        <v>200</v>
      </c>
      <c r="J452">
        <v>0</v>
      </c>
      <c r="K452" t="str">
        <f t="shared" si="43"/>
        <v>56-65</v>
      </c>
      <c r="L452" t="str">
        <f t="shared" si="42"/>
        <v>9.55-60</v>
      </c>
      <c r="M452">
        <f t="shared" si="44"/>
        <v>1</v>
      </c>
      <c r="N452">
        <f t="shared" si="45"/>
        <v>3</v>
      </c>
      <c r="O452" t="str">
        <f t="shared" si="46"/>
        <v>1-10</v>
      </c>
      <c r="P452" t="str">
        <f t="shared" si="47"/>
        <v>13</v>
      </c>
    </row>
    <row r="453" spans="1:16" x14ac:dyDescent="0.3">
      <c r="A453">
        <v>930</v>
      </c>
      <c r="B453" s="1">
        <v>45056</v>
      </c>
      <c r="C453" t="s">
        <v>943</v>
      </c>
      <c r="D453" t="s">
        <v>10</v>
      </c>
      <c r="E453">
        <v>54</v>
      </c>
      <c r="F453" t="s">
        <v>14</v>
      </c>
      <c r="G453">
        <v>4</v>
      </c>
      <c r="H453">
        <v>50</v>
      </c>
      <c r="I453">
        <v>200</v>
      </c>
      <c r="J453">
        <v>0</v>
      </c>
      <c r="K453" t="str">
        <f t="shared" si="43"/>
        <v>46-55</v>
      </c>
      <c r="L453" t="str">
        <f t="shared" si="42"/>
        <v>8.50-55</v>
      </c>
      <c r="M453">
        <f t="shared" si="44"/>
        <v>3</v>
      </c>
      <c r="N453">
        <f t="shared" si="45"/>
        <v>5</v>
      </c>
      <c r="O453" t="str">
        <f t="shared" si="46"/>
        <v>1-10</v>
      </c>
      <c r="P453" t="str">
        <f t="shared" si="47"/>
        <v>35</v>
      </c>
    </row>
    <row r="454" spans="1:16" x14ac:dyDescent="0.3">
      <c r="A454">
        <v>936</v>
      </c>
      <c r="B454" s="1">
        <v>44964</v>
      </c>
      <c r="C454" t="s">
        <v>949</v>
      </c>
      <c r="D454" t="s">
        <v>10</v>
      </c>
      <c r="E454">
        <v>57</v>
      </c>
      <c r="F454" t="s">
        <v>11</v>
      </c>
      <c r="G454">
        <v>4</v>
      </c>
      <c r="H454">
        <v>50</v>
      </c>
      <c r="I454">
        <v>200</v>
      </c>
      <c r="J454">
        <v>0</v>
      </c>
      <c r="K454" t="str">
        <f t="shared" si="43"/>
        <v>56-65</v>
      </c>
      <c r="L454" t="str">
        <f t="shared" si="42"/>
        <v>9.55-60</v>
      </c>
      <c r="M454">
        <f t="shared" si="44"/>
        <v>2</v>
      </c>
      <c r="N454">
        <f t="shared" si="45"/>
        <v>2</v>
      </c>
      <c r="O454" t="str">
        <f t="shared" si="46"/>
        <v>1-10</v>
      </c>
      <c r="P454" t="str">
        <f t="shared" si="47"/>
        <v>22</v>
      </c>
    </row>
    <row r="455" spans="1:16" x14ac:dyDescent="0.3">
      <c r="A455">
        <v>938</v>
      </c>
      <c r="B455" s="1">
        <v>45249</v>
      </c>
      <c r="C455" t="s">
        <v>951</v>
      </c>
      <c r="D455" t="s">
        <v>10</v>
      </c>
      <c r="E455">
        <v>49</v>
      </c>
      <c r="F455" t="s">
        <v>14</v>
      </c>
      <c r="G455">
        <v>4</v>
      </c>
      <c r="H455">
        <v>50</v>
      </c>
      <c r="I455">
        <v>200</v>
      </c>
      <c r="J455">
        <v>0</v>
      </c>
      <c r="K455" t="str">
        <f t="shared" si="43"/>
        <v>46-55</v>
      </c>
      <c r="L455" t="str">
        <f t="shared" si="42"/>
        <v>7.45-50</v>
      </c>
      <c r="M455">
        <f t="shared" si="44"/>
        <v>7</v>
      </c>
      <c r="N455">
        <f t="shared" si="45"/>
        <v>11</v>
      </c>
      <c r="O455" t="str">
        <f t="shared" si="46"/>
        <v>11-20</v>
      </c>
      <c r="P455" t="str">
        <f t="shared" si="47"/>
        <v>711</v>
      </c>
    </row>
    <row r="456" spans="1:16" x14ac:dyDescent="0.3">
      <c r="A456">
        <v>961</v>
      </c>
      <c r="B456" s="1">
        <v>45083</v>
      </c>
      <c r="C456" t="s">
        <v>974</v>
      </c>
      <c r="D456" t="s">
        <v>10</v>
      </c>
      <c r="E456">
        <v>53</v>
      </c>
      <c r="F456" t="s">
        <v>11</v>
      </c>
      <c r="G456">
        <v>4</v>
      </c>
      <c r="H456">
        <v>50</v>
      </c>
      <c r="I456">
        <v>200</v>
      </c>
      <c r="J456">
        <v>0</v>
      </c>
      <c r="K456" t="str">
        <f t="shared" si="43"/>
        <v>46-55</v>
      </c>
      <c r="L456" t="str">
        <f t="shared" si="42"/>
        <v>8.50-55</v>
      </c>
      <c r="M456">
        <f t="shared" si="44"/>
        <v>2</v>
      </c>
      <c r="N456">
        <f t="shared" si="45"/>
        <v>6</v>
      </c>
      <c r="O456" t="str">
        <f t="shared" si="46"/>
        <v>1-10</v>
      </c>
      <c r="P456" t="str">
        <f t="shared" si="47"/>
        <v>26</v>
      </c>
    </row>
    <row r="457" spans="1:16" x14ac:dyDescent="0.3">
      <c r="A457">
        <v>965</v>
      </c>
      <c r="B457" s="1">
        <v>45239</v>
      </c>
      <c r="C457" t="s">
        <v>978</v>
      </c>
      <c r="D457" t="s">
        <v>10</v>
      </c>
      <c r="E457">
        <v>22</v>
      </c>
      <c r="F457" t="s">
        <v>14</v>
      </c>
      <c r="G457">
        <v>4</v>
      </c>
      <c r="H457">
        <v>50</v>
      </c>
      <c r="I457">
        <v>200</v>
      </c>
      <c r="J457">
        <v>0</v>
      </c>
      <c r="K457" t="str">
        <f t="shared" si="43"/>
        <v>18-25</v>
      </c>
      <c r="L457" t="str">
        <f t="shared" si="42"/>
        <v>2.20-25</v>
      </c>
      <c r="M457">
        <f t="shared" si="44"/>
        <v>4</v>
      </c>
      <c r="N457">
        <f t="shared" si="45"/>
        <v>11</v>
      </c>
      <c r="O457" t="str">
        <f t="shared" si="46"/>
        <v>1-10</v>
      </c>
      <c r="P457" t="str">
        <f t="shared" si="47"/>
        <v>411</v>
      </c>
    </row>
    <row r="458" spans="1:16" x14ac:dyDescent="0.3">
      <c r="A458">
        <v>971</v>
      </c>
      <c r="B458" s="1">
        <v>45265</v>
      </c>
      <c r="C458" t="s">
        <v>984</v>
      </c>
      <c r="D458" t="s">
        <v>13</v>
      </c>
      <c r="E458">
        <v>27</v>
      </c>
      <c r="F458" t="s">
        <v>16</v>
      </c>
      <c r="G458">
        <v>4</v>
      </c>
      <c r="H458">
        <v>50</v>
      </c>
      <c r="I458">
        <v>200</v>
      </c>
      <c r="J458">
        <v>0</v>
      </c>
      <c r="K458" t="str">
        <f t="shared" si="43"/>
        <v>26-35</v>
      </c>
      <c r="L458" t="str">
        <f t="shared" si="42"/>
        <v>3.25-30</v>
      </c>
      <c r="M458">
        <f t="shared" si="44"/>
        <v>2</v>
      </c>
      <c r="N458">
        <f t="shared" si="45"/>
        <v>12</v>
      </c>
      <c r="O458" t="str">
        <f t="shared" si="46"/>
        <v>1-10</v>
      </c>
      <c r="P458" t="str">
        <f t="shared" si="47"/>
        <v>212</v>
      </c>
    </row>
    <row r="459" spans="1:16" x14ac:dyDescent="0.3">
      <c r="A459">
        <v>975</v>
      </c>
      <c r="B459" s="1">
        <v>45015</v>
      </c>
      <c r="C459" t="s">
        <v>988</v>
      </c>
      <c r="D459" t="s">
        <v>13</v>
      </c>
      <c r="E459">
        <v>56</v>
      </c>
      <c r="F459" t="s">
        <v>14</v>
      </c>
      <c r="G459">
        <v>4</v>
      </c>
      <c r="H459">
        <v>50</v>
      </c>
      <c r="I459">
        <v>200</v>
      </c>
      <c r="J459">
        <v>0</v>
      </c>
      <c r="K459" t="str">
        <f t="shared" si="43"/>
        <v>56-65</v>
      </c>
      <c r="L459" t="str">
        <f t="shared" si="42"/>
        <v>9.55-60</v>
      </c>
      <c r="M459">
        <f t="shared" si="44"/>
        <v>4</v>
      </c>
      <c r="N459">
        <f t="shared" si="45"/>
        <v>3</v>
      </c>
      <c r="O459" t="str">
        <f t="shared" si="46"/>
        <v>21-31</v>
      </c>
      <c r="P459" t="str">
        <f t="shared" si="47"/>
        <v>43</v>
      </c>
    </row>
    <row r="460" spans="1:16" x14ac:dyDescent="0.3">
      <c r="A460">
        <v>1</v>
      </c>
      <c r="B460" s="1">
        <v>45254</v>
      </c>
      <c r="C460" t="s">
        <v>9</v>
      </c>
      <c r="D460" t="s">
        <v>10</v>
      </c>
      <c r="E460">
        <v>34</v>
      </c>
      <c r="F460" t="s">
        <v>11</v>
      </c>
      <c r="G460">
        <v>3</v>
      </c>
      <c r="H460">
        <v>50</v>
      </c>
      <c r="I460">
        <v>150</v>
      </c>
      <c r="J460">
        <v>0</v>
      </c>
      <c r="K460" t="str">
        <f t="shared" si="43"/>
        <v>26-35</v>
      </c>
      <c r="L460" t="str">
        <f t="shared" si="42"/>
        <v>4.30-35</v>
      </c>
      <c r="M460">
        <f t="shared" si="44"/>
        <v>5</v>
      </c>
      <c r="N460">
        <f t="shared" si="45"/>
        <v>11</v>
      </c>
      <c r="O460" t="str">
        <f t="shared" si="46"/>
        <v>21-31</v>
      </c>
      <c r="P460" t="str">
        <f t="shared" si="47"/>
        <v>511</v>
      </c>
    </row>
    <row r="461" spans="1:16" x14ac:dyDescent="0.3">
      <c r="A461">
        <v>34</v>
      </c>
      <c r="B461" s="1">
        <v>45284</v>
      </c>
      <c r="C461" t="s">
        <v>47</v>
      </c>
      <c r="D461" t="s">
        <v>13</v>
      </c>
      <c r="E461">
        <v>51</v>
      </c>
      <c r="F461" t="s">
        <v>14</v>
      </c>
      <c r="G461">
        <v>3</v>
      </c>
      <c r="H461">
        <v>50</v>
      </c>
      <c r="I461">
        <v>150</v>
      </c>
      <c r="J461">
        <v>0</v>
      </c>
      <c r="K461" t="str">
        <f t="shared" si="43"/>
        <v>46-55</v>
      </c>
      <c r="L461" t="str">
        <f t="shared" si="42"/>
        <v>8.50-55</v>
      </c>
      <c r="M461">
        <f t="shared" si="44"/>
        <v>7</v>
      </c>
      <c r="N461">
        <f t="shared" si="45"/>
        <v>12</v>
      </c>
      <c r="O461" t="str">
        <f t="shared" si="46"/>
        <v>21-31</v>
      </c>
      <c r="P461" t="str">
        <f t="shared" si="47"/>
        <v>712</v>
      </c>
    </row>
    <row r="462" spans="1:16" x14ac:dyDescent="0.3">
      <c r="A462">
        <v>60</v>
      </c>
      <c r="B462" s="1">
        <v>45222</v>
      </c>
      <c r="C462" t="s">
        <v>73</v>
      </c>
      <c r="D462" t="s">
        <v>10</v>
      </c>
      <c r="E462">
        <v>30</v>
      </c>
      <c r="F462" t="s">
        <v>11</v>
      </c>
      <c r="G462">
        <v>3</v>
      </c>
      <c r="H462">
        <v>50</v>
      </c>
      <c r="I462">
        <v>150</v>
      </c>
      <c r="J462">
        <v>0</v>
      </c>
      <c r="K462" t="str">
        <f t="shared" si="43"/>
        <v>26-35</v>
      </c>
      <c r="L462" t="str">
        <f t="shared" si="42"/>
        <v>3.25-30</v>
      </c>
      <c r="M462">
        <f t="shared" si="44"/>
        <v>1</v>
      </c>
      <c r="N462">
        <f t="shared" si="45"/>
        <v>10</v>
      </c>
      <c r="O462" t="str">
        <f t="shared" si="46"/>
        <v>21-31</v>
      </c>
      <c r="P462" t="str">
        <f t="shared" si="47"/>
        <v>110</v>
      </c>
    </row>
    <row r="463" spans="1:16" x14ac:dyDescent="0.3">
      <c r="A463">
        <v>85</v>
      </c>
      <c r="B463" s="1">
        <v>44963</v>
      </c>
      <c r="C463" t="s">
        <v>98</v>
      </c>
      <c r="D463" t="s">
        <v>10</v>
      </c>
      <c r="E463">
        <v>31</v>
      </c>
      <c r="F463" t="s">
        <v>14</v>
      </c>
      <c r="G463">
        <v>3</v>
      </c>
      <c r="H463">
        <v>50</v>
      </c>
      <c r="I463">
        <v>150</v>
      </c>
      <c r="J463">
        <v>0</v>
      </c>
      <c r="K463" t="str">
        <f t="shared" si="43"/>
        <v>26-35</v>
      </c>
      <c r="L463" t="str">
        <f t="shared" si="42"/>
        <v>4.30-35</v>
      </c>
      <c r="M463">
        <f t="shared" si="44"/>
        <v>1</v>
      </c>
      <c r="N463">
        <f t="shared" si="45"/>
        <v>2</v>
      </c>
      <c r="O463" t="str">
        <f t="shared" si="46"/>
        <v>1-10</v>
      </c>
      <c r="P463" t="str">
        <f t="shared" si="47"/>
        <v>12</v>
      </c>
    </row>
    <row r="464" spans="1:16" x14ac:dyDescent="0.3">
      <c r="A464">
        <v>119</v>
      </c>
      <c r="B464" s="1">
        <v>44998</v>
      </c>
      <c r="C464" t="s">
        <v>132</v>
      </c>
      <c r="D464" t="s">
        <v>13</v>
      </c>
      <c r="E464">
        <v>60</v>
      </c>
      <c r="F464" t="s">
        <v>14</v>
      </c>
      <c r="G464">
        <v>3</v>
      </c>
      <c r="H464">
        <v>50</v>
      </c>
      <c r="I464">
        <v>150</v>
      </c>
      <c r="J464">
        <v>0</v>
      </c>
      <c r="K464" t="str">
        <f t="shared" si="43"/>
        <v>56-65</v>
      </c>
      <c r="L464" t="str">
        <f t="shared" si="42"/>
        <v>9.55-60</v>
      </c>
      <c r="M464">
        <f t="shared" si="44"/>
        <v>1</v>
      </c>
      <c r="N464">
        <f t="shared" si="45"/>
        <v>3</v>
      </c>
      <c r="O464" t="str">
        <f t="shared" si="46"/>
        <v>11-20</v>
      </c>
      <c r="P464" t="str">
        <f t="shared" si="47"/>
        <v>13</v>
      </c>
    </row>
    <row r="465" spans="1:16" x14ac:dyDescent="0.3">
      <c r="A465">
        <v>163</v>
      </c>
      <c r="B465" s="1">
        <v>44928</v>
      </c>
      <c r="C465" t="s">
        <v>176</v>
      </c>
      <c r="D465" t="s">
        <v>13</v>
      </c>
      <c r="E465">
        <v>64</v>
      </c>
      <c r="F465" t="s">
        <v>14</v>
      </c>
      <c r="G465">
        <v>3</v>
      </c>
      <c r="H465">
        <v>50</v>
      </c>
      <c r="I465">
        <v>150</v>
      </c>
      <c r="J465">
        <v>0</v>
      </c>
      <c r="K465" t="str">
        <f t="shared" si="43"/>
        <v>56-65</v>
      </c>
      <c r="L465" t="str">
        <f t="shared" si="42"/>
        <v>10.60-65</v>
      </c>
      <c r="M465">
        <f t="shared" si="44"/>
        <v>1</v>
      </c>
      <c r="N465">
        <f t="shared" si="45"/>
        <v>1</v>
      </c>
      <c r="O465" t="str">
        <f t="shared" si="46"/>
        <v>1-10</v>
      </c>
      <c r="P465" t="str">
        <f t="shared" si="47"/>
        <v>11</v>
      </c>
    </row>
    <row r="466" spans="1:16" x14ac:dyDescent="0.3">
      <c r="A466">
        <v>167</v>
      </c>
      <c r="B466" s="1">
        <v>45186</v>
      </c>
      <c r="C466" t="s">
        <v>180</v>
      </c>
      <c r="D466" t="s">
        <v>13</v>
      </c>
      <c r="E466">
        <v>43</v>
      </c>
      <c r="F466" t="s">
        <v>14</v>
      </c>
      <c r="G466">
        <v>3</v>
      </c>
      <c r="H466">
        <v>50</v>
      </c>
      <c r="I466">
        <v>150</v>
      </c>
      <c r="J466">
        <v>0</v>
      </c>
      <c r="K466" t="str">
        <f t="shared" si="43"/>
        <v>36-45</v>
      </c>
      <c r="L466" t="str">
        <f t="shared" si="42"/>
        <v>6.40-45</v>
      </c>
      <c r="M466">
        <f t="shared" si="44"/>
        <v>7</v>
      </c>
      <c r="N466">
        <f t="shared" si="45"/>
        <v>9</v>
      </c>
      <c r="O466" t="str">
        <f t="shared" si="46"/>
        <v>11-20</v>
      </c>
      <c r="P466" t="str">
        <f t="shared" si="47"/>
        <v>79</v>
      </c>
    </row>
    <row r="467" spans="1:16" x14ac:dyDescent="0.3">
      <c r="A467">
        <v>200</v>
      </c>
      <c r="B467" s="1">
        <v>45170</v>
      </c>
      <c r="C467" t="s">
        <v>213</v>
      </c>
      <c r="D467" t="s">
        <v>10</v>
      </c>
      <c r="E467">
        <v>27</v>
      </c>
      <c r="F467" t="s">
        <v>11</v>
      </c>
      <c r="G467">
        <v>3</v>
      </c>
      <c r="H467">
        <v>50</v>
      </c>
      <c r="I467">
        <v>150</v>
      </c>
      <c r="J467">
        <v>0</v>
      </c>
      <c r="K467" t="str">
        <f t="shared" si="43"/>
        <v>26-35</v>
      </c>
      <c r="L467" t="str">
        <f t="shared" si="42"/>
        <v>3.25-30</v>
      </c>
      <c r="M467">
        <f t="shared" si="44"/>
        <v>5</v>
      </c>
      <c r="N467">
        <f t="shared" si="45"/>
        <v>9</v>
      </c>
      <c r="O467" t="str">
        <f t="shared" si="46"/>
        <v>1-10</v>
      </c>
      <c r="P467" t="str">
        <f t="shared" si="47"/>
        <v>59</v>
      </c>
    </row>
    <row r="468" spans="1:16" x14ac:dyDescent="0.3">
      <c r="A468">
        <v>231</v>
      </c>
      <c r="B468" s="1">
        <v>44930</v>
      </c>
      <c r="C468" t="s">
        <v>244</v>
      </c>
      <c r="D468" t="s">
        <v>13</v>
      </c>
      <c r="E468">
        <v>23</v>
      </c>
      <c r="F468" t="s">
        <v>14</v>
      </c>
      <c r="G468">
        <v>3</v>
      </c>
      <c r="H468">
        <v>50</v>
      </c>
      <c r="I468">
        <v>150</v>
      </c>
      <c r="J468">
        <v>0</v>
      </c>
      <c r="K468" t="str">
        <f t="shared" si="43"/>
        <v>18-25</v>
      </c>
      <c r="L468" t="str">
        <f t="shared" si="42"/>
        <v>2.20-25</v>
      </c>
      <c r="M468">
        <f t="shared" si="44"/>
        <v>3</v>
      </c>
      <c r="N468">
        <f t="shared" si="45"/>
        <v>1</v>
      </c>
      <c r="O468" t="str">
        <f t="shared" si="46"/>
        <v>1-10</v>
      </c>
      <c r="P468" t="str">
        <f t="shared" si="47"/>
        <v>31</v>
      </c>
    </row>
    <row r="469" spans="1:16" x14ac:dyDescent="0.3">
      <c r="A469">
        <v>324</v>
      </c>
      <c r="B469" s="1">
        <v>45226</v>
      </c>
      <c r="C469" t="s">
        <v>337</v>
      </c>
      <c r="D469" t="s">
        <v>13</v>
      </c>
      <c r="E469">
        <v>52</v>
      </c>
      <c r="F469" t="s">
        <v>16</v>
      </c>
      <c r="G469">
        <v>3</v>
      </c>
      <c r="H469">
        <v>50</v>
      </c>
      <c r="I469">
        <v>150</v>
      </c>
      <c r="J469">
        <v>0</v>
      </c>
      <c r="K469" t="str">
        <f t="shared" si="43"/>
        <v>46-55</v>
      </c>
      <c r="L469" t="str">
        <f t="shared" si="42"/>
        <v>8.50-55</v>
      </c>
      <c r="M469">
        <f t="shared" si="44"/>
        <v>5</v>
      </c>
      <c r="N469">
        <f t="shared" si="45"/>
        <v>10</v>
      </c>
      <c r="O469" t="str">
        <f t="shared" si="46"/>
        <v>21-31</v>
      </c>
      <c r="P469" t="str">
        <f t="shared" si="47"/>
        <v>510</v>
      </c>
    </row>
    <row r="470" spans="1:16" x14ac:dyDescent="0.3">
      <c r="A470">
        <v>327</v>
      </c>
      <c r="B470" s="1">
        <v>45198</v>
      </c>
      <c r="C470" t="s">
        <v>340</v>
      </c>
      <c r="D470" t="s">
        <v>10</v>
      </c>
      <c r="E470">
        <v>57</v>
      </c>
      <c r="F470" t="s">
        <v>16</v>
      </c>
      <c r="G470">
        <v>3</v>
      </c>
      <c r="H470">
        <v>50</v>
      </c>
      <c r="I470">
        <v>150</v>
      </c>
      <c r="J470">
        <v>0</v>
      </c>
      <c r="K470" t="str">
        <f t="shared" si="43"/>
        <v>56-65</v>
      </c>
      <c r="L470" t="str">
        <f t="shared" si="42"/>
        <v>9.55-60</v>
      </c>
      <c r="M470">
        <f t="shared" si="44"/>
        <v>5</v>
      </c>
      <c r="N470">
        <f t="shared" si="45"/>
        <v>9</v>
      </c>
      <c r="O470" t="str">
        <f t="shared" si="46"/>
        <v>21-31</v>
      </c>
      <c r="P470" t="str">
        <f t="shared" si="47"/>
        <v>59</v>
      </c>
    </row>
    <row r="471" spans="1:16" x14ac:dyDescent="0.3">
      <c r="A471">
        <v>336</v>
      </c>
      <c r="B471" s="1">
        <v>45272</v>
      </c>
      <c r="C471" t="s">
        <v>349</v>
      </c>
      <c r="D471" t="s">
        <v>13</v>
      </c>
      <c r="E471">
        <v>52</v>
      </c>
      <c r="F471" t="s">
        <v>11</v>
      </c>
      <c r="G471">
        <v>3</v>
      </c>
      <c r="H471">
        <v>50</v>
      </c>
      <c r="I471">
        <v>150</v>
      </c>
      <c r="J471">
        <v>0</v>
      </c>
      <c r="K471" t="str">
        <f t="shared" si="43"/>
        <v>46-55</v>
      </c>
      <c r="L471" t="str">
        <f t="shared" si="42"/>
        <v>8.50-55</v>
      </c>
      <c r="M471">
        <f t="shared" si="44"/>
        <v>2</v>
      </c>
      <c r="N471">
        <f t="shared" si="45"/>
        <v>12</v>
      </c>
      <c r="O471" t="str">
        <f t="shared" si="46"/>
        <v>11-20</v>
      </c>
      <c r="P471" t="str">
        <f t="shared" si="47"/>
        <v>212</v>
      </c>
    </row>
    <row r="472" spans="1:16" x14ac:dyDescent="0.3">
      <c r="A472">
        <v>426</v>
      </c>
      <c r="B472" s="1">
        <v>45009</v>
      </c>
      <c r="C472" t="s">
        <v>439</v>
      </c>
      <c r="D472" t="s">
        <v>10</v>
      </c>
      <c r="E472">
        <v>23</v>
      </c>
      <c r="F472" t="s">
        <v>16</v>
      </c>
      <c r="G472">
        <v>3</v>
      </c>
      <c r="H472">
        <v>50</v>
      </c>
      <c r="I472">
        <v>150</v>
      </c>
      <c r="J472">
        <v>0</v>
      </c>
      <c r="K472" t="str">
        <f t="shared" si="43"/>
        <v>18-25</v>
      </c>
      <c r="L472" t="str">
        <f t="shared" si="42"/>
        <v>2.20-25</v>
      </c>
      <c r="M472">
        <f t="shared" si="44"/>
        <v>5</v>
      </c>
      <c r="N472">
        <f t="shared" si="45"/>
        <v>3</v>
      </c>
      <c r="O472" t="str">
        <f t="shared" si="46"/>
        <v>21-31</v>
      </c>
      <c r="P472" t="str">
        <f t="shared" si="47"/>
        <v>53</v>
      </c>
    </row>
    <row r="473" spans="1:16" x14ac:dyDescent="0.3">
      <c r="A473">
        <v>465</v>
      </c>
      <c r="B473" s="1">
        <v>45018</v>
      </c>
      <c r="C473" t="s">
        <v>478</v>
      </c>
      <c r="D473" t="s">
        <v>13</v>
      </c>
      <c r="E473">
        <v>43</v>
      </c>
      <c r="F473" t="s">
        <v>16</v>
      </c>
      <c r="G473">
        <v>3</v>
      </c>
      <c r="H473">
        <v>50</v>
      </c>
      <c r="I473">
        <v>150</v>
      </c>
      <c r="J473">
        <v>0</v>
      </c>
      <c r="K473" t="str">
        <f t="shared" si="43"/>
        <v>36-45</v>
      </c>
      <c r="L473" t="str">
        <f t="shared" si="42"/>
        <v>6.40-45</v>
      </c>
      <c r="M473">
        <f t="shared" si="44"/>
        <v>7</v>
      </c>
      <c r="N473">
        <f t="shared" si="45"/>
        <v>4</v>
      </c>
      <c r="O473" t="str">
        <f t="shared" si="46"/>
        <v>1-10</v>
      </c>
      <c r="P473" t="str">
        <f t="shared" si="47"/>
        <v>74</v>
      </c>
    </row>
    <row r="474" spans="1:16" x14ac:dyDescent="0.3">
      <c r="A474">
        <v>467</v>
      </c>
      <c r="B474" s="1">
        <v>45137</v>
      </c>
      <c r="C474" t="s">
        <v>480</v>
      </c>
      <c r="D474" t="s">
        <v>13</v>
      </c>
      <c r="E474">
        <v>53</v>
      </c>
      <c r="F474" t="s">
        <v>16</v>
      </c>
      <c r="G474">
        <v>3</v>
      </c>
      <c r="H474">
        <v>50</v>
      </c>
      <c r="I474">
        <v>150</v>
      </c>
      <c r="J474">
        <v>0</v>
      </c>
      <c r="K474" t="str">
        <f t="shared" si="43"/>
        <v>46-55</v>
      </c>
      <c r="L474" t="str">
        <f t="shared" si="42"/>
        <v>8.50-55</v>
      </c>
      <c r="M474">
        <f t="shared" si="44"/>
        <v>7</v>
      </c>
      <c r="N474">
        <f t="shared" si="45"/>
        <v>7</v>
      </c>
      <c r="O474" t="str">
        <f t="shared" si="46"/>
        <v>21-31</v>
      </c>
      <c r="P474" t="str">
        <f t="shared" si="47"/>
        <v>77</v>
      </c>
    </row>
    <row r="475" spans="1:16" x14ac:dyDescent="0.3">
      <c r="A475">
        <v>471</v>
      </c>
      <c r="B475" s="1">
        <v>45008</v>
      </c>
      <c r="C475" t="s">
        <v>484</v>
      </c>
      <c r="D475" t="s">
        <v>10</v>
      </c>
      <c r="E475">
        <v>32</v>
      </c>
      <c r="F475" t="s">
        <v>14</v>
      </c>
      <c r="G475">
        <v>3</v>
      </c>
      <c r="H475">
        <v>50</v>
      </c>
      <c r="I475">
        <v>150</v>
      </c>
      <c r="J475">
        <v>0</v>
      </c>
      <c r="K475" t="str">
        <f t="shared" si="43"/>
        <v>26-35</v>
      </c>
      <c r="L475" t="str">
        <f t="shared" si="42"/>
        <v>4.30-35</v>
      </c>
      <c r="M475">
        <f t="shared" si="44"/>
        <v>4</v>
      </c>
      <c r="N475">
        <f t="shared" si="45"/>
        <v>3</v>
      </c>
      <c r="O475" t="str">
        <f t="shared" si="46"/>
        <v>21-31</v>
      </c>
      <c r="P475" t="str">
        <f t="shared" si="47"/>
        <v>43</v>
      </c>
    </row>
    <row r="476" spans="1:16" x14ac:dyDescent="0.3">
      <c r="A476">
        <v>490</v>
      </c>
      <c r="B476" s="1">
        <v>44962</v>
      </c>
      <c r="C476" t="s">
        <v>503</v>
      </c>
      <c r="D476" t="s">
        <v>10</v>
      </c>
      <c r="E476">
        <v>34</v>
      </c>
      <c r="F476" t="s">
        <v>14</v>
      </c>
      <c r="G476">
        <v>3</v>
      </c>
      <c r="H476">
        <v>50</v>
      </c>
      <c r="I476">
        <v>150</v>
      </c>
      <c r="J476">
        <v>0</v>
      </c>
      <c r="K476" t="str">
        <f t="shared" si="43"/>
        <v>26-35</v>
      </c>
      <c r="L476" t="str">
        <f t="shared" si="42"/>
        <v>4.30-35</v>
      </c>
      <c r="M476">
        <f t="shared" si="44"/>
        <v>7</v>
      </c>
      <c r="N476">
        <f t="shared" si="45"/>
        <v>2</v>
      </c>
      <c r="O476" t="str">
        <f t="shared" si="46"/>
        <v>1-10</v>
      </c>
      <c r="P476" t="str">
        <f t="shared" si="47"/>
        <v>72</v>
      </c>
    </row>
    <row r="477" spans="1:16" x14ac:dyDescent="0.3">
      <c r="A477">
        <v>502</v>
      </c>
      <c r="B477" s="1">
        <v>45018</v>
      </c>
      <c r="C477" t="s">
        <v>515</v>
      </c>
      <c r="D477" t="s">
        <v>10</v>
      </c>
      <c r="E477">
        <v>43</v>
      </c>
      <c r="F477" t="s">
        <v>16</v>
      </c>
      <c r="G477">
        <v>3</v>
      </c>
      <c r="H477">
        <v>50</v>
      </c>
      <c r="I477">
        <v>150</v>
      </c>
      <c r="J477">
        <v>0</v>
      </c>
      <c r="K477" t="str">
        <f t="shared" si="43"/>
        <v>36-45</v>
      </c>
      <c r="L477" t="str">
        <f t="shared" si="42"/>
        <v>6.40-45</v>
      </c>
      <c r="M477">
        <f t="shared" si="44"/>
        <v>7</v>
      </c>
      <c r="N477">
        <f t="shared" si="45"/>
        <v>4</v>
      </c>
      <c r="O477" t="str">
        <f t="shared" si="46"/>
        <v>1-10</v>
      </c>
      <c r="P477" t="str">
        <f t="shared" si="47"/>
        <v>74</v>
      </c>
    </row>
    <row r="478" spans="1:16" x14ac:dyDescent="0.3">
      <c r="A478">
        <v>504</v>
      </c>
      <c r="B478" s="1">
        <v>45062</v>
      </c>
      <c r="C478" t="s">
        <v>517</v>
      </c>
      <c r="D478" t="s">
        <v>13</v>
      </c>
      <c r="E478">
        <v>38</v>
      </c>
      <c r="F478" t="s">
        <v>11</v>
      </c>
      <c r="G478">
        <v>3</v>
      </c>
      <c r="H478">
        <v>50</v>
      </c>
      <c r="I478">
        <v>150</v>
      </c>
      <c r="J478">
        <v>0</v>
      </c>
      <c r="K478" t="str">
        <f t="shared" si="43"/>
        <v>36-45</v>
      </c>
      <c r="L478" t="str">
        <f t="shared" si="42"/>
        <v>5.35-40</v>
      </c>
      <c r="M478">
        <f t="shared" si="44"/>
        <v>2</v>
      </c>
      <c r="N478">
        <f t="shared" si="45"/>
        <v>5</v>
      </c>
      <c r="O478" t="str">
        <f t="shared" si="46"/>
        <v>11-20</v>
      </c>
      <c r="P478" t="str">
        <f t="shared" si="47"/>
        <v>25</v>
      </c>
    </row>
    <row r="479" spans="1:16" x14ac:dyDescent="0.3">
      <c r="A479">
        <v>529</v>
      </c>
      <c r="B479" s="1">
        <v>45147</v>
      </c>
      <c r="C479" t="s">
        <v>542</v>
      </c>
      <c r="D479" t="s">
        <v>13</v>
      </c>
      <c r="E479">
        <v>35</v>
      </c>
      <c r="F479" t="s">
        <v>14</v>
      </c>
      <c r="G479">
        <v>3</v>
      </c>
      <c r="H479">
        <v>50</v>
      </c>
      <c r="I479">
        <v>150</v>
      </c>
      <c r="J479">
        <v>0</v>
      </c>
      <c r="K479" t="str">
        <f t="shared" si="43"/>
        <v>26-35</v>
      </c>
      <c r="L479" t="str">
        <f t="shared" si="42"/>
        <v>4.30-35</v>
      </c>
      <c r="M479">
        <f t="shared" si="44"/>
        <v>3</v>
      </c>
      <c r="N479">
        <f t="shared" si="45"/>
        <v>8</v>
      </c>
      <c r="O479" t="str">
        <f t="shared" si="46"/>
        <v>1-10</v>
      </c>
      <c r="P479" t="str">
        <f t="shared" si="47"/>
        <v>38</v>
      </c>
    </row>
    <row r="480" spans="1:16" x14ac:dyDescent="0.3">
      <c r="A480">
        <v>538</v>
      </c>
      <c r="B480" s="1">
        <v>45186</v>
      </c>
      <c r="C480" t="s">
        <v>551</v>
      </c>
      <c r="D480" t="s">
        <v>10</v>
      </c>
      <c r="E480">
        <v>18</v>
      </c>
      <c r="F480" t="s">
        <v>14</v>
      </c>
      <c r="G480">
        <v>3</v>
      </c>
      <c r="H480">
        <v>50</v>
      </c>
      <c r="I480">
        <v>150</v>
      </c>
      <c r="J480">
        <v>0</v>
      </c>
      <c r="K480" t="str">
        <f t="shared" si="43"/>
        <v>18-25</v>
      </c>
      <c r="L480" t="str">
        <f t="shared" si="42"/>
        <v>1.18-20</v>
      </c>
      <c r="M480">
        <f t="shared" si="44"/>
        <v>7</v>
      </c>
      <c r="N480">
        <f t="shared" si="45"/>
        <v>9</v>
      </c>
      <c r="O480" t="str">
        <f t="shared" si="46"/>
        <v>11-20</v>
      </c>
      <c r="P480" t="str">
        <f t="shared" si="47"/>
        <v>79</v>
      </c>
    </row>
    <row r="481" spans="1:16" x14ac:dyDescent="0.3">
      <c r="A481">
        <v>554</v>
      </c>
      <c r="B481" s="1">
        <v>45242</v>
      </c>
      <c r="C481" t="s">
        <v>567</v>
      </c>
      <c r="D481" t="s">
        <v>13</v>
      </c>
      <c r="E481">
        <v>46</v>
      </c>
      <c r="F481" t="s">
        <v>11</v>
      </c>
      <c r="G481">
        <v>3</v>
      </c>
      <c r="H481">
        <v>50</v>
      </c>
      <c r="I481">
        <v>150</v>
      </c>
      <c r="J481">
        <v>0</v>
      </c>
      <c r="K481" t="str">
        <f t="shared" si="43"/>
        <v>46-55</v>
      </c>
      <c r="L481" t="str">
        <f t="shared" si="42"/>
        <v>7.45-50</v>
      </c>
      <c r="M481">
        <f t="shared" si="44"/>
        <v>7</v>
      </c>
      <c r="N481">
        <f t="shared" si="45"/>
        <v>11</v>
      </c>
      <c r="O481" t="str">
        <f t="shared" si="46"/>
        <v>11-20</v>
      </c>
      <c r="P481" t="str">
        <f t="shared" si="47"/>
        <v>711</v>
      </c>
    </row>
    <row r="482" spans="1:16" x14ac:dyDescent="0.3">
      <c r="A482">
        <v>576</v>
      </c>
      <c r="B482" s="1">
        <v>45264</v>
      </c>
      <c r="C482" t="s">
        <v>589</v>
      </c>
      <c r="D482" t="s">
        <v>13</v>
      </c>
      <c r="E482">
        <v>33</v>
      </c>
      <c r="F482" t="s">
        <v>11</v>
      </c>
      <c r="G482">
        <v>3</v>
      </c>
      <c r="H482">
        <v>50</v>
      </c>
      <c r="I482">
        <v>150</v>
      </c>
      <c r="J482">
        <v>0</v>
      </c>
      <c r="K482" t="str">
        <f t="shared" si="43"/>
        <v>26-35</v>
      </c>
      <c r="L482" t="str">
        <f t="shared" si="42"/>
        <v>4.30-35</v>
      </c>
      <c r="M482">
        <f t="shared" si="44"/>
        <v>1</v>
      </c>
      <c r="N482">
        <f t="shared" si="45"/>
        <v>12</v>
      </c>
      <c r="O482" t="str">
        <f t="shared" si="46"/>
        <v>1-10</v>
      </c>
      <c r="P482" t="str">
        <f t="shared" si="47"/>
        <v>112</v>
      </c>
    </row>
    <row r="483" spans="1:16" x14ac:dyDescent="0.3">
      <c r="A483">
        <v>623</v>
      </c>
      <c r="B483" s="1">
        <v>44995</v>
      </c>
      <c r="C483" t="s">
        <v>636</v>
      </c>
      <c r="D483" t="s">
        <v>10</v>
      </c>
      <c r="E483">
        <v>34</v>
      </c>
      <c r="F483" t="s">
        <v>14</v>
      </c>
      <c r="G483">
        <v>3</v>
      </c>
      <c r="H483">
        <v>50</v>
      </c>
      <c r="I483">
        <v>150</v>
      </c>
      <c r="J483">
        <v>0</v>
      </c>
      <c r="K483" t="str">
        <f t="shared" si="43"/>
        <v>26-35</v>
      </c>
      <c r="L483" t="str">
        <f t="shared" si="42"/>
        <v>4.30-35</v>
      </c>
      <c r="M483">
        <f t="shared" si="44"/>
        <v>5</v>
      </c>
      <c r="N483">
        <f t="shared" si="45"/>
        <v>3</v>
      </c>
      <c r="O483" t="str">
        <f t="shared" si="46"/>
        <v>1-10</v>
      </c>
      <c r="P483" t="str">
        <f t="shared" si="47"/>
        <v>53</v>
      </c>
    </row>
    <row r="484" spans="1:16" x14ac:dyDescent="0.3">
      <c r="A484">
        <v>651</v>
      </c>
      <c r="B484" s="1">
        <v>45073</v>
      </c>
      <c r="C484" t="s">
        <v>664</v>
      </c>
      <c r="D484" t="s">
        <v>10</v>
      </c>
      <c r="E484">
        <v>51</v>
      </c>
      <c r="F484" t="s">
        <v>14</v>
      </c>
      <c r="G484">
        <v>3</v>
      </c>
      <c r="H484">
        <v>50</v>
      </c>
      <c r="I484">
        <v>150</v>
      </c>
      <c r="J484">
        <v>0</v>
      </c>
      <c r="K484" t="str">
        <f t="shared" si="43"/>
        <v>46-55</v>
      </c>
      <c r="L484" t="str">
        <f t="shared" si="42"/>
        <v>8.50-55</v>
      </c>
      <c r="M484">
        <f t="shared" si="44"/>
        <v>6</v>
      </c>
      <c r="N484">
        <f t="shared" si="45"/>
        <v>5</v>
      </c>
      <c r="O484" t="str">
        <f t="shared" si="46"/>
        <v>21-31</v>
      </c>
      <c r="P484" t="str">
        <f t="shared" si="47"/>
        <v>65</v>
      </c>
    </row>
    <row r="485" spans="1:16" x14ac:dyDescent="0.3">
      <c r="A485">
        <v>666</v>
      </c>
      <c r="B485" s="1">
        <v>44959</v>
      </c>
      <c r="C485" t="s">
        <v>679</v>
      </c>
      <c r="D485" t="s">
        <v>10</v>
      </c>
      <c r="E485">
        <v>51</v>
      </c>
      <c r="F485" t="s">
        <v>16</v>
      </c>
      <c r="G485">
        <v>3</v>
      </c>
      <c r="H485">
        <v>50</v>
      </c>
      <c r="I485">
        <v>150</v>
      </c>
      <c r="J485">
        <v>0</v>
      </c>
      <c r="K485" t="str">
        <f t="shared" si="43"/>
        <v>46-55</v>
      </c>
      <c r="L485" t="str">
        <f t="shared" si="42"/>
        <v>8.50-55</v>
      </c>
      <c r="M485">
        <f t="shared" si="44"/>
        <v>4</v>
      </c>
      <c r="N485">
        <f t="shared" si="45"/>
        <v>2</v>
      </c>
      <c r="O485" t="str">
        <f t="shared" si="46"/>
        <v>1-10</v>
      </c>
      <c r="P485" t="str">
        <f t="shared" si="47"/>
        <v>42</v>
      </c>
    </row>
    <row r="486" spans="1:16" x14ac:dyDescent="0.3">
      <c r="A486">
        <v>668</v>
      </c>
      <c r="B486" s="1">
        <v>45135</v>
      </c>
      <c r="C486" t="s">
        <v>681</v>
      </c>
      <c r="D486" t="s">
        <v>13</v>
      </c>
      <c r="E486">
        <v>62</v>
      </c>
      <c r="F486" t="s">
        <v>16</v>
      </c>
      <c r="G486">
        <v>3</v>
      </c>
      <c r="H486">
        <v>50</v>
      </c>
      <c r="I486">
        <v>150</v>
      </c>
      <c r="J486">
        <v>0</v>
      </c>
      <c r="K486" t="str">
        <f t="shared" si="43"/>
        <v>56-65</v>
      </c>
      <c r="L486" t="str">
        <f t="shared" si="42"/>
        <v>10.60-65</v>
      </c>
      <c r="M486">
        <f t="shared" si="44"/>
        <v>5</v>
      </c>
      <c r="N486">
        <f t="shared" si="45"/>
        <v>7</v>
      </c>
      <c r="O486" t="str">
        <f t="shared" si="46"/>
        <v>21-31</v>
      </c>
      <c r="P486" t="str">
        <f t="shared" si="47"/>
        <v>57</v>
      </c>
    </row>
    <row r="487" spans="1:16" x14ac:dyDescent="0.3">
      <c r="A487">
        <v>671</v>
      </c>
      <c r="B487" s="1">
        <v>45165</v>
      </c>
      <c r="C487" t="s">
        <v>684</v>
      </c>
      <c r="D487" t="s">
        <v>10</v>
      </c>
      <c r="E487">
        <v>62</v>
      </c>
      <c r="F487" t="s">
        <v>16</v>
      </c>
      <c r="G487">
        <v>3</v>
      </c>
      <c r="H487">
        <v>50</v>
      </c>
      <c r="I487">
        <v>150</v>
      </c>
      <c r="J487">
        <v>0</v>
      </c>
      <c r="K487" t="str">
        <f t="shared" si="43"/>
        <v>56-65</v>
      </c>
      <c r="L487" t="str">
        <f t="shared" si="42"/>
        <v>10.60-65</v>
      </c>
      <c r="M487">
        <f t="shared" si="44"/>
        <v>7</v>
      </c>
      <c r="N487">
        <f t="shared" si="45"/>
        <v>8</v>
      </c>
      <c r="O487" t="str">
        <f t="shared" si="46"/>
        <v>21-31</v>
      </c>
      <c r="P487" t="str">
        <f t="shared" si="47"/>
        <v>78</v>
      </c>
    </row>
    <row r="488" spans="1:16" x14ac:dyDescent="0.3">
      <c r="A488">
        <v>695</v>
      </c>
      <c r="B488" s="1">
        <v>45150</v>
      </c>
      <c r="C488" t="s">
        <v>708</v>
      </c>
      <c r="D488" t="s">
        <v>13</v>
      </c>
      <c r="E488">
        <v>22</v>
      </c>
      <c r="F488" t="s">
        <v>16</v>
      </c>
      <c r="G488">
        <v>3</v>
      </c>
      <c r="H488">
        <v>50</v>
      </c>
      <c r="I488">
        <v>150</v>
      </c>
      <c r="J488">
        <v>0</v>
      </c>
      <c r="K488" t="str">
        <f t="shared" si="43"/>
        <v>18-25</v>
      </c>
      <c r="L488" t="str">
        <f t="shared" si="42"/>
        <v>2.20-25</v>
      </c>
      <c r="M488">
        <f t="shared" si="44"/>
        <v>6</v>
      </c>
      <c r="N488">
        <f t="shared" si="45"/>
        <v>8</v>
      </c>
      <c r="O488" t="str">
        <f t="shared" si="46"/>
        <v>11-20</v>
      </c>
      <c r="P488" t="str">
        <f t="shared" si="47"/>
        <v>68</v>
      </c>
    </row>
    <row r="489" spans="1:16" x14ac:dyDescent="0.3">
      <c r="A489">
        <v>724</v>
      </c>
      <c r="B489" s="1">
        <v>45035</v>
      </c>
      <c r="C489" t="s">
        <v>737</v>
      </c>
      <c r="D489" t="s">
        <v>10</v>
      </c>
      <c r="E489">
        <v>61</v>
      </c>
      <c r="F489" t="s">
        <v>14</v>
      </c>
      <c r="G489">
        <v>3</v>
      </c>
      <c r="H489">
        <v>50</v>
      </c>
      <c r="I489">
        <v>150</v>
      </c>
      <c r="J489">
        <v>0</v>
      </c>
      <c r="K489" t="str">
        <f t="shared" si="43"/>
        <v>56-65</v>
      </c>
      <c r="L489" t="str">
        <f t="shared" si="42"/>
        <v>10.60-65</v>
      </c>
      <c r="M489">
        <f t="shared" si="44"/>
        <v>3</v>
      </c>
      <c r="N489">
        <f t="shared" si="45"/>
        <v>4</v>
      </c>
      <c r="O489" t="str">
        <f t="shared" si="46"/>
        <v>11-20</v>
      </c>
      <c r="P489" t="str">
        <f t="shared" si="47"/>
        <v>34</v>
      </c>
    </row>
    <row r="490" spans="1:16" x14ac:dyDescent="0.3">
      <c r="A490">
        <v>728</v>
      </c>
      <c r="B490" s="1">
        <v>45121</v>
      </c>
      <c r="C490" t="s">
        <v>741</v>
      </c>
      <c r="D490" t="s">
        <v>10</v>
      </c>
      <c r="E490">
        <v>51</v>
      </c>
      <c r="F490" t="s">
        <v>16</v>
      </c>
      <c r="G490">
        <v>3</v>
      </c>
      <c r="H490">
        <v>50</v>
      </c>
      <c r="I490">
        <v>150</v>
      </c>
      <c r="J490">
        <v>0</v>
      </c>
      <c r="K490" t="str">
        <f t="shared" si="43"/>
        <v>46-55</v>
      </c>
      <c r="L490" t="str">
        <f t="shared" si="42"/>
        <v>8.50-55</v>
      </c>
      <c r="M490">
        <f t="shared" si="44"/>
        <v>5</v>
      </c>
      <c r="N490">
        <f t="shared" si="45"/>
        <v>7</v>
      </c>
      <c r="O490" t="str">
        <f t="shared" si="46"/>
        <v>11-20</v>
      </c>
      <c r="P490" t="str">
        <f t="shared" si="47"/>
        <v>57</v>
      </c>
    </row>
    <row r="491" spans="1:16" x14ac:dyDescent="0.3">
      <c r="A491">
        <v>748</v>
      </c>
      <c r="B491" s="1">
        <v>45005</v>
      </c>
      <c r="C491" t="s">
        <v>761</v>
      </c>
      <c r="D491" t="s">
        <v>10</v>
      </c>
      <c r="E491">
        <v>25</v>
      </c>
      <c r="F491" t="s">
        <v>14</v>
      </c>
      <c r="G491">
        <v>3</v>
      </c>
      <c r="H491">
        <v>50</v>
      </c>
      <c r="I491">
        <v>150</v>
      </c>
      <c r="J491">
        <v>0</v>
      </c>
      <c r="K491" t="str">
        <f t="shared" si="43"/>
        <v>18-25</v>
      </c>
      <c r="L491" t="str">
        <f t="shared" si="42"/>
        <v>2.20-25</v>
      </c>
      <c r="M491">
        <f t="shared" si="44"/>
        <v>1</v>
      </c>
      <c r="N491">
        <f t="shared" si="45"/>
        <v>3</v>
      </c>
      <c r="O491" t="str">
        <f t="shared" si="46"/>
        <v>11-20</v>
      </c>
      <c r="P491" t="str">
        <f t="shared" si="47"/>
        <v>13</v>
      </c>
    </row>
    <row r="492" spans="1:16" x14ac:dyDescent="0.3">
      <c r="A492">
        <v>777</v>
      </c>
      <c r="B492" s="1">
        <v>45280</v>
      </c>
      <c r="C492" t="s">
        <v>790</v>
      </c>
      <c r="D492" t="s">
        <v>10</v>
      </c>
      <c r="E492">
        <v>48</v>
      </c>
      <c r="F492" t="s">
        <v>16</v>
      </c>
      <c r="G492">
        <v>3</v>
      </c>
      <c r="H492">
        <v>50</v>
      </c>
      <c r="I492">
        <v>150</v>
      </c>
      <c r="J492">
        <v>0</v>
      </c>
      <c r="K492" t="str">
        <f t="shared" si="43"/>
        <v>46-55</v>
      </c>
      <c r="L492" t="str">
        <f t="shared" si="42"/>
        <v>7.45-50</v>
      </c>
      <c r="M492">
        <f t="shared" si="44"/>
        <v>3</v>
      </c>
      <c r="N492">
        <f t="shared" si="45"/>
        <v>12</v>
      </c>
      <c r="O492" t="str">
        <f t="shared" si="46"/>
        <v>11-20</v>
      </c>
      <c r="P492" t="str">
        <f t="shared" si="47"/>
        <v>312</v>
      </c>
    </row>
    <row r="493" spans="1:16" x14ac:dyDescent="0.3">
      <c r="A493">
        <v>813</v>
      </c>
      <c r="B493" s="1">
        <v>45202</v>
      </c>
      <c r="C493" t="s">
        <v>826</v>
      </c>
      <c r="D493" t="s">
        <v>10</v>
      </c>
      <c r="E493">
        <v>52</v>
      </c>
      <c r="F493" t="s">
        <v>16</v>
      </c>
      <c r="G493">
        <v>3</v>
      </c>
      <c r="H493">
        <v>50</v>
      </c>
      <c r="I493">
        <v>150</v>
      </c>
      <c r="J493">
        <v>0</v>
      </c>
      <c r="K493" t="str">
        <f t="shared" si="43"/>
        <v>46-55</v>
      </c>
      <c r="L493" t="str">
        <f t="shared" si="42"/>
        <v>8.50-55</v>
      </c>
      <c r="M493">
        <f t="shared" si="44"/>
        <v>2</v>
      </c>
      <c r="N493">
        <f t="shared" si="45"/>
        <v>10</v>
      </c>
      <c r="O493" t="str">
        <f t="shared" si="46"/>
        <v>1-10</v>
      </c>
      <c r="P493" t="str">
        <f t="shared" si="47"/>
        <v>210</v>
      </c>
    </row>
    <row r="494" spans="1:16" x14ac:dyDescent="0.3">
      <c r="A494">
        <v>822</v>
      </c>
      <c r="B494" s="1">
        <v>45069</v>
      </c>
      <c r="C494" t="s">
        <v>835</v>
      </c>
      <c r="D494" t="s">
        <v>13</v>
      </c>
      <c r="E494">
        <v>52</v>
      </c>
      <c r="F494" t="s">
        <v>11</v>
      </c>
      <c r="G494">
        <v>3</v>
      </c>
      <c r="H494">
        <v>50</v>
      </c>
      <c r="I494">
        <v>150</v>
      </c>
      <c r="J494">
        <v>0</v>
      </c>
      <c r="K494" t="str">
        <f t="shared" si="43"/>
        <v>46-55</v>
      </c>
      <c r="L494" t="str">
        <f t="shared" si="42"/>
        <v>8.50-55</v>
      </c>
      <c r="M494">
        <f t="shared" si="44"/>
        <v>2</v>
      </c>
      <c r="N494">
        <f t="shared" si="45"/>
        <v>5</v>
      </c>
      <c r="O494" t="str">
        <f t="shared" si="46"/>
        <v>21-31</v>
      </c>
      <c r="P494" t="str">
        <f t="shared" si="47"/>
        <v>25</v>
      </c>
    </row>
    <row r="495" spans="1:16" x14ac:dyDescent="0.3">
      <c r="A495">
        <v>830</v>
      </c>
      <c r="B495" s="1">
        <v>45099</v>
      </c>
      <c r="C495" t="s">
        <v>843</v>
      </c>
      <c r="D495" t="s">
        <v>13</v>
      </c>
      <c r="E495">
        <v>64</v>
      </c>
      <c r="F495" t="s">
        <v>14</v>
      </c>
      <c r="G495">
        <v>3</v>
      </c>
      <c r="H495">
        <v>50</v>
      </c>
      <c r="I495">
        <v>150</v>
      </c>
      <c r="J495">
        <v>0</v>
      </c>
      <c r="K495" t="str">
        <f t="shared" si="43"/>
        <v>56-65</v>
      </c>
      <c r="L495" t="str">
        <f t="shared" si="42"/>
        <v>10.60-65</v>
      </c>
      <c r="M495">
        <f t="shared" si="44"/>
        <v>4</v>
      </c>
      <c r="N495">
        <f t="shared" si="45"/>
        <v>6</v>
      </c>
      <c r="O495" t="str">
        <f t="shared" si="46"/>
        <v>21-31</v>
      </c>
      <c r="P495" t="str">
        <f t="shared" si="47"/>
        <v>46</v>
      </c>
    </row>
    <row r="496" spans="1:16" x14ac:dyDescent="0.3">
      <c r="A496">
        <v>844</v>
      </c>
      <c r="B496" s="1">
        <v>45211</v>
      </c>
      <c r="C496" t="s">
        <v>857</v>
      </c>
      <c r="D496" t="s">
        <v>10</v>
      </c>
      <c r="E496">
        <v>35</v>
      </c>
      <c r="F496" t="s">
        <v>14</v>
      </c>
      <c r="G496">
        <v>3</v>
      </c>
      <c r="H496">
        <v>50</v>
      </c>
      <c r="I496">
        <v>150</v>
      </c>
      <c r="J496">
        <v>0</v>
      </c>
      <c r="K496" t="str">
        <f t="shared" si="43"/>
        <v>26-35</v>
      </c>
      <c r="L496" t="str">
        <f t="shared" si="42"/>
        <v>4.30-35</v>
      </c>
      <c r="M496">
        <f t="shared" si="44"/>
        <v>4</v>
      </c>
      <c r="N496">
        <f t="shared" si="45"/>
        <v>10</v>
      </c>
      <c r="O496" t="str">
        <f t="shared" si="46"/>
        <v>11-20</v>
      </c>
      <c r="P496" t="str">
        <f t="shared" si="47"/>
        <v>410</v>
      </c>
    </row>
    <row r="497" spans="1:16" x14ac:dyDescent="0.3">
      <c r="A497">
        <v>910</v>
      </c>
      <c r="B497" s="1">
        <v>44991</v>
      </c>
      <c r="C497" t="s">
        <v>923</v>
      </c>
      <c r="D497" t="s">
        <v>13</v>
      </c>
      <c r="E497">
        <v>20</v>
      </c>
      <c r="F497" t="s">
        <v>11</v>
      </c>
      <c r="G497">
        <v>3</v>
      </c>
      <c r="H497">
        <v>50</v>
      </c>
      <c r="I497">
        <v>150</v>
      </c>
      <c r="J497">
        <v>0</v>
      </c>
      <c r="K497" t="str">
        <f t="shared" si="43"/>
        <v>18-25</v>
      </c>
      <c r="L497" t="str">
        <f t="shared" si="42"/>
        <v>1.18-20</v>
      </c>
      <c r="M497">
        <f t="shared" si="44"/>
        <v>1</v>
      </c>
      <c r="N497">
        <f t="shared" si="45"/>
        <v>3</v>
      </c>
      <c r="O497" t="str">
        <f t="shared" si="46"/>
        <v>1-10</v>
      </c>
      <c r="P497" t="str">
        <f t="shared" si="47"/>
        <v>13</v>
      </c>
    </row>
    <row r="498" spans="1:16" x14ac:dyDescent="0.3">
      <c r="A498">
        <v>912</v>
      </c>
      <c r="B498" s="1">
        <v>44950</v>
      </c>
      <c r="C498" t="s">
        <v>925</v>
      </c>
      <c r="D498" t="s">
        <v>10</v>
      </c>
      <c r="E498">
        <v>51</v>
      </c>
      <c r="F498" t="s">
        <v>11</v>
      </c>
      <c r="G498">
        <v>3</v>
      </c>
      <c r="H498">
        <v>50</v>
      </c>
      <c r="I498">
        <v>150</v>
      </c>
      <c r="J498">
        <v>0</v>
      </c>
      <c r="K498" t="str">
        <f t="shared" si="43"/>
        <v>46-55</v>
      </c>
      <c r="L498" t="str">
        <f t="shared" si="42"/>
        <v>8.50-55</v>
      </c>
      <c r="M498">
        <f t="shared" si="44"/>
        <v>2</v>
      </c>
      <c r="N498">
        <f t="shared" si="45"/>
        <v>1</v>
      </c>
      <c r="O498" t="str">
        <f t="shared" si="46"/>
        <v>21-31</v>
      </c>
      <c r="P498" t="str">
        <f t="shared" si="47"/>
        <v>21</v>
      </c>
    </row>
    <row r="499" spans="1:16" x14ac:dyDescent="0.3">
      <c r="A499">
        <v>978</v>
      </c>
      <c r="B499" s="1">
        <v>45007</v>
      </c>
      <c r="C499" t="s">
        <v>991</v>
      </c>
      <c r="D499" t="s">
        <v>13</v>
      </c>
      <c r="E499">
        <v>53</v>
      </c>
      <c r="F499" t="s">
        <v>14</v>
      </c>
      <c r="G499">
        <v>3</v>
      </c>
      <c r="H499">
        <v>50</v>
      </c>
      <c r="I499">
        <v>150</v>
      </c>
      <c r="J499">
        <v>0</v>
      </c>
      <c r="K499" t="str">
        <f t="shared" si="43"/>
        <v>46-55</v>
      </c>
      <c r="L499" t="str">
        <f t="shared" si="42"/>
        <v>8.50-55</v>
      </c>
      <c r="M499">
        <f t="shared" si="44"/>
        <v>3</v>
      </c>
      <c r="N499">
        <f t="shared" si="45"/>
        <v>3</v>
      </c>
      <c r="O499" t="str">
        <f t="shared" si="46"/>
        <v>21-31</v>
      </c>
      <c r="P499" t="str">
        <f t="shared" si="47"/>
        <v>33</v>
      </c>
    </row>
    <row r="500" spans="1:16" x14ac:dyDescent="0.3">
      <c r="A500">
        <v>993</v>
      </c>
      <c r="B500" s="1">
        <v>44963</v>
      </c>
      <c r="C500" t="s">
        <v>1006</v>
      </c>
      <c r="D500" t="s">
        <v>13</v>
      </c>
      <c r="E500">
        <v>48</v>
      </c>
      <c r="F500" t="s">
        <v>16</v>
      </c>
      <c r="G500">
        <v>3</v>
      </c>
      <c r="H500">
        <v>50</v>
      </c>
      <c r="I500">
        <v>150</v>
      </c>
      <c r="J500">
        <v>0</v>
      </c>
      <c r="K500" t="str">
        <f t="shared" si="43"/>
        <v>46-55</v>
      </c>
      <c r="L500" t="str">
        <f t="shared" si="42"/>
        <v>7.45-50</v>
      </c>
      <c r="M500">
        <f t="shared" si="44"/>
        <v>1</v>
      </c>
      <c r="N500">
        <f t="shared" si="45"/>
        <v>2</v>
      </c>
      <c r="O500" t="str">
        <f t="shared" si="46"/>
        <v>1-10</v>
      </c>
      <c r="P500" t="str">
        <f t="shared" si="47"/>
        <v>12</v>
      </c>
    </row>
    <row r="501" spans="1:16" x14ac:dyDescent="0.3">
      <c r="A501">
        <v>999</v>
      </c>
      <c r="B501" s="1">
        <v>45265</v>
      </c>
      <c r="C501" t="s">
        <v>1012</v>
      </c>
      <c r="D501" t="s">
        <v>13</v>
      </c>
      <c r="E501">
        <v>36</v>
      </c>
      <c r="F501" t="s">
        <v>16</v>
      </c>
      <c r="G501">
        <v>3</v>
      </c>
      <c r="H501">
        <v>50</v>
      </c>
      <c r="I501">
        <v>150</v>
      </c>
      <c r="J501">
        <v>0</v>
      </c>
      <c r="K501" t="str">
        <f t="shared" si="43"/>
        <v>36-45</v>
      </c>
      <c r="L501" t="str">
        <f t="shared" si="42"/>
        <v>5.35-40</v>
      </c>
      <c r="M501">
        <f t="shared" si="44"/>
        <v>2</v>
      </c>
      <c r="N501">
        <f t="shared" si="45"/>
        <v>12</v>
      </c>
      <c r="O501" t="str">
        <f t="shared" si="46"/>
        <v>1-10</v>
      </c>
      <c r="P501" t="str">
        <f t="shared" si="47"/>
        <v>212</v>
      </c>
    </row>
    <row r="502" spans="1:16" x14ac:dyDescent="0.3">
      <c r="A502">
        <v>14</v>
      </c>
      <c r="B502" s="1">
        <v>44943</v>
      </c>
      <c r="C502" t="s">
        <v>27</v>
      </c>
      <c r="D502" t="s">
        <v>10</v>
      </c>
      <c r="E502">
        <v>64</v>
      </c>
      <c r="F502" t="s">
        <v>14</v>
      </c>
      <c r="G502">
        <v>4</v>
      </c>
      <c r="H502">
        <v>30</v>
      </c>
      <c r="I502">
        <v>120</v>
      </c>
      <c r="J502">
        <v>0</v>
      </c>
      <c r="K502" t="str">
        <f t="shared" si="43"/>
        <v>56-65</v>
      </c>
      <c r="L502" t="str">
        <f t="shared" si="42"/>
        <v>10.60-65</v>
      </c>
      <c r="M502">
        <f t="shared" si="44"/>
        <v>2</v>
      </c>
      <c r="N502">
        <f t="shared" si="45"/>
        <v>1</v>
      </c>
      <c r="O502" t="str">
        <f t="shared" si="46"/>
        <v>11-20</v>
      </c>
      <c r="P502" t="str">
        <f t="shared" si="47"/>
        <v>21</v>
      </c>
    </row>
    <row r="503" spans="1:16" x14ac:dyDescent="0.3">
      <c r="A503">
        <v>23</v>
      </c>
      <c r="B503" s="1">
        <v>45028</v>
      </c>
      <c r="C503" t="s">
        <v>36</v>
      </c>
      <c r="D503" t="s">
        <v>13</v>
      </c>
      <c r="E503">
        <v>35</v>
      </c>
      <c r="F503" t="s">
        <v>14</v>
      </c>
      <c r="G503">
        <v>4</v>
      </c>
      <c r="H503">
        <v>30</v>
      </c>
      <c r="I503">
        <v>120</v>
      </c>
      <c r="J503">
        <v>0</v>
      </c>
      <c r="K503" t="str">
        <f t="shared" si="43"/>
        <v>26-35</v>
      </c>
      <c r="L503" t="str">
        <f t="shared" si="42"/>
        <v>4.30-35</v>
      </c>
      <c r="M503">
        <f t="shared" si="44"/>
        <v>3</v>
      </c>
      <c r="N503">
        <f t="shared" si="45"/>
        <v>4</v>
      </c>
      <c r="O503" t="str">
        <f t="shared" si="46"/>
        <v>11-20</v>
      </c>
      <c r="P503" t="str">
        <f t="shared" si="47"/>
        <v>34</v>
      </c>
    </row>
    <row r="504" spans="1:16" x14ac:dyDescent="0.3">
      <c r="A504">
        <v>39</v>
      </c>
      <c r="B504" s="1">
        <v>45037</v>
      </c>
      <c r="C504" t="s">
        <v>52</v>
      </c>
      <c r="D504" t="s">
        <v>10</v>
      </c>
      <c r="E504">
        <v>23</v>
      </c>
      <c r="F504" t="s">
        <v>14</v>
      </c>
      <c r="G504">
        <v>4</v>
      </c>
      <c r="H504">
        <v>30</v>
      </c>
      <c r="I504">
        <v>120</v>
      </c>
      <c r="J504">
        <v>0</v>
      </c>
      <c r="K504" t="str">
        <f t="shared" si="43"/>
        <v>18-25</v>
      </c>
      <c r="L504" t="str">
        <f t="shared" si="42"/>
        <v>2.20-25</v>
      </c>
      <c r="M504">
        <f t="shared" si="44"/>
        <v>5</v>
      </c>
      <c r="N504">
        <f t="shared" si="45"/>
        <v>4</v>
      </c>
      <c r="O504" t="str">
        <f t="shared" si="46"/>
        <v>21-31</v>
      </c>
      <c r="P504" t="str">
        <f t="shared" si="47"/>
        <v>54</v>
      </c>
    </row>
    <row r="505" spans="1:16" x14ac:dyDescent="0.3">
      <c r="A505">
        <v>55</v>
      </c>
      <c r="B505" s="1">
        <v>45209</v>
      </c>
      <c r="C505" t="s">
        <v>68</v>
      </c>
      <c r="D505" t="s">
        <v>10</v>
      </c>
      <c r="E505">
        <v>31</v>
      </c>
      <c r="F505" t="s">
        <v>11</v>
      </c>
      <c r="G505">
        <v>4</v>
      </c>
      <c r="H505">
        <v>30</v>
      </c>
      <c r="I505">
        <v>120</v>
      </c>
      <c r="J505">
        <v>0</v>
      </c>
      <c r="K505" t="str">
        <f t="shared" si="43"/>
        <v>26-35</v>
      </c>
      <c r="L505" t="str">
        <f t="shared" si="42"/>
        <v>4.30-35</v>
      </c>
      <c r="M505">
        <f t="shared" si="44"/>
        <v>2</v>
      </c>
      <c r="N505">
        <f t="shared" si="45"/>
        <v>10</v>
      </c>
      <c r="O505" t="str">
        <f t="shared" si="46"/>
        <v>1-10</v>
      </c>
      <c r="P505" t="str">
        <f t="shared" si="47"/>
        <v>210</v>
      </c>
    </row>
    <row r="506" spans="1:16" x14ac:dyDescent="0.3">
      <c r="A506">
        <v>92</v>
      </c>
      <c r="B506" s="1">
        <v>45163</v>
      </c>
      <c r="C506" t="s">
        <v>105</v>
      </c>
      <c r="D506" t="s">
        <v>13</v>
      </c>
      <c r="E506">
        <v>51</v>
      </c>
      <c r="F506" t="s">
        <v>16</v>
      </c>
      <c r="G506">
        <v>4</v>
      </c>
      <c r="H506">
        <v>30</v>
      </c>
      <c r="I506">
        <v>120</v>
      </c>
      <c r="J506">
        <v>0</v>
      </c>
      <c r="K506" t="str">
        <f t="shared" si="43"/>
        <v>46-55</v>
      </c>
      <c r="L506" t="str">
        <f t="shared" si="42"/>
        <v>8.50-55</v>
      </c>
      <c r="M506">
        <f t="shared" si="44"/>
        <v>5</v>
      </c>
      <c r="N506">
        <f t="shared" si="45"/>
        <v>8</v>
      </c>
      <c r="O506" t="str">
        <f t="shared" si="46"/>
        <v>21-31</v>
      </c>
      <c r="P506" t="str">
        <f t="shared" si="47"/>
        <v>58</v>
      </c>
    </row>
    <row r="507" spans="1:16" x14ac:dyDescent="0.3">
      <c r="A507">
        <v>122</v>
      </c>
      <c r="B507" s="1">
        <v>45202</v>
      </c>
      <c r="C507" t="s">
        <v>135</v>
      </c>
      <c r="D507" t="s">
        <v>10</v>
      </c>
      <c r="E507">
        <v>64</v>
      </c>
      <c r="F507" t="s">
        <v>16</v>
      </c>
      <c r="G507">
        <v>4</v>
      </c>
      <c r="H507">
        <v>30</v>
      </c>
      <c r="I507">
        <v>120</v>
      </c>
      <c r="J507">
        <v>0</v>
      </c>
      <c r="K507" t="str">
        <f t="shared" si="43"/>
        <v>56-65</v>
      </c>
      <c r="L507" t="str">
        <f t="shared" si="42"/>
        <v>10.60-65</v>
      </c>
      <c r="M507">
        <f t="shared" si="44"/>
        <v>2</v>
      </c>
      <c r="N507">
        <f t="shared" si="45"/>
        <v>10</v>
      </c>
      <c r="O507" t="str">
        <f t="shared" si="46"/>
        <v>1-10</v>
      </c>
      <c r="P507" t="str">
        <f t="shared" si="47"/>
        <v>210</v>
      </c>
    </row>
    <row r="508" spans="1:16" x14ac:dyDescent="0.3">
      <c r="A508">
        <v>150</v>
      </c>
      <c r="B508" s="1">
        <v>44932</v>
      </c>
      <c r="C508" t="s">
        <v>163</v>
      </c>
      <c r="D508" t="s">
        <v>13</v>
      </c>
      <c r="E508">
        <v>58</v>
      </c>
      <c r="F508" t="s">
        <v>16</v>
      </c>
      <c r="G508">
        <v>4</v>
      </c>
      <c r="H508">
        <v>30</v>
      </c>
      <c r="I508">
        <v>120</v>
      </c>
      <c r="J508">
        <v>0</v>
      </c>
      <c r="K508" t="str">
        <f t="shared" si="43"/>
        <v>56-65</v>
      </c>
      <c r="L508" t="str">
        <f t="shared" si="42"/>
        <v>9.55-60</v>
      </c>
      <c r="M508">
        <f t="shared" si="44"/>
        <v>5</v>
      </c>
      <c r="N508">
        <f t="shared" si="45"/>
        <v>1</v>
      </c>
      <c r="O508" t="str">
        <f t="shared" si="46"/>
        <v>1-10</v>
      </c>
      <c r="P508" t="str">
        <f t="shared" si="47"/>
        <v>51</v>
      </c>
    </row>
    <row r="509" spans="1:16" x14ac:dyDescent="0.3">
      <c r="A509">
        <v>173</v>
      </c>
      <c r="B509" s="1">
        <v>45238</v>
      </c>
      <c r="C509" t="s">
        <v>186</v>
      </c>
      <c r="D509" t="s">
        <v>10</v>
      </c>
      <c r="E509">
        <v>64</v>
      </c>
      <c r="F509" t="s">
        <v>16</v>
      </c>
      <c r="G509">
        <v>4</v>
      </c>
      <c r="H509">
        <v>30</v>
      </c>
      <c r="I509">
        <v>120</v>
      </c>
      <c r="J509">
        <v>0</v>
      </c>
      <c r="K509" t="str">
        <f t="shared" si="43"/>
        <v>56-65</v>
      </c>
      <c r="L509" t="str">
        <f t="shared" si="42"/>
        <v>10.60-65</v>
      </c>
      <c r="M509">
        <f t="shared" si="44"/>
        <v>3</v>
      </c>
      <c r="N509">
        <f t="shared" si="45"/>
        <v>11</v>
      </c>
      <c r="O509" t="str">
        <f t="shared" si="46"/>
        <v>1-10</v>
      </c>
      <c r="P509" t="str">
        <f t="shared" si="47"/>
        <v>311</v>
      </c>
    </row>
    <row r="510" spans="1:16" x14ac:dyDescent="0.3">
      <c r="A510">
        <v>182</v>
      </c>
      <c r="B510" s="1">
        <v>45092</v>
      </c>
      <c r="C510" t="s">
        <v>195</v>
      </c>
      <c r="D510" t="s">
        <v>10</v>
      </c>
      <c r="E510">
        <v>62</v>
      </c>
      <c r="F510" t="s">
        <v>11</v>
      </c>
      <c r="G510">
        <v>4</v>
      </c>
      <c r="H510">
        <v>30</v>
      </c>
      <c r="I510">
        <v>120</v>
      </c>
      <c r="J510">
        <v>0</v>
      </c>
      <c r="K510" t="str">
        <f t="shared" si="43"/>
        <v>56-65</v>
      </c>
      <c r="L510" t="str">
        <f t="shared" si="42"/>
        <v>10.60-65</v>
      </c>
      <c r="M510">
        <f t="shared" si="44"/>
        <v>4</v>
      </c>
      <c r="N510">
        <f t="shared" si="45"/>
        <v>6</v>
      </c>
      <c r="O510" t="str">
        <f t="shared" si="46"/>
        <v>11-20</v>
      </c>
      <c r="P510" t="str">
        <f t="shared" si="47"/>
        <v>46</v>
      </c>
    </row>
    <row r="511" spans="1:16" x14ac:dyDescent="0.3">
      <c r="A511">
        <v>222</v>
      </c>
      <c r="B511" s="1">
        <v>45042</v>
      </c>
      <c r="C511" t="s">
        <v>235</v>
      </c>
      <c r="D511" t="s">
        <v>10</v>
      </c>
      <c r="E511">
        <v>51</v>
      </c>
      <c r="F511" t="s">
        <v>14</v>
      </c>
      <c r="G511">
        <v>4</v>
      </c>
      <c r="H511">
        <v>30</v>
      </c>
      <c r="I511">
        <v>120</v>
      </c>
      <c r="J511">
        <v>0</v>
      </c>
      <c r="K511" t="str">
        <f t="shared" si="43"/>
        <v>46-55</v>
      </c>
      <c r="L511" t="str">
        <f t="shared" si="42"/>
        <v>8.50-55</v>
      </c>
      <c r="M511">
        <f t="shared" si="44"/>
        <v>3</v>
      </c>
      <c r="N511">
        <f t="shared" si="45"/>
        <v>4</v>
      </c>
      <c r="O511" t="str">
        <f t="shared" si="46"/>
        <v>21-31</v>
      </c>
      <c r="P511" t="str">
        <f t="shared" si="47"/>
        <v>34</v>
      </c>
    </row>
    <row r="512" spans="1:16" x14ac:dyDescent="0.3">
      <c r="A512">
        <v>262</v>
      </c>
      <c r="B512" s="1">
        <v>45137</v>
      </c>
      <c r="C512" t="s">
        <v>275</v>
      </c>
      <c r="D512" t="s">
        <v>13</v>
      </c>
      <c r="E512">
        <v>32</v>
      </c>
      <c r="F512" t="s">
        <v>11</v>
      </c>
      <c r="G512">
        <v>4</v>
      </c>
      <c r="H512">
        <v>30</v>
      </c>
      <c r="I512">
        <v>120</v>
      </c>
      <c r="J512">
        <v>0</v>
      </c>
      <c r="K512" t="str">
        <f t="shared" si="43"/>
        <v>26-35</v>
      </c>
      <c r="L512" t="str">
        <f t="shared" si="42"/>
        <v>4.30-35</v>
      </c>
      <c r="M512">
        <f t="shared" si="44"/>
        <v>7</v>
      </c>
      <c r="N512">
        <f t="shared" si="45"/>
        <v>7</v>
      </c>
      <c r="O512" t="str">
        <f t="shared" si="46"/>
        <v>21-31</v>
      </c>
      <c r="P512" t="str">
        <f t="shared" si="47"/>
        <v>77</v>
      </c>
    </row>
    <row r="513" spans="1:16" x14ac:dyDescent="0.3">
      <c r="A513">
        <v>271</v>
      </c>
      <c r="B513" s="1">
        <v>45100</v>
      </c>
      <c r="C513" t="s">
        <v>284</v>
      </c>
      <c r="D513" t="s">
        <v>13</v>
      </c>
      <c r="E513">
        <v>62</v>
      </c>
      <c r="F513" t="s">
        <v>11</v>
      </c>
      <c r="G513">
        <v>4</v>
      </c>
      <c r="H513">
        <v>30</v>
      </c>
      <c r="I513">
        <v>120</v>
      </c>
      <c r="J513">
        <v>0</v>
      </c>
      <c r="K513" t="str">
        <f t="shared" si="43"/>
        <v>56-65</v>
      </c>
      <c r="L513" t="str">
        <f t="shared" si="42"/>
        <v>10.60-65</v>
      </c>
      <c r="M513">
        <f t="shared" si="44"/>
        <v>5</v>
      </c>
      <c r="N513">
        <f t="shared" si="45"/>
        <v>6</v>
      </c>
      <c r="O513" t="str">
        <f t="shared" si="46"/>
        <v>21-31</v>
      </c>
      <c r="P513" t="str">
        <f t="shared" si="47"/>
        <v>56</v>
      </c>
    </row>
    <row r="514" spans="1:16" x14ac:dyDescent="0.3">
      <c r="A514">
        <v>288</v>
      </c>
      <c r="B514" s="1">
        <v>44952</v>
      </c>
      <c r="C514" t="s">
        <v>301</v>
      </c>
      <c r="D514" t="s">
        <v>10</v>
      </c>
      <c r="E514">
        <v>28</v>
      </c>
      <c r="F514" t="s">
        <v>14</v>
      </c>
      <c r="G514">
        <v>4</v>
      </c>
      <c r="H514">
        <v>30</v>
      </c>
      <c r="I514">
        <v>120</v>
      </c>
      <c r="J514">
        <v>0</v>
      </c>
      <c r="K514" t="str">
        <f t="shared" si="43"/>
        <v>26-35</v>
      </c>
      <c r="L514" t="str">
        <f t="shared" ref="L514:L577" si="48">IF(E514&lt;=20,"1.18-20",IF(E514&lt;=25,"2.20-25",IF(E514&lt;=30,"3.25-30",IF(E514&lt;=35,"4.30-35",IF(E514&lt;=40,"5.35-40",IF(E514&lt;=45,"6.40-45",IF(E514&lt;=50,"7.45-50",IF(E514&lt;=55,"8.50-55",IF(E514&lt;=60,"9.55-60","10.60-65")))))))))</f>
        <v>3.25-30</v>
      </c>
      <c r="M514">
        <f t="shared" si="44"/>
        <v>4</v>
      </c>
      <c r="N514">
        <f t="shared" si="45"/>
        <v>1</v>
      </c>
      <c r="O514" t="str">
        <f t="shared" si="46"/>
        <v>21-31</v>
      </c>
      <c r="P514" t="str">
        <f t="shared" si="47"/>
        <v>41</v>
      </c>
    </row>
    <row r="515" spans="1:16" x14ac:dyDescent="0.3">
      <c r="A515">
        <v>301</v>
      </c>
      <c r="B515" s="1">
        <v>45011</v>
      </c>
      <c r="C515" t="s">
        <v>314</v>
      </c>
      <c r="D515" t="s">
        <v>10</v>
      </c>
      <c r="E515">
        <v>30</v>
      </c>
      <c r="F515" t="s">
        <v>14</v>
      </c>
      <c r="G515">
        <v>4</v>
      </c>
      <c r="H515">
        <v>30</v>
      </c>
      <c r="I515">
        <v>120</v>
      </c>
      <c r="J515">
        <v>0</v>
      </c>
      <c r="K515" t="str">
        <f t="shared" ref="K515:K578" si="49">IF(E515&lt;=25,"18-25",IF(E515&lt;=35,"26-35",IF(E515&lt;=45,"36-45",IF(E515&lt;=55,"46-55","56-65"))))</f>
        <v>26-35</v>
      </c>
      <c r="L515" t="str">
        <f t="shared" si="48"/>
        <v>3.25-30</v>
      </c>
      <c r="M515">
        <f t="shared" ref="M515:M578" si="50">WEEKDAY(B515,2)</f>
        <v>7</v>
      </c>
      <c r="N515">
        <f t="shared" ref="N515:N578" si="51">MONTH(B515)</f>
        <v>3</v>
      </c>
      <c r="O515" t="str">
        <f t="shared" ref="O515:O578" si="52">IF(DAY(B515)&lt;11,"1-10",IF(DAY(B515)&lt;21,"11-20","21-31"))</f>
        <v>21-31</v>
      </c>
      <c r="P515" t="str">
        <f t="shared" ref="P515:P578" si="53">M515&amp;N515</f>
        <v>73</v>
      </c>
    </row>
    <row r="516" spans="1:16" x14ac:dyDescent="0.3">
      <c r="A516">
        <v>312</v>
      </c>
      <c r="B516" s="1">
        <v>45176</v>
      </c>
      <c r="C516" t="s">
        <v>325</v>
      </c>
      <c r="D516" t="s">
        <v>10</v>
      </c>
      <c r="E516">
        <v>41</v>
      </c>
      <c r="F516" t="s">
        <v>14</v>
      </c>
      <c r="G516">
        <v>4</v>
      </c>
      <c r="H516">
        <v>30</v>
      </c>
      <c r="I516">
        <v>120</v>
      </c>
      <c r="J516">
        <v>0</v>
      </c>
      <c r="K516" t="str">
        <f t="shared" si="49"/>
        <v>36-45</v>
      </c>
      <c r="L516" t="str">
        <f t="shared" si="48"/>
        <v>6.40-45</v>
      </c>
      <c r="M516">
        <f t="shared" si="50"/>
        <v>4</v>
      </c>
      <c r="N516">
        <f t="shared" si="51"/>
        <v>9</v>
      </c>
      <c r="O516" t="str">
        <f t="shared" si="52"/>
        <v>1-10</v>
      </c>
      <c r="P516" t="str">
        <f t="shared" si="53"/>
        <v>49</v>
      </c>
    </row>
    <row r="517" spans="1:16" x14ac:dyDescent="0.3">
      <c r="A517">
        <v>314</v>
      </c>
      <c r="B517" s="1">
        <v>45024</v>
      </c>
      <c r="C517" t="s">
        <v>327</v>
      </c>
      <c r="D517" t="s">
        <v>10</v>
      </c>
      <c r="E517">
        <v>52</v>
      </c>
      <c r="F517" t="s">
        <v>14</v>
      </c>
      <c r="G517">
        <v>4</v>
      </c>
      <c r="H517">
        <v>30</v>
      </c>
      <c r="I517">
        <v>120</v>
      </c>
      <c r="J517">
        <v>0</v>
      </c>
      <c r="K517" t="str">
        <f t="shared" si="49"/>
        <v>46-55</v>
      </c>
      <c r="L517" t="str">
        <f t="shared" si="48"/>
        <v>8.50-55</v>
      </c>
      <c r="M517">
        <f t="shared" si="50"/>
        <v>6</v>
      </c>
      <c r="N517">
        <f t="shared" si="51"/>
        <v>4</v>
      </c>
      <c r="O517" t="str">
        <f t="shared" si="52"/>
        <v>1-10</v>
      </c>
      <c r="P517" t="str">
        <f t="shared" si="53"/>
        <v>64</v>
      </c>
    </row>
    <row r="518" spans="1:16" x14ac:dyDescent="0.3">
      <c r="A518">
        <v>335</v>
      </c>
      <c r="B518" s="1">
        <v>44961</v>
      </c>
      <c r="C518" t="s">
        <v>348</v>
      </c>
      <c r="D518" t="s">
        <v>13</v>
      </c>
      <c r="E518">
        <v>47</v>
      </c>
      <c r="F518" t="s">
        <v>11</v>
      </c>
      <c r="G518">
        <v>4</v>
      </c>
      <c r="H518">
        <v>30</v>
      </c>
      <c r="I518">
        <v>120</v>
      </c>
      <c r="J518">
        <v>0</v>
      </c>
      <c r="K518" t="str">
        <f t="shared" si="49"/>
        <v>46-55</v>
      </c>
      <c r="L518" t="str">
        <f t="shared" si="48"/>
        <v>7.45-50</v>
      </c>
      <c r="M518">
        <f t="shared" si="50"/>
        <v>6</v>
      </c>
      <c r="N518">
        <f t="shared" si="51"/>
        <v>2</v>
      </c>
      <c r="O518" t="str">
        <f t="shared" si="52"/>
        <v>1-10</v>
      </c>
      <c r="P518" t="str">
        <f t="shared" si="53"/>
        <v>62</v>
      </c>
    </row>
    <row r="519" spans="1:16" x14ac:dyDescent="0.3">
      <c r="A519">
        <v>425</v>
      </c>
      <c r="B519" s="1">
        <v>45061</v>
      </c>
      <c r="C519" t="s">
        <v>438</v>
      </c>
      <c r="D519" t="s">
        <v>13</v>
      </c>
      <c r="E519">
        <v>55</v>
      </c>
      <c r="F519" t="s">
        <v>16</v>
      </c>
      <c r="G519">
        <v>4</v>
      </c>
      <c r="H519">
        <v>30</v>
      </c>
      <c r="I519">
        <v>120</v>
      </c>
      <c r="J519">
        <v>0</v>
      </c>
      <c r="K519" t="str">
        <f t="shared" si="49"/>
        <v>46-55</v>
      </c>
      <c r="L519" t="str">
        <f t="shared" si="48"/>
        <v>8.50-55</v>
      </c>
      <c r="M519">
        <f t="shared" si="50"/>
        <v>1</v>
      </c>
      <c r="N519">
        <f t="shared" si="51"/>
        <v>5</v>
      </c>
      <c r="O519" t="str">
        <f t="shared" si="52"/>
        <v>11-20</v>
      </c>
      <c r="P519" t="str">
        <f t="shared" si="53"/>
        <v>15</v>
      </c>
    </row>
    <row r="520" spans="1:16" x14ac:dyDescent="0.3">
      <c r="A520">
        <v>436</v>
      </c>
      <c r="B520" s="1">
        <v>45003</v>
      </c>
      <c r="C520" t="s">
        <v>449</v>
      </c>
      <c r="D520" t="s">
        <v>13</v>
      </c>
      <c r="E520">
        <v>57</v>
      </c>
      <c r="F520" t="s">
        <v>14</v>
      </c>
      <c r="G520">
        <v>4</v>
      </c>
      <c r="H520">
        <v>30</v>
      </c>
      <c r="I520">
        <v>120</v>
      </c>
      <c r="J520">
        <v>0</v>
      </c>
      <c r="K520" t="str">
        <f t="shared" si="49"/>
        <v>56-65</v>
      </c>
      <c r="L520" t="str">
        <f t="shared" si="48"/>
        <v>9.55-60</v>
      </c>
      <c r="M520">
        <f t="shared" si="50"/>
        <v>6</v>
      </c>
      <c r="N520">
        <f t="shared" si="51"/>
        <v>3</v>
      </c>
      <c r="O520" t="str">
        <f t="shared" si="52"/>
        <v>11-20</v>
      </c>
      <c r="P520" t="str">
        <f t="shared" si="53"/>
        <v>63</v>
      </c>
    </row>
    <row r="521" spans="1:16" x14ac:dyDescent="0.3">
      <c r="A521">
        <v>477</v>
      </c>
      <c r="B521" s="1">
        <v>45040</v>
      </c>
      <c r="C521" t="s">
        <v>490</v>
      </c>
      <c r="D521" t="s">
        <v>10</v>
      </c>
      <c r="E521">
        <v>43</v>
      </c>
      <c r="F521" t="s">
        <v>14</v>
      </c>
      <c r="G521">
        <v>4</v>
      </c>
      <c r="H521">
        <v>30</v>
      </c>
      <c r="I521">
        <v>120</v>
      </c>
      <c r="J521">
        <v>0</v>
      </c>
      <c r="K521" t="str">
        <f t="shared" si="49"/>
        <v>36-45</v>
      </c>
      <c r="L521" t="str">
        <f t="shared" si="48"/>
        <v>6.40-45</v>
      </c>
      <c r="M521">
        <f t="shared" si="50"/>
        <v>1</v>
      </c>
      <c r="N521">
        <f t="shared" si="51"/>
        <v>4</v>
      </c>
      <c r="O521" t="str">
        <f t="shared" si="52"/>
        <v>21-31</v>
      </c>
      <c r="P521" t="str">
        <f t="shared" si="53"/>
        <v>14</v>
      </c>
    </row>
    <row r="522" spans="1:16" x14ac:dyDescent="0.3">
      <c r="A522">
        <v>497</v>
      </c>
      <c r="B522" s="1">
        <v>45201</v>
      </c>
      <c r="C522" t="s">
        <v>510</v>
      </c>
      <c r="D522" t="s">
        <v>10</v>
      </c>
      <c r="E522">
        <v>41</v>
      </c>
      <c r="F522" t="s">
        <v>14</v>
      </c>
      <c r="G522">
        <v>4</v>
      </c>
      <c r="H522">
        <v>30</v>
      </c>
      <c r="I522">
        <v>120</v>
      </c>
      <c r="J522">
        <v>0</v>
      </c>
      <c r="K522" t="str">
        <f t="shared" si="49"/>
        <v>36-45</v>
      </c>
      <c r="L522" t="str">
        <f t="shared" si="48"/>
        <v>6.40-45</v>
      </c>
      <c r="M522">
        <f t="shared" si="50"/>
        <v>1</v>
      </c>
      <c r="N522">
        <f t="shared" si="51"/>
        <v>10</v>
      </c>
      <c r="O522" t="str">
        <f t="shared" si="52"/>
        <v>1-10</v>
      </c>
      <c r="P522" t="str">
        <f t="shared" si="53"/>
        <v>110</v>
      </c>
    </row>
    <row r="523" spans="1:16" x14ac:dyDescent="0.3">
      <c r="A523">
        <v>519</v>
      </c>
      <c r="B523" s="1">
        <v>44949</v>
      </c>
      <c r="C523" t="s">
        <v>532</v>
      </c>
      <c r="D523" t="s">
        <v>13</v>
      </c>
      <c r="E523">
        <v>36</v>
      </c>
      <c r="F523" t="s">
        <v>16</v>
      </c>
      <c r="G523">
        <v>4</v>
      </c>
      <c r="H523">
        <v>30</v>
      </c>
      <c r="I523">
        <v>120</v>
      </c>
      <c r="J523">
        <v>0</v>
      </c>
      <c r="K523" t="str">
        <f t="shared" si="49"/>
        <v>36-45</v>
      </c>
      <c r="L523" t="str">
        <f t="shared" si="48"/>
        <v>5.35-40</v>
      </c>
      <c r="M523">
        <f t="shared" si="50"/>
        <v>1</v>
      </c>
      <c r="N523">
        <f t="shared" si="51"/>
        <v>1</v>
      </c>
      <c r="O523" t="str">
        <f t="shared" si="52"/>
        <v>21-31</v>
      </c>
      <c r="P523" t="str">
        <f t="shared" si="53"/>
        <v>11</v>
      </c>
    </row>
    <row r="524" spans="1:16" x14ac:dyDescent="0.3">
      <c r="A524">
        <v>521</v>
      </c>
      <c r="B524" s="1">
        <v>45150</v>
      </c>
      <c r="C524" t="s">
        <v>534</v>
      </c>
      <c r="D524" t="s">
        <v>13</v>
      </c>
      <c r="E524">
        <v>47</v>
      </c>
      <c r="F524" t="s">
        <v>14</v>
      </c>
      <c r="G524">
        <v>4</v>
      </c>
      <c r="H524">
        <v>30</v>
      </c>
      <c r="I524">
        <v>120</v>
      </c>
      <c r="J524">
        <v>0</v>
      </c>
      <c r="K524" t="str">
        <f t="shared" si="49"/>
        <v>46-55</v>
      </c>
      <c r="L524" t="str">
        <f t="shared" si="48"/>
        <v>7.45-50</v>
      </c>
      <c r="M524">
        <f t="shared" si="50"/>
        <v>6</v>
      </c>
      <c r="N524">
        <f t="shared" si="51"/>
        <v>8</v>
      </c>
      <c r="O524" t="str">
        <f t="shared" si="52"/>
        <v>11-20</v>
      </c>
      <c r="P524" t="str">
        <f t="shared" si="53"/>
        <v>68</v>
      </c>
    </row>
    <row r="525" spans="1:16" x14ac:dyDescent="0.3">
      <c r="A525">
        <v>530</v>
      </c>
      <c r="B525" s="1">
        <v>44962</v>
      </c>
      <c r="C525" t="s">
        <v>543</v>
      </c>
      <c r="D525" t="s">
        <v>13</v>
      </c>
      <c r="E525">
        <v>18</v>
      </c>
      <c r="F525" t="s">
        <v>16</v>
      </c>
      <c r="G525">
        <v>4</v>
      </c>
      <c r="H525">
        <v>30</v>
      </c>
      <c r="I525">
        <v>120</v>
      </c>
      <c r="J525">
        <v>0</v>
      </c>
      <c r="K525" t="str">
        <f t="shared" si="49"/>
        <v>18-25</v>
      </c>
      <c r="L525" t="str">
        <f t="shared" si="48"/>
        <v>1.18-20</v>
      </c>
      <c r="M525">
        <f t="shared" si="50"/>
        <v>7</v>
      </c>
      <c r="N525">
        <f t="shared" si="51"/>
        <v>2</v>
      </c>
      <c r="O525" t="str">
        <f t="shared" si="52"/>
        <v>1-10</v>
      </c>
      <c r="P525" t="str">
        <f t="shared" si="53"/>
        <v>72</v>
      </c>
    </row>
    <row r="526" spans="1:16" x14ac:dyDescent="0.3">
      <c r="A526">
        <v>532</v>
      </c>
      <c r="B526" s="1">
        <v>45096</v>
      </c>
      <c r="C526" t="s">
        <v>545</v>
      </c>
      <c r="D526" t="s">
        <v>13</v>
      </c>
      <c r="E526">
        <v>64</v>
      </c>
      <c r="F526" t="s">
        <v>14</v>
      </c>
      <c r="G526">
        <v>4</v>
      </c>
      <c r="H526">
        <v>30</v>
      </c>
      <c r="I526">
        <v>120</v>
      </c>
      <c r="J526">
        <v>0</v>
      </c>
      <c r="K526" t="str">
        <f t="shared" si="49"/>
        <v>56-65</v>
      </c>
      <c r="L526" t="str">
        <f t="shared" si="48"/>
        <v>10.60-65</v>
      </c>
      <c r="M526">
        <f t="shared" si="50"/>
        <v>1</v>
      </c>
      <c r="N526">
        <f t="shared" si="51"/>
        <v>6</v>
      </c>
      <c r="O526" t="str">
        <f t="shared" si="52"/>
        <v>11-20</v>
      </c>
      <c r="P526" t="str">
        <f t="shared" si="53"/>
        <v>16</v>
      </c>
    </row>
    <row r="527" spans="1:16" x14ac:dyDescent="0.3">
      <c r="A527">
        <v>536</v>
      </c>
      <c r="B527" s="1">
        <v>44990</v>
      </c>
      <c r="C527" t="s">
        <v>549</v>
      </c>
      <c r="D527" t="s">
        <v>13</v>
      </c>
      <c r="E527">
        <v>55</v>
      </c>
      <c r="F527" t="s">
        <v>11</v>
      </c>
      <c r="G527">
        <v>4</v>
      </c>
      <c r="H527">
        <v>30</v>
      </c>
      <c r="I527">
        <v>120</v>
      </c>
      <c r="J527">
        <v>0</v>
      </c>
      <c r="K527" t="str">
        <f t="shared" si="49"/>
        <v>46-55</v>
      </c>
      <c r="L527" t="str">
        <f t="shared" si="48"/>
        <v>8.50-55</v>
      </c>
      <c r="M527">
        <f t="shared" si="50"/>
        <v>7</v>
      </c>
      <c r="N527">
        <f t="shared" si="51"/>
        <v>3</v>
      </c>
      <c r="O527" t="str">
        <f t="shared" si="52"/>
        <v>1-10</v>
      </c>
      <c r="P527" t="str">
        <f t="shared" si="53"/>
        <v>73</v>
      </c>
    </row>
    <row r="528" spans="1:16" x14ac:dyDescent="0.3">
      <c r="A528">
        <v>578</v>
      </c>
      <c r="B528" s="1">
        <v>45072</v>
      </c>
      <c r="C528" t="s">
        <v>591</v>
      </c>
      <c r="D528" t="s">
        <v>13</v>
      </c>
      <c r="E528">
        <v>54</v>
      </c>
      <c r="F528" t="s">
        <v>14</v>
      </c>
      <c r="G528">
        <v>4</v>
      </c>
      <c r="H528">
        <v>30</v>
      </c>
      <c r="I528">
        <v>120</v>
      </c>
      <c r="J528">
        <v>0</v>
      </c>
      <c r="K528" t="str">
        <f t="shared" si="49"/>
        <v>46-55</v>
      </c>
      <c r="L528" t="str">
        <f t="shared" si="48"/>
        <v>8.50-55</v>
      </c>
      <c r="M528">
        <f t="shared" si="50"/>
        <v>5</v>
      </c>
      <c r="N528">
        <f t="shared" si="51"/>
        <v>5</v>
      </c>
      <c r="O528" t="str">
        <f t="shared" si="52"/>
        <v>21-31</v>
      </c>
      <c r="P528" t="str">
        <f t="shared" si="53"/>
        <v>55</v>
      </c>
    </row>
    <row r="529" spans="1:16" x14ac:dyDescent="0.3">
      <c r="A529">
        <v>598</v>
      </c>
      <c r="B529" s="1">
        <v>45139</v>
      </c>
      <c r="C529" t="s">
        <v>611</v>
      </c>
      <c r="D529" t="s">
        <v>10</v>
      </c>
      <c r="E529">
        <v>37</v>
      </c>
      <c r="F529" t="s">
        <v>11</v>
      </c>
      <c r="G529">
        <v>4</v>
      </c>
      <c r="H529">
        <v>30</v>
      </c>
      <c r="I529">
        <v>120</v>
      </c>
      <c r="J529">
        <v>0</v>
      </c>
      <c r="K529" t="str">
        <f t="shared" si="49"/>
        <v>36-45</v>
      </c>
      <c r="L529" t="str">
        <f t="shared" si="48"/>
        <v>5.35-40</v>
      </c>
      <c r="M529">
        <f t="shared" si="50"/>
        <v>2</v>
      </c>
      <c r="N529">
        <f t="shared" si="51"/>
        <v>8</v>
      </c>
      <c r="O529" t="str">
        <f t="shared" si="52"/>
        <v>1-10</v>
      </c>
      <c r="P529" t="str">
        <f t="shared" si="53"/>
        <v>28</v>
      </c>
    </row>
    <row r="530" spans="1:16" x14ac:dyDescent="0.3">
      <c r="A530">
        <v>633</v>
      </c>
      <c r="B530" s="1">
        <v>45145</v>
      </c>
      <c r="C530" t="s">
        <v>646</v>
      </c>
      <c r="D530" t="s">
        <v>10</v>
      </c>
      <c r="E530">
        <v>39</v>
      </c>
      <c r="F530" t="s">
        <v>11</v>
      </c>
      <c r="G530">
        <v>4</v>
      </c>
      <c r="H530">
        <v>30</v>
      </c>
      <c r="I530">
        <v>120</v>
      </c>
      <c r="J530">
        <v>0</v>
      </c>
      <c r="K530" t="str">
        <f t="shared" si="49"/>
        <v>36-45</v>
      </c>
      <c r="L530" t="str">
        <f t="shared" si="48"/>
        <v>5.35-40</v>
      </c>
      <c r="M530">
        <f t="shared" si="50"/>
        <v>1</v>
      </c>
      <c r="N530">
        <f t="shared" si="51"/>
        <v>8</v>
      </c>
      <c r="O530" t="str">
        <f t="shared" si="52"/>
        <v>1-10</v>
      </c>
      <c r="P530" t="str">
        <f t="shared" si="53"/>
        <v>18</v>
      </c>
    </row>
    <row r="531" spans="1:16" x14ac:dyDescent="0.3">
      <c r="A531">
        <v>640</v>
      </c>
      <c r="B531" s="1">
        <v>45053</v>
      </c>
      <c r="C531" t="s">
        <v>653</v>
      </c>
      <c r="D531" t="s">
        <v>13</v>
      </c>
      <c r="E531">
        <v>51</v>
      </c>
      <c r="F531" t="s">
        <v>16</v>
      </c>
      <c r="G531">
        <v>4</v>
      </c>
      <c r="H531">
        <v>30</v>
      </c>
      <c r="I531">
        <v>120</v>
      </c>
      <c r="J531">
        <v>0</v>
      </c>
      <c r="K531" t="str">
        <f t="shared" si="49"/>
        <v>46-55</v>
      </c>
      <c r="L531" t="str">
        <f t="shared" si="48"/>
        <v>8.50-55</v>
      </c>
      <c r="M531">
        <f t="shared" si="50"/>
        <v>7</v>
      </c>
      <c r="N531">
        <f t="shared" si="51"/>
        <v>5</v>
      </c>
      <c r="O531" t="str">
        <f t="shared" si="52"/>
        <v>1-10</v>
      </c>
      <c r="P531" t="str">
        <f t="shared" si="53"/>
        <v>75</v>
      </c>
    </row>
    <row r="532" spans="1:16" x14ac:dyDescent="0.3">
      <c r="A532">
        <v>645</v>
      </c>
      <c r="B532" s="1">
        <v>45247</v>
      </c>
      <c r="C532" t="s">
        <v>658</v>
      </c>
      <c r="D532" t="s">
        <v>13</v>
      </c>
      <c r="E532">
        <v>35</v>
      </c>
      <c r="F532" t="s">
        <v>16</v>
      </c>
      <c r="G532">
        <v>4</v>
      </c>
      <c r="H532">
        <v>30</v>
      </c>
      <c r="I532">
        <v>120</v>
      </c>
      <c r="J532">
        <v>0</v>
      </c>
      <c r="K532" t="str">
        <f t="shared" si="49"/>
        <v>26-35</v>
      </c>
      <c r="L532" t="str">
        <f t="shared" si="48"/>
        <v>4.30-35</v>
      </c>
      <c r="M532">
        <f t="shared" si="50"/>
        <v>5</v>
      </c>
      <c r="N532">
        <f t="shared" si="51"/>
        <v>11</v>
      </c>
      <c r="O532" t="str">
        <f t="shared" si="52"/>
        <v>11-20</v>
      </c>
      <c r="P532" t="str">
        <f t="shared" si="53"/>
        <v>511</v>
      </c>
    </row>
    <row r="533" spans="1:16" x14ac:dyDescent="0.3">
      <c r="A533">
        <v>699</v>
      </c>
      <c r="B533" s="1">
        <v>45099</v>
      </c>
      <c r="C533" t="s">
        <v>712</v>
      </c>
      <c r="D533" t="s">
        <v>13</v>
      </c>
      <c r="E533">
        <v>37</v>
      </c>
      <c r="F533" t="s">
        <v>14</v>
      </c>
      <c r="G533">
        <v>4</v>
      </c>
      <c r="H533">
        <v>30</v>
      </c>
      <c r="I533">
        <v>120</v>
      </c>
      <c r="J533">
        <v>0</v>
      </c>
      <c r="K533" t="str">
        <f t="shared" si="49"/>
        <v>36-45</v>
      </c>
      <c r="L533" t="str">
        <f t="shared" si="48"/>
        <v>5.35-40</v>
      </c>
      <c r="M533">
        <f t="shared" si="50"/>
        <v>4</v>
      </c>
      <c r="N533">
        <f t="shared" si="51"/>
        <v>6</v>
      </c>
      <c r="O533" t="str">
        <f t="shared" si="52"/>
        <v>21-31</v>
      </c>
      <c r="P533" t="str">
        <f t="shared" si="53"/>
        <v>46</v>
      </c>
    </row>
    <row r="534" spans="1:16" x14ac:dyDescent="0.3">
      <c r="A534">
        <v>769</v>
      </c>
      <c r="B534" s="1">
        <v>45086</v>
      </c>
      <c r="C534" t="s">
        <v>782</v>
      </c>
      <c r="D534" t="s">
        <v>13</v>
      </c>
      <c r="E534">
        <v>31</v>
      </c>
      <c r="F534" t="s">
        <v>16</v>
      </c>
      <c r="G534">
        <v>4</v>
      </c>
      <c r="H534">
        <v>30</v>
      </c>
      <c r="I534">
        <v>120</v>
      </c>
      <c r="J534">
        <v>0</v>
      </c>
      <c r="K534" t="str">
        <f t="shared" si="49"/>
        <v>26-35</v>
      </c>
      <c r="L534" t="str">
        <f t="shared" si="48"/>
        <v>4.30-35</v>
      </c>
      <c r="M534">
        <f t="shared" si="50"/>
        <v>5</v>
      </c>
      <c r="N534">
        <f t="shared" si="51"/>
        <v>6</v>
      </c>
      <c r="O534" t="str">
        <f t="shared" si="52"/>
        <v>1-10</v>
      </c>
      <c r="P534" t="str">
        <f t="shared" si="53"/>
        <v>56</v>
      </c>
    </row>
    <row r="535" spans="1:16" x14ac:dyDescent="0.3">
      <c r="A535">
        <v>796</v>
      </c>
      <c r="B535" s="1">
        <v>45101</v>
      </c>
      <c r="C535" t="s">
        <v>809</v>
      </c>
      <c r="D535" t="s">
        <v>10</v>
      </c>
      <c r="E535">
        <v>43</v>
      </c>
      <c r="F535" t="s">
        <v>11</v>
      </c>
      <c r="G535">
        <v>4</v>
      </c>
      <c r="H535">
        <v>30</v>
      </c>
      <c r="I535">
        <v>120</v>
      </c>
      <c r="J535">
        <v>0</v>
      </c>
      <c r="K535" t="str">
        <f t="shared" si="49"/>
        <v>36-45</v>
      </c>
      <c r="L535" t="str">
        <f t="shared" si="48"/>
        <v>6.40-45</v>
      </c>
      <c r="M535">
        <f t="shared" si="50"/>
        <v>6</v>
      </c>
      <c r="N535">
        <f t="shared" si="51"/>
        <v>6</v>
      </c>
      <c r="O535" t="str">
        <f t="shared" si="52"/>
        <v>21-31</v>
      </c>
      <c r="P535" t="str">
        <f t="shared" si="53"/>
        <v>66</v>
      </c>
    </row>
    <row r="536" spans="1:16" x14ac:dyDescent="0.3">
      <c r="A536">
        <v>824</v>
      </c>
      <c r="B536" s="1">
        <v>45051</v>
      </c>
      <c r="C536" t="s">
        <v>837</v>
      </c>
      <c r="D536" t="s">
        <v>10</v>
      </c>
      <c r="E536">
        <v>63</v>
      </c>
      <c r="F536" t="s">
        <v>14</v>
      </c>
      <c r="G536">
        <v>4</v>
      </c>
      <c r="H536">
        <v>30</v>
      </c>
      <c r="I536">
        <v>120</v>
      </c>
      <c r="J536">
        <v>0</v>
      </c>
      <c r="K536" t="str">
        <f t="shared" si="49"/>
        <v>56-65</v>
      </c>
      <c r="L536" t="str">
        <f t="shared" si="48"/>
        <v>10.60-65</v>
      </c>
      <c r="M536">
        <f t="shared" si="50"/>
        <v>5</v>
      </c>
      <c r="N536">
        <f t="shared" si="51"/>
        <v>5</v>
      </c>
      <c r="O536" t="str">
        <f t="shared" si="52"/>
        <v>1-10</v>
      </c>
      <c r="P536" t="str">
        <f t="shared" si="53"/>
        <v>55</v>
      </c>
    </row>
    <row r="537" spans="1:16" x14ac:dyDescent="0.3">
      <c r="A537">
        <v>856</v>
      </c>
      <c r="B537" s="1">
        <v>45257</v>
      </c>
      <c r="C537" t="s">
        <v>869</v>
      </c>
      <c r="D537" t="s">
        <v>10</v>
      </c>
      <c r="E537">
        <v>54</v>
      </c>
      <c r="F537" t="s">
        <v>16</v>
      </c>
      <c r="G537">
        <v>4</v>
      </c>
      <c r="H537">
        <v>30</v>
      </c>
      <c r="I537">
        <v>120</v>
      </c>
      <c r="J537">
        <v>0</v>
      </c>
      <c r="K537" t="str">
        <f t="shared" si="49"/>
        <v>46-55</v>
      </c>
      <c r="L537" t="str">
        <f t="shared" si="48"/>
        <v>8.50-55</v>
      </c>
      <c r="M537">
        <f t="shared" si="50"/>
        <v>1</v>
      </c>
      <c r="N537">
        <f t="shared" si="51"/>
        <v>11</v>
      </c>
      <c r="O537" t="str">
        <f t="shared" si="52"/>
        <v>21-31</v>
      </c>
      <c r="P537" t="str">
        <f t="shared" si="53"/>
        <v>111</v>
      </c>
    </row>
    <row r="538" spans="1:16" x14ac:dyDescent="0.3">
      <c r="A538">
        <v>870</v>
      </c>
      <c r="B538" s="1">
        <v>45115</v>
      </c>
      <c r="C538" t="s">
        <v>883</v>
      </c>
      <c r="D538" t="s">
        <v>13</v>
      </c>
      <c r="E538">
        <v>46</v>
      </c>
      <c r="F538" t="s">
        <v>16</v>
      </c>
      <c r="G538">
        <v>4</v>
      </c>
      <c r="H538">
        <v>30</v>
      </c>
      <c r="I538">
        <v>120</v>
      </c>
      <c r="J538">
        <v>0</v>
      </c>
      <c r="K538" t="str">
        <f t="shared" si="49"/>
        <v>46-55</v>
      </c>
      <c r="L538" t="str">
        <f t="shared" si="48"/>
        <v>7.45-50</v>
      </c>
      <c r="M538">
        <f t="shared" si="50"/>
        <v>6</v>
      </c>
      <c r="N538">
        <f t="shared" si="51"/>
        <v>7</v>
      </c>
      <c r="O538" t="str">
        <f t="shared" si="52"/>
        <v>1-10</v>
      </c>
      <c r="P538" t="str">
        <f t="shared" si="53"/>
        <v>67</v>
      </c>
    </row>
    <row r="539" spans="1:16" x14ac:dyDescent="0.3">
      <c r="A539">
        <v>876</v>
      </c>
      <c r="B539" s="1">
        <v>45208</v>
      </c>
      <c r="C539" t="s">
        <v>889</v>
      </c>
      <c r="D539" t="s">
        <v>10</v>
      </c>
      <c r="E539">
        <v>43</v>
      </c>
      <c r="F539" t="s">
        <v>14</v>
      </c>
      <c r="G539">
        <v>4</v>
      </c>
      <c r="H539">
        <v>30</v>
      </c>
      <c r="I539">
        <v>120</v>
      </c>
      <c r="J539">
        <v>0</v>
      </c>
      <c r="K539" t="str">
        <f t="shared" si="49"/>
        <v>36-45</v>
      </c>
      <c r="L539" t="str">
        <f t="shared" si="48"/>
        <v>6.40-45</v>
      </c>
      <c r="M539">
        <f t="shared" si="50"/>
        <v>1</v>
      </c>
      <c r="N539">
        <f t="shared" si="51"/>
        <v>10</v>
      </c>
      <c r="O539" t="str">
        <f t="shared" si="52"/>
        <v>1-10</v>
      </c>
      <c r="P539" t="str">
        <f t="shared" si="53"/>
        <v>110</v>
      </c>
    </row>
    <row r="540" spans="1:16" x14ac:dyDescent="0.3">
      <c r="A540">
        <v>885</v>
      </c>
      <c r="B540" s="1">
        <v>44988</v>
      </c>
      <c r="C540" t="s">
        <v>898</v>
      </c>
      <c r="D540" t="s">
        <v>13</v>
      </c>
      <c r="E540">
        <v>52</v>
      </c>
      <c r="F540" t="s">
        <v>14</v>
      </c>
      <c r="G540">
        <v>4</v>
      </c>
      <c r="H540">
        <v>30</v>
      </c>
      <c r="I540">
        <v>120</v>
      </c>
      <c r="J540">
        <v>0</v>
      </c>
      <c r="K540" t="str">
        <f t="shared" si="49"/>
        <v>46-55</v>
      </c>
      <c r="L540" t="str">
        <f t="shared" si="48"/>
        <v>8.50-55</v>
      </c>
      <c r="M540">
        <f t="shared" si="50"/>
        <v>5</v>
      </c>
      <c r="N540">
        <f t="shared" si="51"/>
        <v>3</v>
      </c>
      <c r="O540" t="str">
        <f t="shared" si="52"/>
        <v>1-10</v>
      </c>
      <c r="P540" t="str">
        <f t="shared" si="53"/>
        <v>53</v>
      </c>
    </row>
    <row r="541" spans="1:16" x14ac:dyDescent="0.3">
      <c r="A541">
        <v>895</v>
      </c>
      <c r="B541" s="1">
        <v>45068</v>
      </c>
      <c r="C541" t="s">
        <v>908</v>
      </c>
      <c r="D541" t="s">
        <v>13</v>
      </c>
      <c r="E541">
        <v>55</v>
      </c>
      <c r="F541" t="s">
        <v>14</v>
      </c>
      <c r="G541">
        <v>4</v>
      </c>
      <c r="H541">
        <v>30</v>
      </c>
      <c r="I541">
        <v>120</v>
      </c>
      <c r="J541">
        <v>0</v>
      </c>
      <c r="K541" t="str">
        <f t="shared" si="49"/>
        <v>46-55</v>
      </c>
      <c r="L541" t="str">
        <f t="shared" si="48"/>
        <v>8.50-55</v>
      </c>
      <c r="M541">
        <f t="shared" si="50"/>
        <v>1</v>
      </c>
      <c r="N541">
        <f t="shared" si="51"/>
        <v>5</v>
      </c>
      <c r="O541" t="str">
        <f t="shared" si="52"/>
        <v>21-31</v>
      </c>
      <c r="P541" t="str">
        <f t="shared" si="53"/>
        <v>15</v>
      </c>
    </row>
    <row r="542" spans="1:16" x14ac:dyDescent="0.3">
      <c r="A542">
        <v>931</v>
      </c>
      <c r="B542" s="1">
        <v>45171</v>
      </c>
      <c r="C542" t="s">
        <v>944</v>
      </c>
      <c r="D542" t="s">
        <v>10</v>
      </c>
      <c r="E542">
        <v>30</v>
      </c>
      <c r="F542" t="s">
        <v>11</v>
      </c>
      <c r="G542">
        <v>4</v>
      </c>
      <c r="H542">
        <v>30</v>
      </c>
      <c r="I542">
        <v>120</v>
      </c>
      <c r="J542">
        <v>0</v>
      </c>
      <c r="K542" t="str">
        <f t="shared" si="49"/>
        <v>26-35</v>
      </c>
      <c r="L542" t="str">
        <f t="shared" si="48"/>
        <v>3.25-30</v>
      </c>
      <c r="M542">
        <f t="shared" si="50"/>
        <v>6</v>
      </c>
      <c r="N542">
        <f t="shared" si="51"/>
        <v>9</v>
      </c>
      <c r="O542" t="str">
        <f t="shared" si="52"/>
        <v>1-10</v>
      </c>
      <c r="P542" t="str">
        <f t="shared" si="53"/>
        <v>69</v>
      </c>
    </row>
    <row r="543" spans="1:16" x14ac:dyDescent="0.3">
      <c r="A543">
        <v>957</v>
      </c>
      <c r="B543" s="1">
        <v>45153</v>
      </c>
      <c r="C543" t="s">
        <v>970</v>
      </c>
      <c r="D543" t="s">
        <v>13</v>
      </c>
      <c r="E543">
        <v>60</v>
      </c>
      <c r="F543" t="s">
        <v>16</v>
      </c>
      <c r="G543">
        <v>4</v>
      </c>
      <c r="H543">
        <v>30</v>
      </c>
      <c r="I543">
        <v>120</v>
      </c>
      <c r="J543">
        <v>0</v>
      </c>
      <c r="K543" t="str">
        <f t="shared" si="49"/>
        <v>56-65</v>
      </c>
      <c r="L543" t="str">
        <f t="shared" si="48"/>
        <v>9.55-60</v>
      </c>
      <c r="M543">
        <f t="shared" si="50"/>
        <v>2</v>
      </c>
      <c r="N543">
        <f t="shared" si="51"/>
        <v>8</v>
      </c>
      <c r="O543" t="str">
        <f t="shared" si="52"/>
        <v>11-20</v>
      </c>
      <c r="P543" t="str">
        <f t="shared" si="53"/>
        <v>28</v>
      </c>
    </row>
    <row r="544" spans="1:16" x14ac:dyDescent="0.3">
      <c r="A544">
        <v>1000</v>
      </c>
      <c r="B544" s="1">
        <v>45028</v>
      </c>
      <c r="C544" t="s">
        <v>1013</v>
      </c>
      <c r="D544" t="s">
        <v>10</v>
      </c>
      <c r="E544">
        <v>47</v>
      </c>
      <c r="F544" t="s">
        <v>16</v>
      </c>
      <c r="G544">
        <v>4</v>
      </c>
      <c r="H544">
        <v>30</v>
      </c>
      <c r="I544">
        <v>120</v>
      </c>
      <c r="J544">
        <v>0</v>
      </c>
      <c r="K544" t="str">
        <f t="shared" si="49"/>
        <v>46-55</v>
      </c>
      <c r="L544" t="str">
        <f t="shared" si="48"/>
        <v>7.45-50</v>
      </c>
      <c r="M544">
        <f t="shared" si="50"/>
        <v>3</v>
      </c>
      <c r="N544">
        <f t="shared" si="51"/>
        <v>4</v>
      </c>
      <c r="O544" t="str">
        <f t="shared" si="52"/>
        <v>11-20</v>
      </c>
      <c r="P544" t="str">
        <f t="shared" si="53"/>
        <v>34</v>
      </c>
    </row>
    <row r="545" spans="1:16" x14ac:dyDescent="0.3">
      <c r="A545">
        <v>5</v>
      </c>
      <c r="B545" s="1">
        <v>45052</v>
      </c>
      <c r="C545" t="s">
        <v>18</v>
      </c>
      <c r="D545" t="s">
        <v>10</v>
      </c>
      <c r="E545">
        <v>30</v>
      </c>
      <c r="F545" t="s">
        <v>11</v>
      </c>
      <c r="G545">
        <v>2</v>
      </c>
      <c r="H545">
        <v>50</v>
      </c>
      <c r="I545">
        <v>100</v>
      </c>
      <c r="J545">
        <v>0</v>
      </c>
      <c r="K545" t="str">
        <f t="shared" si="49"/>
        <v>26-35</v>
      </c>
      <c r="L545" t="str">
        <f t="shared" si="48"/>
        <v>3.25-30</v>
      </c>
      <c r="M545">
        <f t="shared" si="50"/>
        <v>6</v>
      </c>
      <c r="N545">
        <f t="shared" si="51"/>
        <v>5</v>
      </c>
      <c r="O545" t="str">
        <f t="shared" si="52"/>
        <v>1-10</v>
      </c>
      <c r="P545" t="str">
        <f t="shared" si="53"/>
        <v>65</v>
      </c>
    </row>
    <row r="546" spans="1:16" x14ac:dyDescent="0.3">
      <c r="A546">
        <v>8</v>
      </c>
      <c r="B546" s="1">
        <v>44979</v>
      </c>
      <c r="C546" t="s">
        <v>21</v>
      </c>
      <c r="D546" t="s">
        <v>10</v>
      </c>
      <c r="E546">
        <v>30</v>
      </c>
      <c r="F546" t="s">
        <v>16</v>
      </c>
      <c r="G546">
        <v>4</v>
      </c>
      <c r="H546">
        <v>25</v>
      </c>
      <c r="I546">
        <v>100</v>
      </c>
      <c r="J546">
        <v>0</v>
      </c>
      <c r="K546" t="str">
        <f t="shared" si="49"/>
        <v>26-35</v>
      </c>
      <c r="L546" t="str">
        <f t="shared" si="48"/>
        <v>3.25-30</v>
      </c>
      <c r="M546">
        <f t="shared" si="50"/>
        <v>3</v>
      </c>
      <c r="N546">
        <f t="shared" si="51"/>
        <v>2</v>
      </c>
      <c r="O546" t="str">
        <f t="shared" si="52"/>
        <v>21-31</v>
      </c>
      <c r="P546" t="str">
        <f t="shared" si="53"/>
        <v>32</v>
      </c>
    </row>
    <row r="547" spans="1:16" x14ac:dyDescent="0.3">
      <c r="A547">
        <v>11</v>
      </c>
      <c r="B547" s="1">
        <v>44971</v>
      </c>
      <c r="C547" t="s">
        <v>24</v>
      </c>
      <c r="D547" t="s">
        <v>10</v>
      </c>
      <c r="E547">
        <v>23</v>
      </c>
      <c r="F547" t="s">
        <v>14</v>
      </c>
      <c r="G547">
        <v>2</v>
      </c>
      <c r="H547">
        <v>50</v>
      </c>
      <c r="I547">
        <v>100</v>
      </c>
      <c r="J547">
        <v>0</v>
      </c>
      <c r="K547" t="str">
        <f t="shared" si="49"/>
        <v>18-25</v>
      </c>
      <c r="L547" t="str">
        <f t="shared" si="48"/>
        <v>2.20-25</v>
      </c>
      <c r="M547">
        <f t="shared" si="50"/>
        <v>2</v>
      </c>
      <c r="N547">
        <f t="shared" si="51"/>
        <v>2</v>
      </c>
      <c r="O547" t="str">
        <f t="shared" si="52"/>
        <v>11-20</v>
      </c>
      <c r="P547" t="str">
        <f t="shared" si="53"/>
        <v>22</v>
      </c>
    </row>
    <row r="548" spans="1:16" x14ac:dyDescent="0.3">
      <c r="A548">
        <v>17</v>
      </c>
      <c r="B548" s="1">
        <v>45038</v>
      </c>
      <c r="C548" t="s">
        <v>30</v>
      </c>
      <c r="D548" t="s">
        <v>13</v>
      </c>
      <c r="E548">
        <v>27</v>
      </c>
      <c r="F548" t="s">
        <v>14</v>
      </c>
      <c r="G548">
        <v>4</v>
      </c>
      <c r="H548">
        <v>25</v>
      </c>
      <c r="I548">
        <v>100</v>
      </c>
      <c r="J548">
        <v>0</v>
      </c>
      <c r="K548" t="str">
        <f t="shared" si="49"/>
        <v>26-35</v>
      </c>
      <c r="L548" t="str">
        <f t="shared" si="48"/>
        <v>3.25-30</v>
      </c>
      <c r="M548">
        <f t="shared" si="50"/>
        <v>6</v>
      </c>
      <c r="N548">
        <f t="shared" si="51"/>
        <v>4</v>
      </c>
      <c r="O548" t="str">
        <f t="shared" si="52"/>
        <v>21-31</v>
      </c>
      <c r="P548" t="str">
        <f t="shared" si="53"/>
        <v>64</v>
      </c>
    </row>
    <row r="549" spans="1:16" x14ac:dyDescent="0.3">
      <c r="A549">
        <v>22</v>
      </c>
      <c r="B549" s="1">
        <v>45214</v>
      </c>
      <c r="C549" t="s">
        <v>35</v>
      </c>
      <c r="D549" t="s">
        <v>10</v>
      </c>
      <c r="E549">
        <v>18</v>
      </c>
      <c r="F549" t="s">
        <v>14</v>
      </c>
      <c r="G549">
        <v>2</v>
      </c>
      <c r="H549">
        <v>50</v>
      </c>
      <c r="I549">
        <v>100</v>
      </c>
      <c r="J549">
        <v>0</v>
      </c>
      <c r="K549" t="str">
        <f t="shared" si="49"/>
        <v>18-25</v>
      </c>
      <c r="L549" t="str">
        <f t="shared" si="48"/>
        <v>1.18-20</v>
      </c>
      <c r="M549">
        <f t="shared" si="50"/>
        <v>7</v>
      </c>
      <c r="N549">
        <f t="shared" si="51"/>
        <v>10</v>
      </c>
      <c r="O549" t="str">
        <f t="shared" si="52"/>
        <v>11-20</v>
      </c>
      <c r="P549" t="str">
        <f t="shared" si="53"/>
        <v>710</v>
      </c>
    </row>
    <row r="550" spans="1:16" x14ac:dyDescent="0.3">
      <c r="A550">
        <v>33</v>
      </c>
      <c r="B550" s="1">
        <v>45008</v>
      </c>
      <c r="C550" t="s">
        <v>46</v>
      </c>
      <c r="D550" t="s">
        <v>13</v>
      </c>
      <c r="E550">
        <v>50</v>
      </c>
      <c r="F550" t="s">
        <v>16</v>
      </c>
      <c r="G550">
        <v>2</v>
      </c>
      <c r="H550">
        <v>50</v>
      </c>
      <c r="I550">
        <v>100</v>
      </c>
      <c r="J550">
        <v>0</v>
      </c>
      <c r="K550" t="str">
        <f t="shared" si="49"/>
        <v>46-55</v>
      </c>
      <c r="L550" t="str">
        <f t="shared" si="48"/>
        <v>7.45-50</v>
      </c>
      <c r="M550">
        <f t="shared" si="50"/>
        <v>4</v>
      </c>
      <c r="N550">
        <f t="shared" si="51"/>
        <v>3</v>
      </c>
      <c r="O550" t="str">
        <f t="shared" si="52"/>
        <v>21-31</v>
      </c>
      <c r="P550" t="str">
        <f t="shared" si="53"/>
        <v>43</v>
      </c>
    </row>
    <row r="551" spans="1:16" x14ac:dyDescent="0.3">
      <c r="A551">
        <v>53</v>
      </c>
      <c r="B551" s="1">
        <v>45120</v>
      </c>
      <c r="C551" t="s">
        <v>66</v>
      </c>
      <c r="D551" t="s">
        <v>10</v>
      </c>
      <c r="E551">
        <v>34</v>
      </c>
      <c r="F551" t="s">
        <v>16</v>
      </c>
      <c r="G551">
        <v>2</v>
      </c>
      <c r="H551">
        <v>50</v>
      </c>
      <c r="I551">
        <v>100</v>
      </c>
      <c r="J551">
        <v>0</v>
      </c>
      <c r="K551" t="str">
        <f t="shared" si="49"/>
        <v>26-35</v>
      </c>
      <c r="L551" t="str">
        <f t="shared" si="48"/>
        <v>4.30-35</v>
      </c>
      <c r="M551">
        <f t="shared" si="50"/>
        <v>4</v>
      </c>
      <c r="N551">
        <f t="shared" si="51"/>
        <v>7</v>
      </c>
      <c r="O551" t="str">
        <f t="shared" si="52"/>
        <v>11-20</v>
      </c>
      <c r="P551" t="str">
        <f t="shared" si="53"/>
        <v>47</v>
      </c>
    </row>
    <row r="552" spans="1:16" x14ac:dyDescent="0.3">
      <c r="A552">
        <v>62</v>
      </c>
      <c r="B552" s="1">
        <v>45287</v>
      </c>
      <c r="C552" t="s">
        <v>75</v>
      </c>
      <c r="D552" t="s">
        <v>10</v>
      </c>
      <c r="E552">
        <v>18</v>
      </c>
      <c r="F552" t="s">
        <v>11</v>
      </c>
      <c r="G552">
        <v>2</v>
      </c>
      <c r="H552">
        <v>50</v>
      </c>
      <c r="I552">
        <v>100</v>
      </c>
      <c r="J552">
        <v>0</v>
      </c>
      <c r="K552" t="str">
        <f t="shared" si="49"/>
        <v>18-25</v>
      </c>
      <c r="L552" t="str">
        <f t="shared" si="48"/>
        <v>1.18-20</v>
      </c>
      <c r="M552">
        <f t="shared" si="50"/>
        <v>3</v>
      </c>
      <c r="N552">
        <f t="shared" si="51"/>
        <v>12</v>
      </c>
      <c r="O552" t="str">
        <f t="shared" si="52"/>
        <v>21-31</v>
      </c>
      <c r="P552" t="str">
        <f t="shared" si="53"/>
        <v>312</v>
      </c>
    </row>
    <row r="553" spans="1:16" x14ac:dyDescent="0.3">
      <c r="A553">
        <v>64</v>
      </c>
      <c r="B553" s="1">
        <v>44950</v>
      </c>
      <c r="C553" t="s">
        <v>77</v>
      </c>
      <c r="D553" t="s">
        <v>10</v>
      </c>
      <c r="E553">
        <v>49</v>
      </c>
      <c r="F553" t="s">
        <v>14</v>
      </c>
      <c r="G553">
        <v>4</v>
      </c>
      <c r="H553">
        <v>25</v>
      </c>
      <c r="I553">
        <v>100</v>
      </c>
      <c r="J553">
        <v>0</v>
      </c>
      <c r="K553" t="str">
        <f t="shared" si="49"/>
        <v>46-55</v>
      </c>
      <c r="L553" t="str">
        <f t="shared" si="48"/>
        <v>7.45-50</v>
      </c>
      <c r="M553">
        <f t="shared" si="50"/>
        <v>2</v>
      </c>
      <c r="N553">
        <f t="shared" si="51"/>
        <v>1</v>
      </c>
      <c r="O553" t="str">
        <f t="shared" si="52"/>
        <v>21-31</v>
      </c>
      <c r="P553" t="str">
        <f t="shared" si="53"/>
        <v>21</v>
      </c>
    </row>
    <row r="554" spans="1:16" x14ac:dyDescent="0.3">
      <c r="A554">
        <v>71</v>
      </c>
      <c r="B554" s="1">
        <v>45121</v>
      </c>
      <c r="C554" t="s">
        <v>84</v>
      </c>
      <c r="D554" t="s">
        <v>13</v>
      </c>
      <c r="E554">
        <v>51</v>
      </c>
      <c r="F554" t="s">
        <v>11</v>
      </c>
      <c r="G554">
        <v>4</v>
      </c>
      <c r="H554">
        <v>25</v>
      </c>
      <c r="I554">
        <v>100</v>
      </c>
      <c r="J554">
        <v>0</v>
      </c>
      <c r="K554" t="str">
        <f t="shared" si="49"/>
        <v>46-55</v>
      </c>
      <c r="L554" t="str">
        <f t="shared" si="48"/>
        <v>8.50-55</v>
      </c>
      <c r="M554">
        <f t="shared" si="50"/>
        <v>5</v>
      </c>
      <c r="N554">
        <f t="shared" si="51"/>
        <v>7</v>
      </c>
      <c r="O554" t="str">
        <f t="shared" si="52"/>
        <v>11-20</v>
      </c>
      <c r="P554" t="str">
        <f t="shared" si="53"/>
        <v>57</v>
      </c>
    </row>
    <row r="555" spans="1:16" x14ac:dyDescent="0.3">
      <c r="A555">
        <v>76</v>
      </c>
      <c r="B555" s="1">
        <v>45010</v>
      </c>
      <c r="C555" t="s">
        <v>89</v>
      </c>
      <c r="D555" t="s">
        <v>13</v>
      </c>
      <c r="E555">
        <v>22</v>
      </c>
      <c r="F555" t="s">
        <v>16</v>
      </c>
      <c r="G555">
        <v>2</v>
      </c>
      <c r="H555">
        <v>50</v>
      </c>
      <c r="I555">
        <v>100</v>
      </c>
      <c r="J555">
        <v>0</v>
      </c>
      <c r="K555" t="str">
        <f t="shared" si="49"/>
        <v>18-25</v>
      </c>
      <c r="L555" t="str">
        <f t="shared" si="48"/>
        <v>2.20-25</v>
      </c>
      <c r="M555">
        <f t="shared" si="50"/>
        <v>6</v>
      </c>
      <c r="N555">
        <f t="shared" si="51"/>
        <v>3</v>
      </c>
      <c r="O555" t="str">
        <f t="shared" si="52"/>
        <v>21-31</v>
      </c>
      <c r="P555" t="str">
        <f t="shared" si="53"/>
        <v>63</v>
      </c>
    </row>
    <row r="556" spans="1:16" x14ac:dyDescent="0.3">
      <c r="A556">
        <v>77</v>
      </c>
      <c r="B556" s="1">
        <v>45116</v>
      </c>
      <c r="C556" t="s">
        <v>90</v>
      </c>
      <c r="D556" t="s">
        <v>13</v>
      </c>
      <c r="E556">
        <v>47</v>
      </c>
      <c r="F556" t="s">
        <v>14</v>
      </c>
      <c r="G556">
        <v>2</v>
      </c>
      <c r="H556">
        <v>50</v>
      </c>
      <c r="I556">
        <v>100</v>
      </c>
      <c r="J556">
        <v>0</v>
      </c>
      <c r="K556" t="str">
        <f t="shared" si="49"/>
        <v>46-55</v>
      </c>
      <c r="L556" t="str">
        <f t="shared" si="48"/>
        <v>7.45-50</v>
      </c>
      <c r="M556">
        <f t="shared" si="50"/>
        <v>7</v>
      </c>
      <c r="N556">
        <f t="shared" si="51"/>
        <v>7</v>
      </c>
      <c r="O556" t="str">
        <f t="shared" si="52"/>
        <v>1-10</v>
      </c>
      <c r="P556" t="str">
        <f t="shared" si="53"/>
        <v>77</v>
      </c>
    </row>
    <row r="557" spans="1:16" x14ac:dyDescent="0.3">
      <c r="A557">
        <v>83</v>
      </c>
      <c r="B557" s="1">
        <v>45276</v>
      </c>
      <c r="C557" t="s">
        <v>96</v>
      </c>
      <c r="D557" t="s">
        <v>10</v>
      </c>
      <c r="E557">
        <v>54</v>
      </c>
      <c r="F557" t="s">
        <v>16</v>
      </c>
      <c r="G557">
        <v>2</v>
      </c>
      <c r="H557">
        <v>50</v>
      </c>
      <c r="I557">
        <v>100</v>
      </c>
      <c r="J557">
        <v>0</v>
      </c>
      <c r="K557" t="str">
        <f t="shared" si="49"/>
        <v>46-55</v>
      </c>
      <c r="L557" t="str">
        <f t="shared" si="48"/>
        <v>8.50-55</v>
      </c>
      <c r="M557">
        <f t="shared" si="50"/>
        <v>6</v>
      </c>
      <c r="N557">
        <f t="shared" si="51"/>
        <v>12</v>
      </c>
      <c r="O557" t="str">
        <f t="shared" si="52"/>
        <v>11-20</v>
      </c>
      <c r="P557" t="str">
        <f t="shared" si="53"/>
        <v>612</v>
      </c>
    </row>
    <row r="558" spans="1:16" x14ac:dyDescent="0.3">
      <c r="A558">
        <v>87</v>
      </c>
      <c r="B558" s="1">
        <v>45252</v>
      </c>
      <c r="C558" t="s">
        <v>100</v>
      </c>
      <c r="D558" t="s">
        <v>13</v>
      </c>
      <c r="E558">
        <v>28</v>
      </c>
      <c r="F558" t="s">
        <v>11</v>
      </c>
      <c r="G558">
        <v>2</v>
      </c>
      <c r="H558">
        <v>50</v>
      </c>
      <c r="I558">
        <v>100</v>
      </c>
      <c r="J558">
        <v>0</v>
      </c>
      <c r="K558" t="str">
        <f t="shared" si="49"/>
        <v>26-35</v>
      </c>
      <c r="L558" t="str">
        <f t="shared" si="48"/>
        <v>3.25-30</v>
      </c>
      <c r="M558">
        <f t="shared" si="50"/>
        <v>3</v>
      </c>
      <c r="N558">
        <f t="shared" si="51"/>
        <v>11</v>
      </c>
      <c r="O558" t="str">
        <f t="shared" si="52"/>
        <v>21-31</v>
      </c>
      <c r="P558" t="str">
        <f t="shared" si="53"/>
        <v>311</v>
      </c>
    </row>
    <row r="559" spans="1:16" x14ac:dyDescent="0.3">
      <c r="A559">
        <v>98</v>
      </c>
      <c r="B559" s="1">
        <v>45039</v>
      </c>
      <c r="C559" t="s">
        <v>111</v>
      </c>
      <c r="D559" t="s">
        <v>13</v>
      </c>
      <c r="E559">
        <v>55</v>
      </c>
      <c r="F559" t="s">
        <v>11</v>
      </c>
      <c r="G559">
        <v>2</v>
      </c>
      <c r="H559">
        <v>50</v>
      </c>
      <c r="I559">
        <v>100</v>
      </c>
      <c r="J559">
        <v>0</v>
      </c>
      <c r="K559" t="str">
        <f t="shared" si="49"/>
        <v>46-55</v>
      </c>
      <c r="L559" t="str">
        <f t="shared" si="48"/>
        <v>8.50-55</v>
      </c>
      <c r="M559">
        <f t="shared" si="50"/>
        <v>7</v>
      </c>
      <c r="N559">
        <f t="shared" si="51"/>
        <v>4</v>
      </c>
      <c r="O559" t="str">
        <f t="shared" si="52"/>
        <v>21-31</v>
      </c>
      <c r="P559" t="str">
        <f t="shared" si="53"/>
        <v>74</v>
      </c>
    </row>
    <row r="560" spans="1:16" x14ac:dyDescent="0.3">
      <c r="A560">
        <v>114</v>
      </c>
      <c r="B560" s="1">
        <v>45129</v>
      </c>
      <c r="C560" t="s">
        <v>127</v>
      </c>
      <c r="D560" t="s">
        <v>13</v>
      </c>
      <c r="E560">
        <v>22</v>
      </c>
      <c r="F560" t="s">
        <v>11</v>
      </c>
      <c r="G560">
        <v>4</v>
      </c>
      <c r="H560">
        <v>25</v>
      </c>
      <c r="I560">
        <v>100</v>
      </c>
      <c r="J560">
        <v>0</v>
      </c>
      <c r="K560" t="str">
        <f t="shared" si="49"/>
        <v>18-25</v>
      </c>
      <c r="L560" t="str">
        <f t="shared" si="48"/>
        <v>2.20-25</v>
      </c>
      <c r="M560">
        <f t="shared" si="50"/>
        <v>6</v>
      </c>
      <c r="N560">
        <f t="shared" si="51"/>
        <v>7</v>
      </c>
      <c r="O560" t="str">
        <f t="shared" si="52"/>
        <v>21-31</v>
      </c>
      <c r="P560" t="str">
        <f t="shared" si="53"/>
        <v>67</v>
      </c>
    </row>
    <row r="561" spans="1:16" x14ac:dyDescent="0.3">
      <c r="A561">
        <v>125</v>
      </c>
      <c r="B561" s="1">
        <v>45146</v>
      </c>
      <c r="C561" t="s">
        <v>138</v>
      </c>
      <c r="D561" t="s">
        <v>10</v>
      </c>
      <c r="E561">
        <v>48</v>
      </c>
      <c r="F561" t="s">
        <v>14</v>
      </c>
      <c r="G561">
        <v>2</v>
      </c>
      <c r="H561">
        <v>50</v>
      </c>
      <c r="I561">
        <v>100</v>
      </c>
      <c r="J561">
        <v>0</v>
      </c>
      <c r="K561" t="str">
        <f t="shared" si="49"/>
        <v>46-55</v>
      </c>
      <c r="L561" t="str">
        <f t="shared" si="48"/>
        <v>7.45-50</v>
      </c>
      <c r="M561">
        <f t="shared" si="50"/>
        <v>2</v>
      </c>
      <c r="N561">
        <f t="shared" si="51"/>
        <v>8</v>
      </c>
      <c r="O561" t="str">
        <f t="shared" si="52"/>
        <v>1-10</v>
      </c>
      <c r="P561" t="str">
        <f t="shared" si="53"/>
        <v>28</v>
      </c>
    </row>
    <row r="562" spans="1:16" x14ac:dyDescent="0.3">
      <c r="A562">
        <v>156</v>
      </c>
      <c r="B562" s="1">
        <v>45255</v>
      </c>
      <c r="C562" t="s">
        <v>169</v>
      </c>
      <c r="D562" t="s">
        <v>13</v>
      </c>
      <c r="E562">
        <v>43</v>
      </c>
      <c r="F562" t="s">
        <v>14</v>
      </c>
      <c r="G562">
        <v>4</v>
      </c>
      <c r="H562">
        <v>25</v>
      </c>
      <c r="I562">
        <v>100</v>
      </c>
      <c r="J562">
        <v>0</v>
      </c>
      <c r="K562" t="str">
        <f t="shared" si="49"/>
        <v>36-45</v>
      </c>
      <c r="L562" t="str">
        <f t="shared" si="48"/>
        <v>6.40-45</v>
      </c>
      <c r="M562">
        <f t="shared" si="50"/>
        <v>6</v>
      </c>
      <c r="N562">
        <f t="shared" si="51"/>
        <v>11</v>
      </c>
      <c r="O562" t="str">
        <f t="shared" si="52"/>
        <v>21-31</v>
      </c>
      <c r="P562" t="str">
        <f t="shared" si="53"/>
        <v>611</v>
      </c>
    </row>
    <row r="563" spans="1:16" x14ac:dyDescent="0.3">
      <c r="A563">
        <v>160</v>
      </c>
      <c r="B563" s="1">
        <v>45149</v>
      </c>
      <c r="C563" t="s">
        <v>173</v>
      </c>
      <c r="D563" t="s">
        <v>13</v>
      </c>
      <c r="E563">
        <v>43</v>
      </c>
      <c r="F563" t="s">
        <v>14</v>
      </c>
      <c r="G563">
        <v>2</v>
      </c>
      <c r="H563">
        <v>50</v>
      </c>
      <c r="I563">
        <v>100</v>
      </c>
      <c r="J563">
        <v>0</v>
      </c>
      <c r="K563" t="str">
        <f t="shared" si="49"/>
        <v>36-45</v>
      </c>
      <c r="L563" t="str">
        <f t="shared" si="48"/>
        <v>6.40-45</v>
      </c>
      <c r="M563">
        <f t="shared" si="50"/>
        <v>5</v>
      </c>
      <c r="N563">
        <f t="shared" si="51"/>
        <v>8</v>
      </c>
      <c r="O563" t="str">
        <f t="shared" si="52"/>
        <v>11-20</v>
      </c>
      <c r="P563" t="str">
        <f t="shared" si="53"/>
        <v>58</v>
      </c>
    </row>
    <row r="564" spans="1:16" x14ac:dyDescent="0.3">
      <c r="A564">
        <v>175</v>
      </c>
      <c r="B564" s="1">
        <v>45005</v>
      </c>
      <c r="C564" t="s">
        <v>188</v>
      </c>
      <c r="D564" t="s">
        <v>13</v>
      </c>
      <c r="E564">
        <v>31</v>
      </c>
      <c r="F564" t="s">
        <v>16</v>
      </c>
      <c r="G564">
        <v>4</v>
      </c>
      <c r="H564">
        <v>25</v>
      </c>
      <c r="I564">
        <v>100</v>
      </c>
      <c r="J564">
        <v>0</v>
      </c>
      <c r="K564" t="str">
        <f t="shared" si="49"/>
        <v>26-35</v>
      </c>
      <c r="L564" t="str">
        <f t="shared" si="48"/>
        <v>4.30-35</v>
      </c>
      <c r="M564">
        <f t="shared" si="50"/>
        <v>1</v>
      </c>
      <c r="N564">
        <f t="shared" si="51"/>
        <v>3</v>
      </c>
      <c r="O564" t="str">
        <f t="shared" si="52"/>
        <v>11-20</v>
      </c>
      <c r="P564" t="str">
        <f t="shared" si="53"/>
        <v>13</v>
      </c>
    </row>
    <row r="565" spans="1:16" x14ac:dyDescent="0.3">
      <c r="A565">
        <v>176</v>
      </c>
      <c r="B565" s="1">
        <v>45118</v>
      </c>
      <c r="C565" t="s">
        <v>189</v>
      </c>
      <c r="D565" t="s">
        <v>13</v>
      </c>
      <c r="E565">
        <v>43</v>
      </c>
      <c r="F565" t="s">
        <v>11</v>
      </c>
      <c r="G565">
        <v>2</v>
      </c>
      <c r="H565">
        <v>50</v>
      </c>
      <c r="I565">
        <v>100</v>
      </c>
      <c r="J565">
        <v>0</v>
      </c>
      <c r="K565" t="str">
        <f t="shared" si="49"/>
        <v>36-45</v>
      </c>
      <c r="L565" t="str">
        <f t="shared" si="48"/>
        <v>6.40-45</v>
      </c>
      <c r="M565">
        <f t="shared" si="50"/>
        <v>2</v>
      </c>
      <c r="N565">
        <f t="shared" si="51"/>
        <v>7</v>
      </c>
      <c r="O565" t="str">
        <f t="shared" si="52"/>
        <v>11-20</v>
      </c>
      <c r="P565" t="str">
        <f t="shared" si="53"/>
        <v>27</v>
      </c>
    </row>
    <row r="566" spans="1:16" x14ac:dyDescent="0.3">
      <c r="A566">
        <v>177</v>
      </c>
      <c r="B566" s="1">
        <v>45009</v>
      </c>
      <c r="C566" t="s">
        <v>190</v>
      </c>
      <c r="D566" t="s">
        <v>10</v>
      </c>
      <c r="E566">
        <v>45</v>
      </c>
      <c r="F566" t="s">
        <v>11</v>
      </c>
      <c r="G566">
        <v>2</v>
      </c>
      <c r="H566">
        <v>50</v>
      </c>
      <c r="I566">
        <v>100</v>
      </c>
      <c r="J566">
        <v>0</v>
      </c>
      <c r="K566" t="str">
        <f t="shared" si="49"/>
        <v>36-45</v>
      </c>
      <c r="L566" t="str">
        <f t="shared" si="48"/>
        <v>6.40-45</v>
      </c>
      <c r="M566">
        <f t="shared" si="50"/>
        <v>5</v>
      </c>
      <c r="N566">
        <f t="shared" si="51"/>
        <v>3</v>
      </c>
      <c r="O566" t="str">
        <f t="shared" si="52"/>
        <v>21-31</v>
      </c>
      <c r="P566" t="str">
        <f t="shared" si="53"/>
        <v>53</v>
      </c>
    </row>
    <row r="567" spans="1:16" x14ac:dyDescent="0.3">
      <c r="A567">
        <v>187</v>
      </c>
      <c r="B567" s="1">
        <v>45084</v>
      </c>
      <c r="C567" t="s">
        <v>200</v>
      </c>
      <c r="D567" t="s">
        <v>13</v>
      </c>
      <c r="E567">
        <v>64</v>
      </c>
      <c r="F567" t="s">
        <v>14</v>
      </c>
      <c r="G567">
        <v>2</v>
      </c>
      <c r="H567">
        <v>50</v>
      </c>
      <c r="I567">
        <v>100</v>
      </c>
      <c r="J567">
        <v>0</v>
      </c>
      <c r="K567" t="str">
        <f t="shared" si="49"/>
        <v>56-65</v>
      </c>
      <c r="L567" t="str">
        <f t="shared" si="48"/>
        <v>10.60-65</v>
      </c>
      <c r="M567">
        <f t="shared" si="50"/>
        <v>3</v>
      </c>
      <c r="N567">
        <f t="shared" si="51"/>
        <v>6</v>
      </c>
      <c r="O567" t="str">
        <f t="shared" si="52"/>
        <v>1-10</v>
      </c>
      <c r="P567" t="str">
        <f t="shared" si="53"/>
        <v>36</v>
      </c>
    </row>
    <row r="568" spans="1:16" x14ac:dyDescent="0.3">
      <c r="A568">
        <v>192</v>
      </c>
      <c r="B568" s="1">
        <v>44967</v>
      </c>
      <c r="C568" t="s">
        <v>205</v>
      </c>
      <c r="D568" t="s">
        <v>10</v>
      </c>
      <c r="E568">
        <v>62</v>
      </c>
      <c r="F568" t="s">
        <v>11</v>
      </c>
      <c r="G568">
        <v>2</v>
      </c>
      <c r="H568">
        <v>50</v>
      </c>
      <c r="I568">
        <v>100</v>
      </c>
      <c r="J568">
        <v>0</v>
      </c>
      <c r="K568" t="str">
        <f t="shared" si="49"/>
        <v>56-65</v>
      </c>
      <c r="L568" t="str">
        <f t="shared" si="48"/>
        <v>10.60-65</v>
      </c>
      <c r="M568">
        <f t="shared" si="50"/>
        <v>5</v>
      </c>
      <c r="N568">
        <f t="shared" si="51"/>
        <v>2</v>
      </c>
      <c r="O568" t="str">
        <f t="shared" si="52"/>
        <v>1-10</v>
      </c>
      <c r="P568" t="str">
        <f t="shared" si="53"/>
        <v>52</v>
      </c>
    </row>
    <row r="569" spans="1:16" x14ac:dyDescent="0.3">
      <c r="A569">
        <v>216</v>
      </c>
      <c r="B569" s="1">
        <v>45118</v>
      </c>
      <c r="C569" t="s">
        <v>229</v>
      </c>
      <c r="D569" t="s">
        <v>10</v>
      </c>
      <c r="E569">
        <v>62</v>
      </c>
      <c r="F569" t="s">
        <v>16</v>
      </c>
      <c r="G569">
        <v>2</v>
      </c>
      <c r="H569">
        <v>50</v>
      </c>
      <c r="I569">
        <v>100</v>
      </c>
      <c r="J569">
        <v>0</v>
      </c>
      <c r="K569" t="str">
        <f t="shared" si="49"/>
        <v>56-65</v>
      </c>
      <c r="L569" t="str">
        <f t="shared" si="48"/>
        <v>10.60-65</v>
      </c>
      <c r="M569">
        <f t="shared" si="50"/>
        <v>2</v>
      </c>
      <c r="N569">
        <f t="shared" si="51"/>
        <v>7</v>
      </c>
      <c r="O569" t="str">
        <f t="shared" si="52"/>
        <v>11-20</v>
      </c>
      <c r="P569" t="str">
        <f t="shared" si="53"/>
        <v>27</v>
      </c>
    </row>
    <row r="570" spans="1:16" x14ac:dyDescent="0.3">
      <c r="A570">
        <v>225</v>
      </c>
      <c r="B570" s="1">
        <v>44937</v>
      </c>
      <c r="C570" t="s">
        <v>238</v>
      </c>
      <c r="D570" t="s">
        <v>13</v>
      </c>
      <c r="E570">
        <v>57</v>
      </c>
      <c r="F570" t="s">
        <v>11</v>
      </c>
      <c r="G570">
        <v>4</v>
      </c>
      <c r="H570">
        <v>25</v>
      </c>
      <c r="I570">
        <v>100</v>
      </c>
      <c r="J570">
        <v>0</v>
      </c>
      <c r="K570" t="str">
        <f t="shared" si="49"/>
        <v>56-65</v>
      </c>
      <c r="L570" t="str">
        <f t="shared" si="48"/>
        <v>9.55-60</v>
      </c>
      <c r="M570">
        <f t="shared" si="50"/>
        <v>3</v>
      </c>
      <c r="N570">
        <f t="shared" si="51"/>
        <v>1</v>
      </c>
      <c r="O570" t="str">
        <f t="shared" si="52"/>
        <v>11-20</v>
      </c>
      <c r="P570" t="str">
        <f t="shared" si="53"/>
        <v>31</v>
      </c>
    </row>
    <row r="571" spans="1:16" x14ac:dyDescent="0.3">
      <c r="A571">
        <v>227</v>
      </c>
      <c r="B571" s="1">
        <v>45210</v>
      </c>
      <c r="C571" t="s">
        <v>240</v>
      </c>
      <c r="D571" t="s">
        <v>10</v>
      </c>
      <c r="E571">
        <v>36</v>
      </c>
      <c r="F571" t="s">
        <v>16</v>
      </c>
      <c r="G571">
        <v>2</v>
      </c>
      <c r="H571">
        <v>50</v>
      </c>
      <c r="I571">
        <v>100</v>
      </c>
      <c r="J571">
        <v>0</v>
      </c>
      <c r="K571" t="str">
        <f t="shared" si="49"/>
        <v>36-45</v>
      </c>
      <c r="L571" t="str">
        <f t="shared" si="48"/>
        <v>5.35-40</v>
      </c>
      <c r="M571">
        <f t="shared" si="50"/>
        <v>3</v>
      </c>
      <c r="N571">
        <f t="shared" si="51"/>
        <v>10</v>
      </c>
      <c r="O571" t="str">
        <f t="shared" si="52"/>
        <v>11-20</v>
      </c>
      <c r="P571" t="str">
        <f t="shared" si="53"/>
        <v>310</v>
      </c>
    </row>
    <row r="572" spans="1:16" x14ac:dyDescent="0.3">
      <c r="A572">
        <v>244</v>
      </c>
      <c r="B572" s="1">
        <v>45269</v>
      </c>
      <c r="C572" t="s">
        <v>257</v>
      </c>
      <c r="D572" t="s">
        <v>10</v>
      </c>
      <c r="E572">
        <v>28</v>
      </c>
      <c r="F572" t="s">
        <v>11</v>
      </c>
      <c r="G572">
        <v>2</v>
      </c>
      <c r="H572">
        <v>50</v>
      </c>
      <c r="I572">
        <v>100</v>
      </c>
      <c r="J572">
        <v>0</v>
      </c>
      <c r="K572" t="str">
        <f t="shared" si="49"/>
        <v>26-35</v>
      </c>
      <c r="L572" t="str">
        <f t="shared" si="48"/>
        <v>3.25-30</v>
      </c>
      <c r="M572">
        <f t="shared" si="50"/>
        <v>6</v>
      </c>
      <c r="N572">
        <f t="shared" si="51"/>
        <v>12</v>
      </c>
      <c r="O572" t="str">
        <f t="shared" si="52"/>
        <v>1-10</v>
      </c>
      <c r="P572" t="str">
        <f t="shared" si="53"/>
        <v>612</v>
      </c>
    </row>
    <row r="573" spans="1:16" x14ac:dyDescent="0.3">
      <c r="A573">
        <v>272</v>
      </c>
      <c r="B573" s="1">
        <v>44982</v>
      </c>
      <c r="C573" t="s">
        <v>285</v>
      </c>
      <c r="D573" t="s">
        <v>13</v>
      </c>
      <c r="E573">
        <v>61</v>
      </c>
      <c r="F573" t="s">
        <v>16</v>
      </c>
      <c r="G573">
        <v>2</v>
      </c>
      <c r="H573">
        <v>50</v>
      </c>
      <c r="I573">
        <v>100</v>
      </c>
      <c r="J573">
        <v>0</v>
      </c>
      <c r="K573" t="str">
        <f t="shared" si="49"/>
        <v>56-65</v>
      </c>
      <c r="L573" t="str">
        <f t="shared" si="48"/>
        <v>10.60-65</v>
      </c>
      <c r="M573">
        <f t="shared" si="50"/>
        <v>6</v>
      </c>
      <c r="N573">
        <f t="shared" si="51"/>
        <v>2</v>
      </c>
      <c r="O573" t="str">
        <f t="shared" si="52"/>
        <v>21-31</v>
      </c>
      <c r="P573" t="str">
        <f t="shared" si="53"/>
        <v>62</v>
      </c>
    </row>
    <row r="574" spans="1:16" x14ac:dyDescent="0.3">
      <c r="A574">
        <v>276</v>
      </c>
      <c r="B574" s="1">
        <v>45201</v>
      </c>
      <c r="C574" t="s">
        <v>289</v>
      </c>
      <c r="D574" t="s">
        <v>13</v>
      </c>
      <c r="E574">
        <v>21</v>
      </c>
      <c r="F574" t="s">
        <v>11</v>
      </c>
      <c r="G574">
        <v>4</v>
      </c>
      <c r="H574">
        <v>25</v>
      </c>
      <c r="I574">
        <v>100</v>
      </c>
      <c r="J574">
        <v>0</v>
      </c>
      <c r="K574" t="str">
        <f t="shared" si="49"/>
        <v>18-25</v>
      </c>
      <c r="L574" t="str">
        <f t="shared" si="48"/>
        <v>2.20-25</v>
      </c>
      <c r="M574">
        <f t="shared" si="50"/>
        <v>1</v>
      </c>
      <c r="N574">
        <f t="shared" si="51"/>
        <v>10</v>
      </c>
      <c r="O574" t="str">
        <f t="shared" si="52"/>
        <v>1-10</v>
      </c>
      <c r="P574" t="str">
        <f t="shared" si="53"/>
        <v>110</v>
      </c>
    </row>
    <row r="575" spans="1:16" x14ac:dyDescent="0.3">
      <c r="A575">
        <v>277</v>
      </c>
      <c r="B575" s="1">
        <v>45156</v>
      </c>
      <c r="C575" t="s">
        <v>290</v>
      </c>
      <c r="D575" t="s">
        <v>10</v>
      </c>
      <c r="E575">
        <v>36</v>
      </c>
      <c r="F575" t="s">
        <v>14</v>
      </c>
      <c r="G575">
        <v>4</v>
      </c>
      <c r="H575">
        <v>25</v>
      </c>
      <c r="I575">
        <v>100</v>
      </c>
      <c r="J575">
        <v>0</v>
      </c>
      <c r="K575" t="str">
        <f t="shared" si="49"/>
        <v>36-45</v>
      </c>
      <c r="L575" t="str">
        <f t="shared" si="48"/>
        <v>5.35-40</v>
      </c>
      <c r="M575">
        <f t="shared" si="50"/>
        <v>5</v>
      </c>
      <c r="N575">
        <f t="shared" si="51"/>
        <v>8</v>
      </c>
      <c r="O575" t="str">
        <f t="shared" si="52"/>
        <v>11-20</v>
      </c>
      <c r="P575" t="str">
        <f t="shared" si="53"/>
        <v>58</v>
      </c>
    </row>
    <row r="576" spans="1:16" x14ac:dyDescent="0.3">
      <c r="A576">
        <v>278</v>
      </c>
      <c r="B576" s="1">
        <v>44998</v>
      </c>
      <c r="C576" t="s">
        <v>291</v>
      </c>
      <c r="D576" t="s">
        <v>13</v>
      </c>
      <c r="E576">
        <v>37</v>
      </c>
      <c r="F576" t="s">
        <v>14</v>
      </c>
      <c r="G576">
        <v>4</v>
      </c>
      <c r="H576">
        <v>25</v>
      </c>
      <c r="I576">
        <v>100</v>
      </c>
      <c r="J576">
        <v>0</v>
      </c>
      <c r="K576" t="str">
        <f t="shared" si="49"/>
        <v>36-45</v>
      </c>
      <c r="L576" t="str">
        <f t="shared" si="48"/>
        <v>5.35-40</v>
      </c>
      <c r="M576">
        <f t="shared" si="50"/>
        <v>1</v>
      </c>
      <c r="N576">
        <f t="shared" si="51"/>
        <v>3</v>
      </c>
      <c r="O576" t="str">
        <f t="shared" si="52"/>
        <v>11-20</v>
      </c>
      <c r="P576" t="str">
        <f t="shared" si="53"/>
        <v>13</v>
      </c>
    </row>
    <row r="577" spans="1:16" x14ac:dyDescent="0.3">
      <c r="A577">
        <v>287</v>
      </c>
      <c r="B577" s="1">
        <v>44977</v>
      </c>
      <c r="C577" t="s">
        <v>300</v>
      </c>
      <c r="D577" t="s">
        <v>10</v>
      </c>
      <c r="E577">
        <v>54</v>
      </c>
      <c r="F577" t="s">
        <v>14</v>
      </c>
      <c r="G577">
        <v>4</v>
      </c>
      <c r="H577">
        <v>25</v>
      </c>
      <c r="I577">
        <v>100</v>
      </c>
      <c r="J577">
        <v>0</v>
      </c>
      <c r="K577" t="str">
        <f t="shared" si="49"/>
        <v>46-55</v>
      </c>
      <c r="L577" t="str">
        <f t="shared" si="48"/>
        <v>8.50-55</v>
      </c>
      <c r="M577">
        <f t="shared" si="50"/>
        <v>1</v>
      </c>
      <c r="N577">
        <f t="shared" si="51"/>
        <v>2</v>
      </c>
      <c r="O577" t="str">
        <f t="shared" si="52"/>
        <v>11-20</v>
      </c>
      <c r="P577" t="str">
        <f t="shared" si="53"/>
        <v>12</v>
      </c>
    </row>
    <row r="578" spans="1:16" x14ac:dyDescent="0.3">
      <c r="A578">
        <v>311</v>
      </c>
      <c r="B578" s="1">
        <v>45265</v>
      </c>
      <c r="C578" t="s">
        <v>324</v>
      </c>
      <c r="D578" t="s">
        <v>13</v>
      </c>
      <c r="E578">
        <v>32</v>
      </c>
      <c r="F578" t="s">
        <v>11</v>
      </c>
      <c r="G578">
        <v>4</v>
      </c>
      <c r="H578">
        <v>25</v>
      </c>
      <c r="I578">
        <v>100</v>
      </c>
      <c r="J578">
        <v>0</v>
      </c>
      <c r="K578" t="str">
        <f t="shared" si="49"/>
        <v>26-35</v>
      </c>
      <c r="L578" t="str">
        <f t="shared" ref="L578:L641" si="54">IF(E578&lt;=20,"1.18-20",IF(E578&lt;=25,"2.20-25",IF(E578&lt;=30,"3.25-30",IF(E578&lt;=35,"4.30-35",IF(E578&lt;=40,"5.35-40",IF(E578&lt;=45,"6.40-45",IF(E578&lt;=50,"7.45-50",IF(E578&lt;=55,"8.50-55",IF(E578&lt;=60,"9.55-60","10.60-65")))))))))</f>
        <v>4.30-35</v>
      </c>
      <c r="M578">
        <f t="shared" si="50"/>
        <v>2</v>
      </c>
      <c r="N578">
        <f t="shared" si="51"/>
        <v>12</v>
      </c>
      <c r="O578" t="str">
        <f t="shared" si="52"/>
        <v>1-10</v>
      </c>
      <c r="P578" t="str">
        <f t="shared" si="53"/>
        <v>212</v>
      </c>
    </row>
    <row r="579" spans="1:16" x14ac:dyDescent="0.3">
      <c r="A579">
        <v>328</v>
      </c>
      <c r="B579" s="1">
        <v>45007</v>
      </c>
      <c r="C579" t="s">
        <v>341</v>
      </c>
      <c r="D579" t="s">
        <v>10</v>
      </c>
      <c r="E579">
        <v>39</v>
      </c>
      <c r="F579" t="s">
        <v>11</v>
      </c>
      <c r="G579">
        <v>2</v>
      </c>
      <c r="H579">
        <v>50</v>
      </c>
      <c r="I579">
        <v>100</v>
      </c>
      <c r="J579">
        <v>0</v>
      </c>
      <c r="K579" t="str">
        <f t="shared" ref="K579:K642" si="55">IF(E579&lt;=25,"18-25",IF(E579&lt;=35,"26-35",IF(E579&lt;=45,"36-45",IF(E579&lt;=55,"46-55","56-65"))))</f>
        <v>36-45</v>
      </c>
      <c r="L579" t="str">
        <f t="shared" si="54"/>
        <v>5.35-40</v>
      </c>
      <c r="M579">
        <f t="shared" ref="M579:M642" si="56">WEEKDAY(B579,2)</f>
        <v>3</v>
      </c>
      <c r="N579">
        <f t="shared" ref="N579:N642" si="57">MONTH(B579)</f>
        <v>3</v>
      </c>
      <c r="O579" t="str">
        <f t="shared" ref="O579:O642" si="58">IF(DAY(B579)&lt;11,"1-10",IF(DAY(B579)&lt;21,"11-20","21-31"))</f>
        <v>21-31</v>
      </c>
      <c r="P579" t="str">
        <f t="shared" ref="P579:P642" si="59">M579&amp;N579</f>
        <v>33</v>
      </c>
    </row>
    <row r="580" spans="1:16" x14ac:dyDescent="0.3">
      <c r="A580">
        <v>329</v>
      </c>
      <c r="B580" s="1">
        <v>44956</v>
      </c>
      <c r="C580" t="s">
        <v>342</v>
      </c>
      <c r="D580" t="s">
        <v>13</v>
      </c>
      <c r="E580">
        <v>46</v>
      </c>
      <c r="F580" t="s">
        <v>16</v>
      </c>
      <c r="G580">
        <v>4</v>
      </c>
      <c r="H580">
        <v>25</v>
      </c>
      <c r="I580">
        <v>100</v>
      </c>
      <c r="J580">
        <v>0</v>
      </c>
      <c r="K580" t="str">
        <f t="shared" si="55"/>
        <v>46-55</v>
      </c>
      <c r="L580" t="str">
        <f t="shared" si="54"/>
        <v>7.45-50</v>
      </c>
      <c r="M580">
        <f t="shared" si="56"/>
        <v>1</v>
      </c>
      <c r="N580">
        <f t="shared" si="57"/>
        <v>1</v>
      </c>
      <c r="O580" t="str">
        <f t="shared" si="58"/>
        <v>21-31</v>
      </c>
      <c r="P580" t="str">
        <f t="shared" si="59"/>
        <v>11</v>
      </c>
    </row>
    <row r="581" spans="1:16" x14ac:dyDescent="0.3">
      <c r="A581">
        <v>338</v>
      </c>
      <c r="B581" s="1">
        <v>45133</v>
      </c>
      <c r="C581" t="s">
        <v>351</v>
      </c>
      <c r="D581" t="s">
        <v>10</v>
      </c>
      <c r="E581">
        <v>54</v>
      </c>
      <c r="F581" t="s">
        <v>11</v>
      </c>
      <c r="G581">
        <v>2</v>
      </c>
      <c r="H581">
        <v>50</v>
      </c>
      <c r="I581">
        <v>100</v>
      </c>
      <c r="J581">
        <v>0</v>
      </c>
      <c r="K581" t="str">
        <f t="shared" si="55"/>
        <v>46-55</v>
      </c>
      <c r="L581" t="str">
        <f t="shared" si="54"/>
        <v>8.50-55</v>
      </c>
      <c r="M581">
        <f t="shared" si="56"/>
        <v>3</v>
      </c>
      <c r="N581">
        <f t="shared" si="57"/>
        <v>7</v>
      </c>
      <c r="O581" t="str">
        <f t="shared" si="58"/>
        <v>21-31</v>
      </c>
      <c r="P581" t="str">
        <f t="shared" si="59"/>
        <v>37</v>
      </c>
    </row>
    <row r="582" spans="1:16" x14ac:dyDescent="0.3">
      <c r="A582">
        <v>360</v>
      </c>
      <c r="B582" s="1">
        <v>44994</v>
      </c>
      <c r="C582" t="s">
        <v>373</v>
      </c>
      <c r="D582" t="s">
        <v>10</v>
      </c>
      <c r="E582">
        <v>42</v>
      </c>
      <c r="F582" t="s">
        <v>14</v>
      </c>
      <c r="G582">
        <v>4</v>
      </c>
      <c r="H582">
        <v>25</v>
      </c>
      <c r="I582">
        <v>100</v>
      </c>
      <c r="J582">
        <v>0</v>
      </c>
      <c r="K582" t="str">
        <f t="shared" si="55"/>
        <v>36-45</v>
      </c>
      <c r="L582" t="str">
        <f t="shared" si="54"/>
        <v>6.40-45</v>
      </c>
      <c r="M582">
        <f t="shared" si="56"/>
        <v>4</v>
      </c>
      <c r="N582">
        <f t="shared" si="57"/>
        <v>3</v>
      </c>
      <c r="O582" t="str">
        <f t="shared" si="58"/>
        <v>1-10</v>
      </c>
      <c r="P582" t="str">
        <f t="shared" si="59"/>
        <v>43</v>
      </c>
    </row>
    <row r="583" spans="1:16" x14ac:dyDescent="0.3">
      <c r="A583">
        <v>366</v>
      </c>
      <c r="B583" s="1">
        <v>44964</v>
      </c>
      <c r="C583" t="s">
        <v>379</v>
      </c>
      <c r="D583" t="s">
        <v>10</v>
      </c>
      <c r="E583">
        <v>57</v>
      </c>
      <c r="F583" t="s">
        <v>14</v>
      </c>
      <c r="G583">
        <v>2</v>
      </c>
      <c r="H583">
        <v>50</v>
      </c>
      <c r="I583">
        <v>100</v>
      </c>
      <c r="J583">
        <v>0</v>
      </c>
      <c r="K583" t="str">
        <f t="shared" si="55"/>
        <v>56-65</v>
      </c>
      <c r="L583" t="str">
        <f t="shared" si="54"/>
        <v>9.55-60</v>
      </c>
      <c r="M583">
        <f t="shared" si="56"/>
        <v>2</v>
      </c>
      <c r="N583">
        <f t="shared" si="57"/>
        <v>2</v>
      </c>
      <c r="O583" t="str">
        <f t="shared" si="58"/>
        <v>1-10</v>
      </c>
      <c r="P583" t="str">
        <f t="shared" si="59"/>
        <v>22</v>
      </c>
    </row>
    <row r="584" spans="1:16" x14ac:dyDescent="0.3">
      <c r="A584">
        <v>381</v>
      </c>
      <c r="B584" s="1">
        <v>45116</v>
      </c>
      <c r="C584" t="s">
        <v>394</v>
      </c>
      <c r="D584" t="s">
        <v>13</v>
      </c>
      <c r="E584">
        <v>44</v>
      </c>
      <c r="F584" t="s">
        <v>14</v>
      </c>
      <c r="G584">
        <v>4</v>
      </c>
      <c r="H584">
        <v>25</v>
      </c>
      <c r="I584">
        <v>100</v>
      </c>
      <c r="J584">
        <v>0</v>
      </c>
      <c r="K584" t="str">
        <f t="shared" si="55"/>
        <v>36-45</v>
      </c>
      <c r="L584" t="str">
        <f t="shared" si="54"/>
        <v>6.40-45</v>
      </c>
      <c r="M584">
        <f t="shared" si="56"/>
        <v>7</v>
      </c>
      <c r="N584">
        <f t="shared" si="57"/>
        <v>7</v>
      </c>
      <c r="O584" t="str">
        <f t="shared" si="58"/>
        <v>1-10</v>
      </c>
      <c r="P584" t="str">
        <f t="shared" si="59"/>
        <v>77</v>
      </c>
    </row>
    <row r="585" spans="1:16" x14ac:dyDescent="0.3">
      <c r="A585">
        <v>390</v>
      </c>
      <c r="B585" s="1">
        <v>45197</v>
      </c>
      <c r="C585" t="s">
        <v>403</v>
      </c>
      <c r="D585" t="s">
        <v>10</v>
      </c>
      <c r="E585">
        <v>39</v>
      </c>
      <c r="F585" t="s">
        <v>16</v>
      </c>
      <c r="G585">
        <v>2</v>
      </c>
      <c r="H585">
        <v>50</v>
      </c>
      <c r="I585">
        <v>100</v>
      </c>
      <c r="J585">
        <v>0</v>
      </c>
      <c r="K585" t="str">
        <f t="shared" si="55"/>
        <v>36-45</v>
      </c>
      <c r="L585" t="str">
        <f t="shared" si="54"/>
        <v>5.35-40</v>
      </c>
      <c r="M585">
        <f t="shared" si="56"/>
        <v>4</v>
      </c>
      <c r="N585">
        <f t="shared" si="57"/>
        <v>9</v>
      </c>
      <c r="O585" t="str">
        <f t="shared" si="58"/>
        <v>21-31</v>
      </c>
      <c r="P585" t="str">
        <f t="shared" si="59"/>
        <v>49</v>
      </c>
    </row>
    <row r="586" spans="1:16" x14ac:dyDescent="0.3">
      <c r="A586">
        <v>406</v>
      </c>
      <c r="B586" s="1">
        <v>45034</v>
      </c>
      <c r="C586" t="s">
        <v>419</v>
      </c>
      <c r="D586" t="s">
        <v>13</v>
      </c>
      <c r="E586">
        <v>22</v>
      </c>
      <c r="F586" t="s">
        <v>11</v>
      </c>
      <c r="G586">
        <v>4</v>
      </c>
      <c r="H586">
        <v>25</v>
      </c>
      <c r="I586">
        <v>100</v>
      </c>
      <c r="J586">
        <v>0</v>
      </c>
      <c r="K586" t="str">
        <f t="shared" si="55"/>
        <v>18-25</v>
      </c>
      <c r="L586" t="str">
        <f t="shared" si="54"/>
        <v>2.20-25</v>
      </c>
      <c r="M586">
        <f t="shared" si="56"/>
        <v>2</v>
      </c>
      <c r="N586">
        <f t="shared" si="57"/>
        <v>4</v>
      </c>
      <c r="O586" t="str">
        <f t="shared" si="58"/>
        <v>11-20</v>
      </c>
      <c r="P586" t="str">
        <f t="shared" si="59"/>
        <v>24</v>
      </c>
    </row>
    <row r="587" spans="1:16" x14ac:dyDescent="0.3">
      <c r="A587">
        <v>410</v>
      </c>
      <c r="B587" s="1">
        <v>45251</v>
      </c>
      <c r="C587" t="s">
        <v>423</v>
      </c>
      <c r="D587" t="s">
        <v>13</v>
      </c>
      <c r="E587">
        <v>29</v>
      </c>
      <c r="F587" t="s">
        <v>14</v>
      </c>
      <c r="G587">
        <v>2</v>
      </c>
      <c r="H587">
        <v>50</v>
      </c>
      <c r="I587">
        <v>100</v>
      </c>
      <c r="J587">
        <v>0</v>
      </c>
      <c r="K587" t="str">
        <f t="shared" si="55"/>
        <v>26-35</v>
      </c>
      <c r="L587" t="str">
        <f t="shared" si="54"/>
        <v>3.25-30</v>
      </c>
      <c r="M587">
        <f t="shared" si="56"/>
        <v>2</v>
      </c>
      <c r="N587">
        <f t="shared" si="57"/>
        <v>11</v>
      </c>
      <c r="O587" t="str">
        <f t="shared" si="58"/>
        <v>21-31</v>
      </c>
      <c r="P587" t="str">
        <f t="shared" si="59"/>
        <v>211</v>
      </c>
    </row>
    <row r="588" spans="1:16" x14ac:dyDescent="0.3">
      <c r="A588">
        <v>414</v>
      </c>
      <c r="B588" s="1">
        <v>45055</v>
      </c>
      <c r="C588" t="s">
        <v>427</v>
      </c>
      <c r="D588" t="s">
        <v>10</v>
      </c>
      <c r="E588">
        <v>48</v>
      </c>
      <c r="F588" t="s">
        <v>11</v>
      </c>
      <c r="G588">
        <v>4</v>
      </c>
      <c r="H588">
        <v>25</v>
      </c>
      <c r="I588">
        <v>100</v>
      </c>
      <c r="J588">
        <v>0</v>
      </c>
      <c r="K588" t="str">
        <f t="shared" si="55"/>
        <v>46-55</v>
      </c>
      <c r="L588" t="str">
        <f t="shared" si="54"/>
        <v>7.45-50</v>
      </c>
      <c r="M588">
        <f t="shared" si="56"/>
        <v>2</v>
      </c>
      <c r="N588">
        <f t="shared" si="57"/>
        <v>5</v>
      </c>
      <c r="O588" t="str">
        <f t="shared" si="58"/>
        <v>1-10</v>
      </c>
      <c r="P588" t="str">
        <f t="shared" si="59"/>
        <v>25</v>
      </c>
    </row>
    <row r="589" spans="1:16" x14ac:dyDescent="0.3">
      <c r="A589">
        <v>442</v>
      </c>
      <c r="B589" s="1">
        <v>45002</v>
      </c>
      <c r="C589" t="s">
        <v>455</v>
      </c>
      <c r="D589" t="s">
        <v>13</v>
      </c>
      <c r="E589">
        <v>60</v>
      </c>
      <c r="F589" t="s">
        <v>14</v>
      </c>
      <c r="G589">
        <v>4</v>
      </c>
      <c r="H589">
        <v>25</v>
      </c>
      <c r="I589">
        <v>100</v>
      </c>
      <c r="J589">
        <v>0</v>
      </c>
      <c r="K589" t="str">
        <f t="shared" si="55"/>
        <v>56-65</v>
      </c>
      <c r="L589" t="str">
        <f t="shared" si="54"/>
        <v>9.55-60</v>
      </c>
      <c r="M589">
        <f t="shared" si="56"/>
        <v>5</v>
      </c>
      <c r="N589">
        <f t="shared" si="57"/>
        <v>3</v>
      </c>
      <c r="O589" t="str">
        <f t="shared" si="58"/>
        <v>11-20</v>
      </c>
      <c r="P589" t="str">
        <f t="shared" si="59"/>
        <v>53</v>
      </c>
    </row>
    <row r="590" spans="1:16" x14ac:dyDescent="0.3">
      <c r="A590">
        <v>455</v>
      </c>
      <c r="B590" s="1">
        <v>45108</v>
      </c>
      <c r="C590" t="s">
        <v>468</v>
      </c>
      <c r="D590" t="s">
        <v>10</v>
      </c>
      <c r="E590">
        <v>31</v>
      </c>
      <c r="F590" t="s">
        <v>16</v>
      </c>
      <c r="G590">
        <v>4</v>
      </c>
      <c r="H590">
        <v>25</v>
      </c>
      <c r="I590">
        <v>100</v>
      </c>
      <c r="J590">
        <v>0</v>
      </c>
      <c r="K590" t="str">
        <f t="shared" si="55"/>
        <v>26-35</v>
      </c>
      <c r="L590" t="str">
        <f t="shared" si="54"/>
        <v>4.30-35</v>
      </c>
      <c r="M590">
        <f t="shared" si="56"/>
        <v>6</v>
      </c>
      <c r="N590">
        <f t="shared" si="57"/>
        <v>7</v>
      </c>
      <c r="O590" t="str">
        <f t="shared" si="58"/>
        <v>1-10</v>
      </c>
      <c r="P590" t="str">
        <f t="shared" si="59"/>
        <v>67</v>
      </c>
    </row>
    <row r="591" spans="1:16" x14ac:dyDescent="0.3">
      <c r="A591">
        <v>458</v>
      </c>
      <c r="B591" s="1">
        <v>45244</v>
      </c>
      <c r="C591" t="s">
        <v>471</v>
      </c>
      <c r="D591" t="s">
        <v>13</v>
      </c>
      <c r="E591">
        <v>39</v>
      </c>
      <c r="F591" t="s">
        <v>16</v>
      </c>
      <c r="G591">
        <v>4</v>
      </c>
      <c r="H591">
        <v>25</v>
      </c>
      <c r="I591">
        <v>100</v>
      </c>
      <c r="J591">
        <v>0</v>
      </c>
      <c r="K591" t="str">
        <f t="shared" si="55"/>
        <v>36-45</v>
      </c>
      <c r="L591" t="str">
        <f t="shared" si="54"/>
        <v>5.35-40</v>
      </c>
      <c r="M591">
        <f t="shared" si="56"/>
        <v>2</v>
      </c>
      <c r="N591">
        <f t="shared" si="57"/>
        <v>11</v>
      </c>
      <c r="O591" t="str">
        <f t="shared" si="58"/>
        <v>11-20</v>
      </c>
      <c r="P591" t="str">
        <f t="shared" si="59"/>
        <v>211</v>
      </c>
    </row>
    <row r="592" spans="1:16" x14ac:dyDescent="0.3">
      <c r="A592">
        <v>466</v>
      </c>
      <c r="B592" s="1">
        <v>45097</v>
      </c>
      <c r="C592" t="s">
        <v>479</v>
      </c>
      <c r="D592" t="s">
        <v>10</v>
      </c>
      <c r="E592">
        <v>63</v>
      </c>
      <c r="F592" t="s">
        <v>16</v>
      </c>
      <c r="G592">
        <v>4</v>
      </c>
      <c r="H592">
        <v>25</v>
      </c>
      <c r="I592">
        <v>100</v>
      </c>
      <c r="J592">
        <v>0</v>
      </c>
      <c r="K592" t="str">
        <f t="shared" si="55"/>
        <v>56-65</v>
      </c>
      <c r="L592" t="str">
        <f t="shared" si="54"/>
        <v>10.60-65</v>
      </c>
      <c r="M592">
        <f t="shared" si="56"/>
        <v>2</v>
      </c>
      <c r="N592">
        <f t="shared" si="57"/>
        <v>6</v>
      </c>
      <c r="O592" t="str">
        <f t="shared" si="58"/>
        <v>11-20</v>
      </c>
      <c r="P592" t="str">
        <f t="shared" si="59"/>
        <v>26</v>
      </c>
    </row>
    <row r="593" spans="1:16" x14ac:dyDescent="0.3">
      <c r="A593">
        <v>492</v>
      </c>
      <c r="B593" s="1">
        <v>45106</v>
      </c>
      <c r="C593" t="s">
        <v>505</v>
      </c>
      <c r="D593" t="s">
        <v>10</v>
      </c>
      <c r="E593">
        <v>61</v>
      </c>
      <c r="F593" t="s">
        <v>11</v>
      </c>
      <c r="G593">
        <v>4</v>
      </c>
      <c r="H593">
        <v>25</v>
      </c>
      <c r="I593">
        <v>100</v>
      </c>
      <c r="J593">
        <v>0</v>
      </c>
      <c r="K593" t="str">
        <f t="shared" si="55"/>
        <v>56-65</v>
      </c>
      <c r="L593" t="str">
        <f t="shared" si="54"/>
        <v>10.60-65</v>
      </c>
      <c r="M593">
        <f t="shared" si="56"/>
        <v>4</v>
      </c>
      <c r="N593">
        <f t="shared" si="57"/>
        <v>6</v>
      </c>
      <c r="O593" t="str">
        <f t="shared" si="58"/>
        <v>21-31</v>
      </c>
      <c r="P593" t="str">
        <f t="shared" si="59"/>
        <v>46</v>
      </c>
    </row>
    <row r="594" spans="1:16" x14ac:dyDescent="0.3">
      <c r="A594">
        <v>498</v>
      </c>
      <c r="B594" s="1">
        <v>45096</v>
      </c>
      <c r="C594" t="s">
        <v>511</v>
      </c>
      <c r="D594" t="s">
        <v>13</v>
      </c>
      <c r="E594">
        <v>50</v>
      </c>
      <c r="F594" t="s">
        <v>14</v>
      </c>
      <c r="G594">
        <v>4</v>
      </c>
      <c r="H594">
        <v>25</v>
      </c>
      <c r="I594">
        <v>100</v>
      </c>
      <c r="J594">
        <v>0</v>
      </c>
      <c r="K594" t="str">
        <f t="shared" si="55"/>
        <v>46-55</v>
      </c>
      <c r="L594" t="str">
        <f t="shared" si="54"/>
        <v>7.45-50</v>
      </c>
      <c r="M594">
        <f t="shared" si="56"/>
        <v>1</v>
      </c>
      <c r="N594">
        <f t="shared" si="57"/>
        <v>6</v>
      </c>
      <c r="O594" t="str">
        <f t="shared" si="58"/>
        <v>11-20</v>
      </c>
      <c r="P594" t="str">
        <f t="shared" si="59"/>
        <v>16</v>
      </c>
    </row>
    <row r="595" spans="1:16" x14ac:dyDescent="0.3">
      <c r="A595">
        <v>500</v>
      </c>
      <c r="B595" s="1">
        <v>44986</v>
      </c>
      <c r="C595" t="s">
        <v>513</v>
      </c>
      <c r="D595" t="s">
        <v>13</v>
      </c>
      <c r="E595">
        <v>60</v>
      </c>
      <c r="F595" t="s">
        <v>11</v>
      </c>
      <c r="G595">
        <v>4</v>
      </c>
      <c r="H595">
        <v>25</v>
      </c>
      <c r="I595">
        <v>100</v>
      </c>
      <c r="J595">
        <v>0</v>
      </c>
      <c r="K595" t="str">
        <f t="shared" si="55"/>
        <v>56-65</v>
      </c>
      <c r="L595" t="str">
        <f t="shared" si="54"/>
        <v>9.55-60</v>
      </c>
      <c r="M595">
        <f t="shared" si="56"/>
        <v>3</v>
      </c>
      <c r="N595">
        <f t="shared" si="57"/>
        <v>3</v>
      </c>
      <c r="O595" t="str">
        <f t="shared" si="58"/>
        <v>1-10</v>
      </c>
      <c r="P595" t="str">
        <f t="shared" si="59"/>
        <v>33</v>
      </c>
    </row>
    <row r="596" spans="1:16" x14ac:dyDescent="0.3">
      <c r="A596">
        <v>511</v>
      </c>
      <c r="B596" s="1">
        <v>45150</v>
      </c>
      <c r="C596" t="s">
        <v>524</v>
      </c>
      <c r="D596" t="s">
        <v>10</v>
      </c>
      <c r="E596">
        <v>45</v>
      </c>
      <c r="F596" t="s">
        <v>11</v>
      </c>
      <c r="G596">
        <v>2</v>
      </c>
      <c r="H596">
        <v>50</v>
      </c>
      <c r="I596">
        <v>100</v>
      </c>
      <c r="J596">
        <v>0</v>
      </c>
      <c r="K596" t="str">
        <f t="shared" si="55"/>
        <v>36-45</v>
      </c>
      <c r="L596" t="str">
        <f t="shared" si="54"/>
        <v>6.40-45</v>
      </c>
      <c r="M596">
        <f t="shared" si="56"/>
        <v>6</v>
      </c>
      <c r="N596">
        <f t="shared" si="57"/>
        <v>8</v>
      </c>
      <c r="O596" t="str">
        <f t="shared" si="58"/>
        <v>11-20</v>
      </c>
      <c r="P596" t="str">
        <f t="shared" si="59"/>
        <v>68</v>
      </c>
    </row>
    <row r="597" spans="1:16" x14ac:dyDescent="0.3">
      <c r="A597">
        <v>513</v>
      </c>
      <c r="B597" s="1">
        <v>45188</v>
      </c>
      <c r="C597" t="s">
        <v>526</v>
      </c>
      <c r="D597" t="s">
        <v>10</v>
      </c>
      <c r="E597">
        <v>24</v>
      </c>
      <c r="F597" t="s">
        <v>16</v>
      </c>
      <c r="G597">
        <v>4</v>
      </c>
      <c r="H597">
        <v>25</v>
      </c>
      <c r="I597">
        <v>100</v>
      </c>
      <c r="J597">
        <v>0</v>
      </c>
      <c r="K597" t="str">
        <f t="shared" si="55"/>
        <v>18-25</v>
      </c>
      <c r="L597" t="str">
        <f t="shared" si="54"/>
        <v>2.20-25</v>
      </c>
      <c r="M597">
        <f t="shared" si="56"/>
        <v>2</v>
      </c>
      <c r="N597">
        <f t="shared" si="57"/>
        <v>9</v>
      </c>
      <c r="O597" t="str">
        <f t="shared" si="58"/>
        <v>11-20</v>
      </c>
      <c r="P597" t="str">
        <f t="shared" si="59"/>
        <v>29</v>
      </c>
    </row>
    <row r="598" spans="1:16" x14ac:dyDescent="0.3">
      <c r="A598">
        <v>516</v>
      </c>
      <c r="B598" s="1">
        <v>45222</v>
      </c>
      <c r="C598" t="s">
        <v>529</v>
      </c>
      <c r="D598" t="s">
        <v>10</v>
      </c>
      <c r="E598">
        <v>30</v>
      </c>
      <c r="F598" t="s">
        <v>11</v>
      </c>
      <c r="G598">
        <v>4</v>
      </c>
      <c r="H598">
        <v>25</v>
      </c>
      <c r="I598">
        <v>100</v>
      </c>
      <c r="J598">
        <v>0</v>
      </c>
      <c r="K598" t="str">
        <f t="shared" si="55"/>
        <v>26-35</v>
      </c>
      <c r="L598" t="str">
        <f t="shared" si="54"/>
        <v>3.25-30</v>
      </c>
      <c r="M598">
        <f t="shared" si="56"/>
        <v>1</v>
      </c>
      <c r="N598">
        <f t="shared" si="57"/>
        <v>10</v>
      </c>
      <c r="O598" t="str">
        <f t="shared" si="58"/>
        <v>21-31</v>
      </c>
      <c r="P598" t="str">
        <f t="shared" si="59"/>
        <v>110</v>
      </c>
    </row>
    <row r="599" spans="1:16" x14ac:dyDescent="0.3">
      <c r="A599">
        <v>517</v>
      </c>
      <c r="B599" s="1">
        <v>45024</v>
      </c>
      <c r="C599" t="s">
        <v>530</v>
      </c>
      <c r="D599" t="s">
        <v>13</v>
      </c>
      <c r="E599">
        <v>47</v>
      </c>
      <c r="F599" t="s">
        <v>14</v>
      </c>
      <c r="G599">
        <v>4</v>
      </c>
      <c r="H599">
        <v>25</v>
      </c>
      <c r="I599">
        <v>100</v>
      </c>
      <c r="J599">
        <v>0</v>
      </c>
      <c r="K599" t="str">
        <f t="shared" si="55"/>
        <v>46-55</v>
      </c>
      <c r="L599" t="str">
        <f t="shared" si="54"/>
        <v>7.45-50</v>
      </c>
      <c r="M599">
        <f t="shared" si="56"/>
        <v>6</v>
      </c>
      <c r="N599">
        <f t="shared" si="57"/>
        <v>4</v>
      </c>
      <c r="O599" t="str">
        <f t="shared" si="58"/>
        <v>1-10</v>
      </c>
      <c r="P599" t="str">
        <f t="shared" si="59"/>
        <v>64</v>
      </c>
    </row>
    <row r="600" spans="1:16" x14ac:dyDescent="0.3">
      <c r="A600">
        <v>520</v>
      </c>
      <c r="B600" s="1">
        <v>45289</v>
      </c>
      <c r="C600" t="s">
        <v>533</v>
      </c>
      <c r="D600" t="s">
        <v>13</v>
      </c>
      <c r="E600">
        <v>49</v>
      </c>
      <c r="F600" t="s">
        <v>16</v>
      </c>
      <c r="G600">
        <v>4</v>
      </c>
      <c r="H600">
        <v>25</v>
      </c>
      <c r="I600">
        <v>100</v>
      </c>
      <c r="J600">
        <v>0</v>
      </c>
      <c r="K600" t="str">
        <f t="shared" si="55"/>
        <v>46-55</v>
      </c>
      <c r="L600" t="str">
        <f t="shared" si="54"/>
        <v>7.45-50</v>
      </c>
      <c r="M600">
        <f t="shared" si="56"/>
        <v>5</v>
      </c>
      <c r="N600">
        <f t="shared" si="57"/>
        <v>12</v>
      </c>
      <c r="O600" t="str">
        <f t="shared" si="58"/>
        <v>21-31</v>
      </c>
      <c r="P600" t="str">
        <f t="shared" si="59"/>
        <v>512</v>
      </c>
    </row>
    <row r="601" spans="1:16" x14ac:dyDescent="0.3">
      <c r="A601">
        <v>526</v>
      </c>
      <c r="B601" s="1">
        <v>45270</v>
      </c>
      <c r="C601" t="s">
        <v>539</v>
      </c>
      <c r="D601" t="s">
        <v>10</v>
      </c>
      <c r="E601">
        <v>33</v>
      </c>
      <c r="F601" t="s">
        <v>14</v>
      </c>
      <c r="G601">
        <v>2</v>
      </c>
      <c r="H601">
        <v>50</v>
      </c>
      <c r="I601">
        <v>100</v>
      </c>
      <c r="J601">
        <v>0</v>
      </c>
      <c r="K601" t="str">
        <f t="shared" si="55"/>
        <v>26-35</v>
      </c>
      <c r="L601" t="str">
        <f t="shared" si="54"/>
        <v>4.30-35</v>
      </c>
      <c r="M601">
        <f t="shared" si="56"/>
        <v>7</v>
      </c>
      <c r="N601">
        <f t="shared" si="57"/>
        <v>12</v>
      </c>
      <c r="O601" t="str">
        <f t="shared" si="58"/>
        <v>1-10</v>
      </c>
      <c r="P601" t="str">
        <f t="shared" si="59"/>
        <v>712</v>
      </c>
    </row>
    <row r="602" spans="1:16" x14ac:dyDescent="0.3">
      <c r="A602">
        <v>549</v>
      </c>
      <c r="B602" s="1">
        <v>45142</v>
      </c>
      <c r="C602" t="s">
        <v>562</v>
      </c>
      <c r="D602" t="s">
        <v>13</v>
      </c>
      <c r="E602">
        <v>50</v>
      </c>
      <c r="F602" t="s">
        <v>11</v>
      </c>
      <c r="G602">
        <v>2</v>
      </c>
      <c r="H602">
        <v>50</v>
      </c>
      <c r="I602">
        <v>100</v>
      </c>
      <c r="J602">
        <v>0</v>
      </c>
      <c r="K602" t="str">
        <f t="shared" si="55"/>
        <v>46-55</v>
      </c>
      <c r="L602" t="str">
        <f t="shared" si="54"/>
        <v>7.45-50</v>
      </c>
      <c r="M602">
        <f t="shared" si="56"/>
        <v>5</v>
      </c>
      <c r="N602">
        <f t="shared" si="57"/>
        <v>8</v>
      </c>
      <c r="O602" t="str">
        <f t="shared" si="58"/>
        <v>1-10</v>
      </c>
      <c r="P602" t="str">
        <f t="shared" si="59"/>
        <v>58</v>
      </c>
    </row>
    <row r="603" spans="1:16" x14ac:dyDescent="0.3">
      <c r="A603">
        <v>564</v>
      </c>
      <c r="B603" s="1">
        <v>45223</v>
      </c>
      <c r="C603" t="s">
        <v>577</v>
      </c>
      <c r="D603" t="s">
        <v>10</v>
      </c>
      <c r="E603">
        <v>50</v>
      </c>
      <c r="F603" t="s">
        <v>16</v>
      </c>
      <c r="G603">
        <v>2</v>
      </c>
      <c r="H603">
        <v>50</v>
      </c>
      <c r="I603">
        <v>100</v>
      </c>
      <c r="J603">
        <v>0</v>
      </c>
      <c r="K603" t="str">
        <f t="shared" si="55"/>
        <v>46-55</v>
      </c>
      <c r="L603" t="str">
        <f t="shared" si="54"/>
        <v>7.45-50</v>
      </c>
      <c r="M603">
        <f t="shared" si="56"/>
        <v>2</v>
      </c>
      <c r="N603">
        <f t="shared" si="57"/>
        <v>10</v>
      </c>
      <c r="O603" t="str">
        <f t="shared" si="58"/>
        <v>21-31</v>
      </c>
      <c r="P603" t="str">
        <f t="shared" si="59"/>
        <v>210</v>
      </c>
    </row>
    <row r="604" spans="1:16" x14ac:dyDescent="0.3">
      <c r="A604">
        <v>575</v>
      </c>
      <c r="B604" s="1">
        <v>45013</v>
      </c>
      <c r="C604" t="s">
        <v>588</v>
      </c>
      <c r="D604" t="s">
        <v>10</v>
      </c>
      <c r="E604">
        <v>60</v>
      </c>
      <c r="F604" t="s">
        <v>14</v>
      </c>
      <c r="G604">
        <v>2</v>
      </c>
      <c r="H604">
        <v>50</v>
      </c>
      <c r="I604">
        <v>100</v>
      </c>
      <c r="J604">
        <v>0</v>
      </c>
      <c r="K604" t="str">
        <f t="shared" si="55"/>
        <v>56-65</v>
      </c>
      <c r="L604" t="str">
        <f t="shared" si="54"/>
        <v>9.55-60</v>
      </c>
      <c r="M604">
        <f t="shared" si="56"/>
        <v>2</v>
      </c>
      <c r="N604">
        <f t="shared" si="57"/>
        <v>3</v>
      </c>
      <c r="O604" t="str">
        <f t="shared" si="58"/>
        <v>21-31</v>
      </c>
      <c r="P604" t="str">
        <f t="shared" si="59"/>
        <v>23</v>
      </c>
    </row>
    <row r="605" spans="1:16" x14ac:dyDescent="0.3">
      <c r="A605">
        <v>583</v>
      </c>
      <c r="B605" s="1">
        <v>45098</v>
      </c>
      <c r="C605" t="s">
        <v>596</v>
      </c>
      <c r="D605" t="s">
        <v>13</v>
      </c>
      <c r="E605">
        <v>24</v>
      </c>
      <c r="F605" t="s">
        <v>16</v>
      </c>
      <c r="G605">
        <v>4</v>
      </c>
      <c r="H605">
        <v>25</v>
      </c>
      <c r="I605">
        <v>100</v>
      </c>
      <c r="J605">
        <v>0</v>
      </c>
      <c r="K605" t="str">
        <f t="shared" si="55"/>
        <v>18-25</v>
      </c>
      <c r="L605" t="str">
        <f t="shared" si="54"/>
        <v>2.20-25</v>
      </c>
      <c r="M605">
        <f t="shared" si="56"/>
        <v>3</v>
      </c>
      <c r="N605">
        <f t="shared" si="57"/>
        <v>6</v>
      </c>
      <c r="O605" t="str">
        <f t="shared" si="58"/>
        <v>21-31</v>
      </c>
      <c r="P605" t="str">
        <f t="shared" si="59"/>
        <v>36</v>
      </c>
    </row>
    <row r="606" spans="1:16" x14ac:dyDescent="0.3">
      <c r="A606">
        <v>591</v>
      </c>
      <c r="B606" s="1">
        <v>44939</v>
      </c>
      <c r="C606" t="s">
        <v>604</v>
      </c>
      <c r="D606" t="s">
        <v>10</v>
      </c>
      <c r="E606">
        <v>53</v>
      </c>
      <c r="F606" t="s">
        <v>16</v>
      </c>
      <c r="G606">
        <v>4</v>
      </c>
      <c r="H606">
        <v>25</v>
      </c>
      <c r="I606">
        <v>100</v>
      </c>
      <c r="J606">
        <v>0</v>
      </c>
      <c r="K606" t="str">
        <f t="shared" si="55"/>
        <v>46-55</v>
      </c>
      <c r="L606" t="str">
        <f t="shared" si="54"/>
        <v>8.50-55</v>
      </c>
      <c r="M606">
        <f t="shared" si="56"/>
        <v>5</v>
      </c>
      <c r="N606">
        <f t="shared" si="57"/>
        <v>1</v>
      </c>
      <c r="O606" t="str">
        <f t="shared" si="58"/>
        <v>11-20</v>
      </c>
      <c r="P606" t="str">
        <f t="shared" si="59"/>
        <v>51</v>
      </c>
    </row>
    <row r="607" spans="1:16" x14ac:dyDescent="0.3">
      <c r="A607">
        <v>599</v>
      </c>
      <c r="B607" s="1">
        <v>45249</v>
      </c>
      <c r="C607" t="s">
        <v>612</v>
      </c>
      <c r="D607" t="s">
        <v>13</v>
      </c>
      <c r="E607">
        <v>28</v>
      </c>
      <c r="F607" t="s">
        <v>11</v>
      </c>
      <c r="G607">
        <v>2</v>
      </c>
      <c r="H607">
        <v>50</v>
      </c>
      <c r="I607">
        <v>100</v>
      </c>
      <c r="J607">
        <v>0</v>
      </c>
      <c r="K607" t="str">
        <f t="shared" si="55"/>
        <v>26-35</v>
      </c>
      <c r="L607" t="str">
        <f t="shared" si="54"/>
        <v>3.25-30</v>
      </c>
      <c r="M607">
        <f t="shared" si="56"/>
        <v>7</v>
      </c>
      <c r="N607">
        <f t="shared" si="57"/>
        <v>11</v>
      </c>
      <c r="O607" t="str">
        <f t="shared" si="58"/>
        <v>11-20</v>
      </c>
      <c r="P607" t="str">
        <f t="shared" si="59"/>
        <v>711</v>
      </c>
    </row>
    <row r="608" spans="1:16" x14ac:dyDescent="0.3">
      <c r="A608">
        <v>609</v>
      </c>
      <c r="B608" s="1">
        <v>45279</v>
      </c>
      <c r="C608" t="s">
        <v>622</v>
      </c>
      <c r="D608" t="s">
        <v>13</v>
      </c>
      <c r="E608">
        <v>47</v>
      </c>
      <c r="F608" t="s">
        <v>14</v>
      </c>
      <c r="G608">
        <v>2</v>
      </c>
      <c r="H608">
        <v>50</v>
      </c>
      <c r="I608">
        <v>100</v>
      </c>
      <c r="J608">
        <v>0</v>
      </c>
      <c r="K608" t="str">
        <f t="shared" si="55"/>
        <v>46-55</v>
      </c>
      <c r="L608" t="str">
        <f t="shared" si="54"/>
        <v>7.45-50</v>
      </c>
      <c r="M608">
        <f t="shared" si="56"/>
        <v>2</v>
      </c>
      <c r="N608">
        <f t="shared" si="57"/>
        <v>12</v>
      </c>
      <c r="O608" t="str">
        <f t="shared" si="58"/>
        <v>11-20</v>
      </c>
      <c r="P608" t="str">
        <f t="shared" si="59"/>
        <v>212</v>
      </c>
    </row>
    <row r="609" spans="1:16" x14ac:dyDescent="0.3">
      <c r="A609">
        <v>615</v>
      </c>
      <c r="B609" s="1">
        <v>45283</v>
      </c>
      <c r="C609" t="s">
        <v>628</v>
      </c>
      <c r="D609" t="s">
        <v>13</v>
      </c>
      <c r="E609">
        <v>61</v>
      </c>
      <c r="F609" t="s">
        <v>14</v>
      </c>
      <c r="G609">
        <v>4</v>
      </c>
      <c r="H609">
        <v>25</v>
      </c>
      <c r="I609">
        <v>100</v>
      </c>
      <c r="J609">
        <v>0</v>
      </c>
      <c r="K609" t="str">
        <f t="shared" si="55"/>
        <v>56-65</v>
      </c>
      <c r="L609" t="str">
        <f t="shared" si="54"/>
        <v>10.60-65</v>
      </c>
      <c r="M609">
        <f t="shared" si="56"/>
        <v>6</v>
      </c>
      <c r="N609">
        <f t="shared" si="57"/>
        <v>12</v>
      </c>
      <c r="O609" t="str">
        <f t="shared" si="58"/>
        <v>21-31</v>
      </c>
      <c r="P609" t="str">
        <f t="shared" si="59"/>
        <v>612</v>
      </c>
    </row>
    <row r="610" spans="1:16" x14ac:dyDescent="0.3">
      <c r="A610">
        <v>616</v>
      </c>
      <c r="B610" s="1">
        <v>45192</v>
      </c>
      <c r="C610" t="s">
        <v>629</v>
      </c>
      <c r="D610" t="s">
        <v>10</v>
      </c>
      <c r="E610">
        <v>41</v>
      </c>
      <c r="F610" t="s">
        <v>14</v>
      </c>
      <c r="G610">
        <v>2</v>
      </c>
      <c r="H610">
        <v>50</v>
      </c>
      <c r="I610">
        <v>100</v>
      </c>
      <c r="J610">
        <v>0</v>
      </c>
      <c r="K610" t="str">
        <f t="shared" si="55"/>
        <v>36-45</v>
      </c>
      <c r="L610" t="str">
        <f t="shared" si="54"/>
        <v>6.40-45</v>
      </c>
      <c r="M610">
        <f t="shared" si="56"/>
        <v>6</v>
      </c>
      <c r="N610">
        <f t="shared" si="57"/>
        <v>9</v>
      </c>
      <c r="O610" t="str">
        <f t="shared" si="58"/>
        <v>21-31</v>
      </c>
      <c r="P610" t="str">
        <f t="shared" si="59"/>
        <v>69</v>
      </c>
    </row>
    <row r="611" spans="1:16" x14ac:dyDescent="0.3">
      <c r="A611">
        <v>619</v>
      </c>
      <c r="B611" s="1">
        <v>45212</v>
      </c>
      <c r="C611" t="s">
        <v>632</v>
      </c>
      <c r="D611" t="s">
        <v>10</v>
      </c>
      <c r="E611">
        <v>47</v>
      </c>
      <c r="F611" t="s">
        <v>16</v>
      </c>
      <c r="G611">
        <v>4</v>
      </c>
      <c r="H611">
        <v>25</v>
      </c>
      <c r="I611">
        <v>100</v>
      </c>
      <c r="J611">
        <v>0</v>
      </c>
      <c r="K611" t="str">
        <f t="shared" si="55"/>
        <v>46-55</v>
      </c>
      <c r="L611" t="str">
        <f t="shared" si="54"/>
        <v>7.45-50</v>
      </c>
      <c r="M611">
        <f t="shared" si="56"/>
        <v>5</v>
      </c>
      <c r="N611">
        <f t="shared" si="57"/>
        <v>10</v>
      </c>
      <c r="O611" t="str">
        <f t="shared" si="58"/>
        <v>11-20</v>
      </c>
      <c r="P611" t="str">
        <f t="shared" si="59"/>
        <v>510</v>
      </c>
    </row>
    <row r="612" spans="1:16" x14ac:dyDescent="0.3">
      <c r="A612">
        <v>630</v>
      </c>
      <c r="B612" s="1">
        <v>45153</v>
      </c>
      <c r="C612" t="s">
        <v>643</v>
      </c>
      <c r="D612" t="s">
        <v>10</v>
      </c>
      <c r="E612">
        <v>42</v>
      </c>
      <c r="F612" t="s">
        <v>14</v>
      </c>
      <c r="G612">
        <v>2</v>
      </c>
      <c r="H612">
        <v>50</v>
      </c>
      <c r="I612">
        <v>100</v>
      </c>
      <c r="J612">
        <v>0</v>
      </c>
      <c r="K612" t="str">
        <f t="shared" si="55"/>
        <v>36-45</v>
      </c>
      <c r="L612" t="str">
        <f t="shared" si="54"/>
        <v>6.40-45</v>
      </c>
      <c r="M612">
        <f t="shared" si="56"/>
        <v>2</v>
      </c>
      <c r="N612">
        <f t="shared" si="57"/>
        <v>8</v>
      </c>
      <c r="O612" t="str">
        <f t="shared" si="58"/>
        <v>11-20</v>
      </c>
      <c r="P612" t="str">
        <f t="shared" si="59"/>
        <v>28</v>
      </c>
    </row>
    <row r="613" spans="1:16" x14ac:dyDescent="0.3">
      <c r="A613">
        <v>632</v>
      </c>
      <c r="B613" s="1">
        <v>45185</v>
      </c>
      <c r="C613" t="s">
        <v>645</v>
      </c>
      <c r="D613" t="s">
        <v>13</v>
      </c>
      <c r="E613">
        <v>26</v>
      </c>
      <c r="F613" t="s">
        <v>16</v>
      </c>
      <c r="G613">
        <v>4</v>
      </c>
      <c r="H613">
        <v>25</v>
      </c>
      <c r="I613">
        <v>100</v>
      </c>
      <c r="J613">
        <v>0</v>
      </c>
      <c r="K613" t="str">
        <f t="shared" si="55"/>
        <v>26-35</v>
      </c>
      <c r="L613" t="str">
        <f t="shared" si="54"/>
        <v>3.25-30</v>
      </c>
      <c r="M613">
        <f t="shared" si="56"/>
        <v>6</v>
      </c>
      <c r="N613">
        <f t="shared" si="57"/>
        <v>9</v>
      </c>
      <c r="O613" t="str">
        <f t="shared" si="58"/>
        <v>11-20</v>
      </c>
      <c r="P613" t="str">
        <f t="shared" si="59"/>
        <v>69</v>
      </c>
    </row>
    <row r="614" spans="1:16" x14ac:dyDescent="0.3">
      <c r="A614">
        <v>642</v>
      </c>
      <c r="B614" s="1">
        <v>45068</v>
      </c>
      <c r="C614" t="s">
        <v>655</v>
      </c>
      <c r="D614" t="s">
        <v>13</v>
      </c>
      <c r="E614">
        <v>54</v>
      </c>
      <c r="F614" t="s">
        <v>14</v>
      </c>
      <c r="G614">
        <v>4</v>
      </c>
      <c r="H614">
        <v>25</v>
      </c>
      <c r="I614">
        <v>100</v>
      </c>
      <c r="J614">
        <v>0</v>
      </c>
      <c r="K614" t="str">
        <f t="shared" si="55"/>
        <v>46-55</v>
      </c>
      <c r="L614" t="str">
        <f t="shared" si="54"/>
        <v>8.50-55</v>
      </c>
      <c r="M614">
        <f t="shared" si="56"/>
        <v>1</v>
      </c>
      <c r="N614">
        <f t="shared" si="57"/>
        <v>5</v>
      </c>
      <c r="O614" t="str">
        <f t="shared" si="58"/>
        <v>21-31</v>
      </c>
      <c r="P614" t="str">
        <f t="shared" si="59"/>
        <v>15</v>
      </c>
    </row>
    <row r="615" spans="1:16" x14ac:dyDescent="0.3">
      <c r="A615">
        <v>652</v>
      </c>
      <c r="B615" s="1">
        <v>45047</v>
      </c>
      <c r="C615" t="s">
        <v>665</v>
      </c>
      <c r="D615" t="s">
        <v>13</v>
      </c>
      <c r="E615">
        <v>34</v>
      </c>
      <c r="F615" t="s">
        <v>11</v>
      </c>
      <c r="G615">
        <v>2</v>
      </c>
      <c r="H615">
        <v>50</v>
      </c>
      <c r="I615">
        <v>100</v>
      </c>
      <c r="J615">
        <v>0</v>
      </c>
      <c r="K615" t="str">
        <f t="shared" si="55"/>
        <v>26-35</v>
      </c>
      <c r="L615" t="str">
        <f t="shared" si="54"/>
        <v>4.30-35</v>
      </c>
      <c r="M615">
        <f t="shared" si="56"/>
        <v>1</v>
      </c>
      <c r="N615">
        <f t="shared" si="57"/>
        <v>5</v>
      </c>
      <c r="O615" t="str">
        <f t="shared" si="58"/>
        <v>1-10</v>
      </c>
      <c r="P615" t="str">
        <f t="shared" si="59"/>
        <v>15</v>
      </c>
    </row>
    <row r="616" spans="1:16" x14ac:dyDescent="0.3">
      <c r="A616">
        <v>661</v>
      </c>
      <c r="B616" s="1">
        <v>45123</v>
      </c>
      <c r="C616" t="s">
        <v>674</v>
      </c>
      <c r="D616" t="s">
        <v>13</v>
      </c>
      <c r="E616">
        <v>44</v>
      </c>
      <c r="F616" t="s">
        <v>14</v>
      </c>
      <c r="G616">
        <v>4</v>
      </c>
      <c r="H616">
        <v>25</v>
      </c>
      <c r="I616">
        <v>100</v>
      </c>
      <c r="J616">
        <v>0</v>
      </c>
      <c r="K616" t="str">
        <f t="shared" si="55"/>
        <v>36-45</v>
      </c>
      <c r="L616" t="str">
        <f t="shared" si="54"/>
        <v>6.40-45</v>
      </c>
      <c r="M616">
        <f t="shared" si="56"/>
        <v>7</v>
      </c>
      <c r="N616">
        <f t="shared" si="57"/>
        <v>7</v>
      </c>
      <c r="O616" t="str">
        <f t="shared" si="58"/>
        <v>11-20</v>
      </c>
      <c r="P616" t="str">
        <f t="shared" si="59"/>
        <v>77</v>
      </c>
    </row>
    <row r="617" spans="1:16" x14ac:dyDescent="0.3">
      <c r="A617">
        <v>672</v>
      </c>
      <c r="B617" s="1">
        <v>45139</v>
      </c>
      <c r="C617" t="s">
        <v>685</v>
      </c>
      <c r="D617" t="s">
        <v>13</v>
      </c>
      <c r="E617">
        <v>34</v>
      </c>
      <c r="F617" t="s">
        <v>11</v>
      </c>
      <c r="G617">
        <v>2</v>
      </c>
      <c r="H617">
        <v>50</v>
      </c>
      <c r="I617">
        <v>100</v>
      </c>
      <c r="J617">
        <v>0</v>
      </c>
      <c r="K617" t="str">
        <f t="shared" si="55"/>
        <v>26-35</v>
      </c>
      <c r="L617" t="str">
        <f t="shared" si="54"/>
        <v>4.30-35</v>
      </c>
      <c r="M617">
        <f t="shared" si="56"/>
        <v>2</v>
      </c>
      <c r="N617">
        <f t="shared" si="57"/>
        <v>8</v>
      </c>
      <c r="O617" t="str">
        <f t="shared" si="58"/>
        <v>1-10</v>
      </c>
      <c r="P617" t="str">
        <f t="shared" si="59"/>
        <v>28</v>
      </c>
    </row>
    <row r="618" spans="1:16" x14ac:dyDescent="0.3">
      <c r="A618">
        <v>688</v>
      </c>
      <c r="B618" s="1">
        <v>45202</v>
      </c>
      <c r="C618" t="s">
        <v>701</v>
      </c>
      <c r="D618" t="s">
        <v>10</v>
      </c>
      <c r="E618">
        <v>56</v>
      </c>
      <c r="F618" t="s">
        <v>14</v>
      </c>
      <c r="G618">
        <v>4</v>
      </c>
      <c r="H618">
        <v>25</v>
      </c>
      <c r="I618">
        <v>100</v>
      </c>
      <c r="J618">
        <v>0</v>
      </c>
      <c r="K618" t="str">
        <f t="shared" si="55"/>
        <v>56-65</v>
      </c>
      <c r="L618" t="str">
        <f t="shared" si="54"/>
        <v>9.55-60</v>
      </c>
      <c r="M618">
        <f t="shared" si="56"/>
        <v>2</v>
      </c>
      <c r="N618">
        <f t="shared" si="57"/>
        <v>10</v>
      </c>
      <c r="O618" t="str">
        <f t="shared" si="58"/>
        <v>1-10</v>
      </c>
      <c r="P618" t="str">
        <f t="shared" si="59"/>
        <v>210</v>
      </c>
    </row>
    <row r="619" spans="1:16" x14ac:dyDescent="0.3">
      <c r="A619">
        <v>689</v>
      </c>
      <c r="B619" s="1">
        <v>45206</v>
      </c>
      <c r="C619" t="s">
        <v>702</v>
      </c>
      <c r="D619" t="s">
        <v>10</v>
      </c>
      <c r="E619">
        <v>57</v>
      </c>
      <c r="F619" t="s">
        <v>16</v>
      </c>
      <c r="G619">
        <v>2</v>
      </c>
      <c r="H619">
        <v>50</v>
      </c>
      <c r="I619">
        <v>100</v>
      </c>
      <c r="J619">
        <v>0</v>
      </c>
      <c r="K619" t="str">
        <f t="shared" si="55"/>
        <v>56-65</v>
      </c>
      <c r="L619" t="str">
        <f t="shared" si="54"/>
        <v>9.55-60</v>
      </c>
      <c r="M619">
        <f t="shared" si="56"/>
        <v>6</v>
      </c>
      <c r="N619">
        <f t="shared" si="57"/>
        <v>10</v>
      </c>
      <c r="O619" t="str">
        <f t="shared" si="58"/>
        <v>1-10</v>
      </c>
      <c r="P619" t="str">
        <f t="shared" si="59"/>
        <v>610</v>
      </c>
    </row>
    <row r="620" spans="1:16" x14ac:dyDescent="0.3">
      <c r="A620">
        <v>692</v>
      </c>
      <c r="B620" s="1">
        <v>45176</v>
      </c>
      <c r="C620" t="s">
        <v>705</v>
      </c>
      <c r="D620" t="s">
        <v>13</v>
      </c>
      <c r="E620">
        <v>64</v>
      </c>
      <c r="F620" t="s">
        <v>14</v>
      </c>
      <c r="G620">
        <v>2</v>
      </c>
      <c r="H620">
        <v>50</v>
      </c>
      <c r="I620">
        <v>100</v>
      </c>
      <c r="J620">
        <v>0</v>
      </c>
      <c r="K620" t="str">
        <f t="shared" si="55"/>
        <v>56-65</v>
      </c>
      <c r="L620" t="str">
        <f t="shared" si="54"/>
        <v>10.60-65</v>
      </c>
      <c r="M620">
        <f t="shared" si="56"/>
        <v>4</v>
      </c>
      <c r="N620">
        <f t="shared" si="57"/>
        <v>9</v>
      </c>
      <c r="O620" t="str">
        <f t="shared" si="58"/>
        <v>1-10</v>
      </c>
      <c r="P620" t="str">
        <f t="shared" si="59"/>
        <v>49</v>
      </c>
    </row>
    <row r="621" spans="1:16" x14ac:dyDescent="0.3">
      <c r="A621">
        <v>703</v>
      </c>
      <c r="B621" s="1">
        <v>45011</v>
      </c>
      <c r="C621" t="s">
        <v>716</v>
      </c>
      <c r="D621" t="s">
        <v>10</v>
      </c>
      <c r="E621">
        <v>34</v>
      </c>
      <c r="F621" t="s">
        <v>16</v>
      </c>
      <c r="G621">
        <v>2</v>
      </c>
      <c r="H621">
        <v>50</v>
      </c>
      <c r="I621">
        <v>100</v>
      </c>
      <c r="J621">
        <v>0</v>
      </c>
      <c r="K621" t="str">
        <f t="shared" si="55"/>
        <v>26-35</v>
      </c>
      <c r="L621" t="str">
        <f t="shared" si="54"/>
        <v>4.30-35</v>
      </c>
      <c r="M621">
        <f t="shared" si="56"/>
        <v>7</v>
      </c>
      <c r="N621">
        <f t="shared" si="57"/>
        <v>3</v>
      </c>
      <c r="O621" t="str">
        <f t="shared" si="58"/>
        <v>21-31</v>
      </c>
      <c r="P621" t="str">
        <f t="shared" si="59"/>
        <v>73</v>
      </c>
    </row>
    <row r="622" spans="1:16" x14ac:dyDescent="0.3">
      <c r="A622">
        <v>706</v>
      </c>
      <c r="B622" s="1">
        <v>45245</v>
      </c>
      <c r="C622" t="s">
        <v>719</v>
      </c>
      <c r="D622" t="s">
        <v>10</v>
      </c>
      <c r="E622">
        <v>51</v>
      </c>
      <c r="F622" t="s">
        <v>16</v>
      </c>
      <c r="G622">
        <v>4</v>
      </c>
      <c r="H622">
        <v>25</v>
      </c>
      <c r="I622">
        <v>100</v>
      </c>
      <c r="J622">
        <v>0</v>
      </c>
      <c r="K622" t="str">
        <f t="shared" si="55"/>
        <v>46-55</v>
      </c>
      <c r="L622" t="str">
        <f t="shared" si="54"/>
        <v>8.50-55</v>
      </c>
      <c r="M622">
        <f t="shared" si="56"/>
        <v>3</v>
      </c>
      <c r="N622">
        <f t="shared" si="57"/>
        <v>11</v>
      </c>
      <c r="O622" t="str">
        <f t="shared" si="58"/>
        <v>11-20</v>
      </c>
      <c r="P622" t="str">
        <f t="shared" si="59"/>
        <v>311</v>
      </c>
    </row>
    <row r="623" spans="1:16" x14ac:dyDescent="0.3">
      <c r="A623">
        <v>715</v>
      </c>
      <c r="B623" s="1">
        <v>45256</v>
      </c>
      <c r="C623" t="s">
        <v>728</v>
      </c>
      <c r="D623" t="s">
        <v>13</v>
      </c>
      <c r="E623">
        <v>42</v>
      </c>
      <c r="F623" t="s">
        <v>11</v>
      </c>
      <c r="G623">
        <v>4</v>
      </c>
      <c r="H623">
        <v>25</v>
      </c>
      <c r="I623">
        <v>100</v>
      </c>
      <c r="J623">
        <v>0</v>
      </c>
      <c r="K623" t="str">
        <f t="shared" si="55"/>
        <v>36-45</v>
      </c>
      <c r="L623" t="str">
        <f t="shared" si="54"/>
        <v>6.40-45</v>
      </c>
      <c r="M623">
        <f t="shared" si="56"/>
        <v>7</v>
      </c>
      <c r="N623">
        <f t="shared" si="57"/>
        <v>11</v>
      </c>
      <c r="O623" t="str">
        <f t="shared" si="58"/>
        <v>21-31</v>
      </c>
      <c r="P623" t="str">
        <f t="shared" si="59"/>
        <v>711</v>
      </c>
    </row>
    <row r="624" spans="1:16" x14ac:dyDescent="0.3">
      <c r="A624">
        <v>736</v>
      </c>
      <c r="B624" s="1">
        <v>44953</v>
      </c>
      <c r="C624" t="s">
        <v>749</v>
      </c>
      <c r="D624" t="s">
        <v>10</v>
      </c>
      <c r="E624">
        <v>29</v>
      </c>
      <c r="F624" t="s">
        <v>14</v>
      </c>
      <c r="G624">
        <v>4</v>
      </c>
      <c r="H624">
        <v>25</v>
      </c>
      <c r="I624">
        <v>100</v>
      </c>
      <c r="J624">
        <v>0</v>
      </c>
      <c r="K624" t="str">
        <f t="shared" si="55"/>
        <v>26-35</v>
      </c>
      <c r="L624" t="str">
        <f t="shared" si="54"/>
        <v>3.25-30</v>
      </c>
      <c r="M624">
        <f t="shared" si="56"/>
        <v>5</v>
      </c>
      <c r="N624">
        <f t="shared" si="57"/>
        <v>1</v>
      </c>
      <c r="O624" t="str">
        <f t="shared" si="58"/>
        <v>21-31</v>
      </c>
      <c r="P624" t="str">
        <f t="shared" si="59"/>
        <v>51</v>
      </c>
    </row>
    <row r="625" spans="1:16" x14ac:dyDescent="0.3">
      <c r="A625">
        <v>738</v>
      </c>
      <c r="B625" s="1">
        <v>45041</v>
      </c>
      <c r="C625" t="s">
        <v>751</v>
      </c>
      <c r="D625" t="s">
        <v>10</v>
      </c>
      <c r="E625">
        <v>41</v>
      </c>
      <c r="F625" t="s">
        <v>14</v>
      </c>
      <c r="G625">
        <v>2</v>
      </c>
      <c r="H625">
        <v>50</v>
      </c>
      <c r="I625">
        <v>100</v>
      </c>
      <c r="J625">
        <v>0</v>
      </c>
      <c r="K625" t="str">
        <f t="shared" si="55"/>
        <v>36-45</v>
      </c>
      <c r="L625" t="str">
        <f t="shared" si="54"/>
        <v>6.40-45</v>
      </c>
      <c r="M625">
        <f t="shared" si="56"/>
        <v>2</v>
      </c>
      <c r="N625">
        <f t="shared" si="57"/>
        <v>4</v>
      </c>
      <c r="O625" t="str">
        <f t="shared" si="58"/>
        <v>21-31</v>
      </c>
      <c r="P625" t="str">
        <f t="shared" si="59"/>
        <v>24</v>
      </c>
    </row>
    <row r="626" spans="1:16" x14ac:dyDescent="0.3">
      <c r="A626">
        <v>745</v>
      </c>
      <c r="B626" s="1">
        <v>45029</v>
      </c>
      <c r="C626" t="s">
        <v>758</v>
      </c>
      <c r="D626" t="s">
        <v>10</v>
      </c>
      <c r="E626">
        <v>54</v>
      </c>
      <c r="F626" t="s">
        <v>11</v>
      </c>
      <c r="G626">
        <v>2</v>
      </c>
      <c r="H626">
        <v>50</v>
      </c>
      <c r="I626">
        <v>100</v>
      </c>
      <c r="J626">
        <v>0</v>
      </c>
      <c r="K626" t="str">
        <f t="shared" si="55"/>
        <v>46-55</v>
      </c>
      <c r="L626" t="str">
        <f t="shared" si="54"/>
        <v>8.50-55</v>
      </c>
      <c r="M626">
        <f t="shared" si="56"/>
        <v>4</v>
      </c>
      <c r="N626">
        <f t="shared" si="57"/>
        <v>4</v>
      </c>
      <c r="O626" t="str">
        <f t="shared" si="58"/>
        <v>11-20</v>
      </c>
      <c r="P626" t="str">
        <f t="shared" si="59"/>
        <v>44</v>
      </c>
    </row>
    <row r="627" spans="1:16" x14ac:dyDescent="0.3">
      <c r="A627">
        <v>752</v>
      </c>
      <c r="B627" s="1">
        <v>45269</v>
      </c>
      <c r="C627" t="s">
        <v>765</v>
      </c>
      <c r="D627" t="s">
        <v>10</v>
      </c>
      <c r="E627">
        <v>29</v>
      </c>
      <c r="F627" t="s">
        <v>14</v>
      </c>
      <c r="G627">
        <v>2</v>
      </c>
      <c r="H627">
        <v>50</v>
      </c>
      <c r="I627">
        <v>100</v>
      </c>
      <c r="J627">
        <v>0</v>
      </c>
      <c r="K627" t="str">
        <f t="shared" si="55"/>
        <v>26-35</v>
      </c>
      <c r="L627" t="str">
        <f t="shared" si="54"/>
        <v>3.25-30</v>
      </c>
      <c r="M627">
        <f t="shared" si="56"/>
        <v>6</v>
      </c>
      <c r="N627">
        <f t="shared" si="57"/>
        <v>12</v>
      </c>
      <c r="O627" t="str">
        <f t="shared" si="58"/>
        <v>1-10</v>
      </c>
      <c r="P627" t="str">
        <f t="shared" si="59"/>
        <v>612</v>
      </c>
    </row>
    <row r="628" spans="1:16" x14ac:dyDescent="0.3">
      <c r="A628">
        <v>754</v>
      </c>
      <c r="B628" s="1">
        <v>45215</v>
      </c>
      <c r="C628" t="s">
        <v>767</v>
      </c>
      <c r="D628" t="s">
        <v>13</v>
      </c>
      <c r="E628">
        <v>43</v>
      </c>
      <c r="F628" t="s">
        <v>16</v>
      </c>
      <c r="G628">
        <v>4</v>
      </c>
      <c r="H628">
        <v>25</v>
      </c>
      <c r="I628">
        <v>100</v>
      </c>
      <c r="J628">
        <v>0</v>
      </c>
      <c r="K628" t="str">
        <f t="shared" si="55"/>
        <v>36-45</v>
      </c>
      <c r="L628" t="str">
        <f t="shared" si="54"/>
        <v>6.40-45</v>
      </c>
      <c r="M628">
        <f t="shared" si="56"/>
        <v>1</v>
      </c>
      <c r="N628">
        <f t="shared" si="57"/>
        <v>10</v>
      </c>
      <c r="O628" t="str">
        <f t="shared" si="58"/>
        <v>11-20</v>
      </c>
      <c r="P628" t="str">
        <f t="shared" si="59"/>
        <v>110</v>
      </c>
    </row>
    <row r="629" spans="1:16" x14ac:dyDescent="0.3">
      <c r="A629">
        <v>758</v>
      </c>
      <c r="B629" s="1">
        <v>45058</v>
      </c>
      <c r="C629" t="s">
        <v>771</v>
      </c>
      <c r="D629" t="s">
        <v>10</v>
      </c>
      <c r="E629">
        <v>64</v>
      </c>
      <c r="F629" t="s">
        <v>14</v>
      </c>
      <c r="G629">
        <v>4</v>
      </c>
      <c r="H629">
        <v>25</v>
      </c>
      <c r="I629">
        <v>100</v>
      </c>
      <c r="J629">
        <v>0</v>
      </c>
      <c r="K629" t="str">
        <f t="shared" si="55"/>
        <v>56-65</v>
      </c>
      <c r="L629" t="str">
        <f t="shared" si="54"/>
        <v>10.60-65</v>
      </c>
      <c r="M629">
        <f t="shared" si="56"/>
        <v>5</v>
      </c>
      <c r="N629">
        <f t="shared" si="57"/>
        <v>5</v>
      </c>
      <c r="O629" t="str">
        <f t="shared" si="58"/>
        <v>11-20</v>
      </c>
      <c r="P629" t="str">
        <f t="shared" si="59"/>
        <v>55</v>
      </c>
    </row>
    <row r="630" spans="1:16" x14ac:dyDescent="0.3">
      <c r="A630">
        <v>759</v>
      </c>
      <c r="B630" s="1">
        <v>45115</v>
      </c>
      <c r="C630" t="s">
        <v>772</v>
      </c>
      <c r="D630" t="s">
        <v>10</v>
      </c>
      <c r="E630">
        <v>49</v>
      </c>
      <c r="F630" t="s">
        <v>16</v>
      </c>
      <c r="G630">
        <v>2</v>
      </c>
      <c r="H630">
        <v>50</v>
      </c>
      <c r="I630">
        <v>100</v>
      </c>
      <c r="J630">
        <v>0</v>
      </c>
      <c r="K630" t="str">
        <f t="shared" si="55"/>
        <v>46-55</v>
      </c>
      <c r="L630" t="str">
        <f t="shared" si="54"/>
        <v>7.45-50</v>
      </c>
      <c r="M630">
        <f t="shared" si="56"/>
        <v>6</v>
      </c>
      <c r="N630">
        <f t="shared" si="57"/>
        <v>7</v>
      </c>
      <c r="O630" t="str">
        <f t="shared" si="58"/>
        <v>1-10</v>
      </c>
      <c r="P630" t="str">
        <f t="shared" si="59"/>
        <v>67</v>
      </c>
    </row>
    <row r="631" spans="1:16" x14ac:dyDescent="0.3">
      <c r="A631">
        <v>775</v>
      </c>
      <c r="B631" s="1">
        <v>44965</v>
      </c>
      <c r="C631" t="s">
        <v>788</v>
      </c>
      <c r="D631" t="s">
        <v>13</v>
      </c>
      <c r="E631">
        <v>46</v>
      </c>
      <c r="F631" t="s">
        <v>16</v>
      </c>
      <c r="G631">
        <v>4</v>
      </c>
      <c r="H631">
        <v>25</v>
      </c>
      <c r="I631">
        <v>100</v>
      </c>
      <c r="J631">
        <v>0</v>
      </c>
      <c r="K631" t="str">
        <f t="shared" si="55"/>
        <v>46-55</v>
      </c>
      <c r="L631" t="str">
        <f t="shared" si="54"/>
        <v>7.45-50</v>
      </c>
      <c r="M631">
        <f t="shared" si="56"/>
        <v>3</v>
      </c>
      <c r="N631">
        <f t="shared" si="57"/>
        <v>2</v>
      </c>
      <c r="O631" t="str">
        <f t="shared" si="58"/>
        <v>1-10</v>
      </c>
      <c r="P631" t="str">
        <f t="shared" si="59"/>
        <v>32</v>
      </c>
    </row>
    <row r="632" spans="1:16" x14ac:dyDescent="0.3">
      <c r="A632">
        <v>778</v>
      </c>
      <c r="B632" s="1">
        <v>45248</v>
      </c>
      <c r="C632" t="s">
        <v>791</v>
      </c>
      <c r="D632" t="s">
        <v>13</v>
      </c>
      <c r="E632">
        <v>47</v>
      </c>
      <c r="F632" t="s">
        <v>11</v>
      </c>
      <c r="G632">
        <v>4</v>
      </c>
      <c r="H632">
        <v>25</v>
      </c>
      <c r="I632">
        <v>100</v>
      </c>
      <c r="J632">
        <v>0</v>
      </c>
      <c r="K632" t="str">
        <f t="shared" si="55"/>
        <v>46-55</v>
      </c>
      <c r="L632" t="str">
        <f t="shared" si="54"/>
        <v>7.45-50</v>
      </c>
      <c r="M632">
        <f t="shared" si="56"/>
        <v>6</v>
      </c>
      <c r="N632">
        <f t="shared" si="57"/>
        <v>11</v>
      </c>
      <c r="O632" t="str">
        <f t="shared" si="58"/>
        <v>11-20</v>
      </c>
      <c r="P632" t="str">
        <f t="shared" si="59"/>
        <v>611</v>
      </c>
    </row>
    <row r="633" spans="1:16" x14ac:dyDescent="0.3">
      <c r="A633">
        <v>786</v>
      </c>
      <c r="B633" s="1">
        <v>45216</v>
      </c>
      <c r="C633" t="s">
        <v>799</v>
      </c>
      <c r="D633" t="s">
        <v>10</v>
      </c>
      <c r="E633">
        <v>48</v>
      </c>
      <c r="F633" t="s">
        <v>14</v>
      </c>
      <c r="G633">
        <v>4</v>
      </c>
      <c r="H633">
        <v>25</v>
      </c>
      <c r="I633">
        <v>100</v>
      </c>
      <c r="J633">
        <v>0</v>
      </c>
      <c r="K633" t="str">
        <f t="shared" si="55"/>
        <v>46-55</v>
      </c>
      <c r="L633" t="str">
        <f t="shared" si="54"/>
        <v>7.45-50</v>
      </c>
      <c r="M633">
        <f t="shared" si="56"/>
        <v>2</v>
      </c>
      <c r="N633">
        <f t="shared" si="57"/>
        <v>10</v>
      </c>
      <c r="O633" t="str">
        <f t="shared" si="58"/>
        <v>11-20</v>
      </c>
      <c r="P633" t="str">
        <f t="shared" si="59"/>
        <v>210</v>
      </c>
    </row>
    <row r="634" spans="1:16" x14ac:dyDescent="0.3">
      <c r="A634">
        <v>799</v>
      </c>
      <c r="B634" s="1">
        <v>45177</v>
      </c>
      <c r="C634" t="s">
        <v>812</v>
      </c>
      <c r="D634" t="s">
        <v>10</v>
      </c>
      <c r="E634">
        <v>56</v>
      </c>
      <c r="F634" t="s">
        <v>16</v>
      </c>
      <c r="G634">
        <v>2</v>
      </c>
      <c r="H634">
        <v>50</v>
      </c>
      <c r="I634">
        <v>100</v>
      </c>
      <c r="J634">
        <v>0</v>
      </c>
      <c r="K634" t="str">
        <f t="shared" si="55"/>
        <v>56-65</v>
      </c>
      <c r="L634" t="str">
        <f t="shared" si="54"/>
        <v>9.55-60</v>
      </c>
      <c r="M634">
        <f t="shared" si="56"/>
        <v>5</v>
      </c>
      <c r="N634">
        <f t="shared" si="57"/>
        <v>9</v>
      </c>
      <c r="O634" t="str">
        <f t="shared" si="58"/>
        <v>1-10</v>
      </c>
      <c r="P634" t="str">
        <f t="shared" si="59"/>
        <v>59</v>
      </c>
    </row>
    <row r="635" spans="1:16" x14ac:dyDescent="0.3">
      <c r="A635">
        <v>803</v>
      </c>
      <c r="B635" s="1">
        <v>45252</v>
      </c>
      <c r="C635" t="s">
        <v>816</v>
      </c>
      <c r="D635" t="s">
        <v>10</v>
      </c>
      <c r="E635">
        <v>39</v>
      </c>
      <c r="F635" t="s">
        <v>14</v>
      </c>
      <c r="G635">
        <v>4</v>
      </c>
      <c r="H635">
        <v>25</v>
      </c>
      <c r="I635">
        <v>100</v>
      </c>
      <c r="J635">
        <v>0</v>
      </c>
      <c r="K635" t="str">
        <f t="shared" si="55"/>
        <v>36-45</v>
      </c>
      <c r="L635" t="str">
        <f t="shared" si="54"/>
        <v>5.35-40</v>
      </c>
      <c r="M635">
        <f t="shared" si="56"/>
        <v>3</v>
      </c>
      <c r="N635">
        <f t="shared" si="57"/>
        <v>11</v>
      </c>
      <c r="O635" t="str">
        <f t="shared" si="58"/>
        <v>21-31</v>
      </c>
      <c r="P635" t="str">
        <f t="shared" si="59"/>
        <v>311</v>
      </c>
    </row>
    <row r="636" spans="1:16" x14ac:dyDescent="0.3">
      <c r="A636">
        <v>809</v>
      </c>
      <c r="B636" s="1">
        <v>45194</v>
      </c>
      <c r="C636" t="s">
        <v>822</v>
      </c>
      <c r="D636" t="s">
        <v>13</v>
      </c>
      <c r="E636">
        <v>62</v>
      </c>
      <c r="F636" t="s">
        <v>11</v>
      </c>
      <c r="G636">
        <v>2</v>
      </c>
      <c r="H636">
        <v>50</v>
      </c>
      <c r="I636">
        <v>100</v>
      </c>
      <c r="J636">
        <v>0</v>
      </c>
      <c r="K636" t="str">
        <f t="shared" si="55"/>
        <v>56-65</v>
      </c>
      <c r="L636" t="str">
        <f t="shared" si="54"/>
        <v>10.60-65</v>
      </c>
      <c r="M636">
        <f t="shared" si="56"/>
        <v>1</v>
      </c>
      <c r="N636">
        <f t="shared" si="57"/>
        <v>9</v>
      </c>
      <c r="O636" t="str">
        <f t="shared" si="58"/>
        <v>21-31</v>
      </c>
      <c r="P636" t="str">
        <f t="shared" si="59"/>
        <v>19</v>
      </c>
    </row>
    <row r="637" spans="1:16" x14ac:dyDescent="0.3">
      <c r="A637">
        <v>810</v>
      </c>
      <c r="B637" s="1">
        <v>45260</v>
      </c>
      <c r="C637" t="s">
        <v>823</v>
      </c>
      <c r="D637" t="s">
        <v>10</v>
      </c>
      <c r="E637">
        <v>59</v>
      </c>
      <c r="F637" t="s">
        <v>16</v>
      </c>
      <c r="G637">
        <v>4</v>
      </c>
      <c r="H637">
        <v>25</v>
      </c>
      <c r="I637">
        <v>100</v>
      </c>
      <c r="J637">
        <v>0</v>
      </c>
      <c r="K637" t="str">
        <f t="shared" si="55"/>
        <v>56-65</v>
      </c>
      <c r="L637" t="str">
        <f t="shared" si="54"/>
        <v>9.55-60</v>
      </c>
      <c r="M637">
        <f t="shared" si="56"/>
        <v>4</v>
      </c>
      <c r="N637">
        <f t="shared" si="57"/>
        <v>11</v>
      </c>
      <c r="O637" t="str">
        <f t="shared" si="58"/>
        <v>21-31</v>
      </c>
      <c r="P637" t="str">
        <f t="shared" si="59"/>
        <v>411</v>
      </c>
    </row>
    <row r="638" spans="1:16" x14ac:dyDescent="0.3">
      <c r="A638">
        <v>819</v>
      </c>
      <c r="B638" s="1">
        <v>45092</v>
      </c>
      <c r="C638" t="s">
        <v>832</v>
      </c>
      <c r="D638" t="s">
        <v>13</v>
      </c>
      <c r="E638">
        <v>35</v>
      </c>
      <c r="F638" t="s">
        <v>11</v>
      </c>
      <c r="G638">
        <v>2</v>
      </c>
      <c r="H638">
        <v>50</v>
      </c>
      <c r="I638">
        <v>100</v>
      </c>
      <c r="J638">
        <v>0</v>
      </c>
      <c r="K638" t="str">
        <f t="shared" si="55"/>
        <v>26-35</v>
      </c>
      <c r="L638" t="str">
        <f t="shared" si="54"/>
        <v>4.30-35</v>
      </c>
      <c r="M638">
        <f t="shared" si="56"/>
        <v>4</v>
      </c>
      <c r="N638">
        <f t="shared" si="57"/>
        <v>6</v>
      </c>
      <c r="O638" t="str">
        <f t="shared" si="58"/>
        <v>11-20</v>
      </c>
      <c r="P638" t="str">
        <f t="shared" si="59"/>
        <v>46</v>
      </c>
    </row>
    <row r="639" spans="1:16" x14ac:dyDescent="0.3">
      <c r="A639">
        <v>823</v>
      </c>
      <c r="B639" s="1">
        <v>45157</v>
      </c>
      <c r="C639" t="s">
        <v>836</v>
      </c>
      <c r="D639" t="s">
        <v>13</v>
      </c>
      <c r="E639">
        <v>56</v>
      </c>
      <c r="F639" t="s">
        <v>16</v>
      </c>
      <c r="G639">
        <v>2</v>
      </c>
      <c r="H639">
        <v>50</v>
      </c>
      <c r="I639">
        <v>100</v>
      </c>
      <c r="J639">
        <v>0</v>
      </c>
      <c r="K639" t="str">
        <f t="shared" si="55"/>
        <v>56-65</v>
      </c>
      <c r="L639" t="str">
        <f t="shared" si="54"/>
        <v>9.55-60</v>
      </c>
      <c r="M639">
        <f t="shared" si="56"/>
        <v>6</v>
      </c>
      <c r="N639">
        <f t="shared" si="57"/>
        <v>8</v>
      </c>
      <c r="O639" t="str">
        <f t="shared" si="58"/>
        <v>11-20</v>
      </c>
      <c r="P639" t="str">
        <f t="shared" si="59"/>
        <v>68</v>
      </c>
    </row>
    <row r="640" spans="1:16" x14ac:dyDescent="0.3">
      <c r="A640">
        <v>831</v>
      </c>
      <c r="B640" s="1">
        <v>44941</v>
      </c>
      <c r="C640" t="s">
        <v>844</v>
      </c>
      <c r="D640" t="s">
        <v>10</v>
      </c>
      <c r="E640">
        <v>27</v>
      </c>
      <c r="F640" t="s">
        <v>16</v>
      </c>
      <c r="G640">
        <v>4</v>
      </c>
      <c r="H640">
        <v>25</v>
      </c>
      <c r="I640">
        <v>100</v>
      </c>
      <c r="J640">
        <v>0</v>
      </c>
      <c r="K640" t="str">
        <f t="shared" si="55"/>
        <v>26-35</v>
      </c>
      <c r="L640" t="str">
        <f t="shared" si="54"/>
        <v>3.25-30</v>
      </c>
      <c r="M640">
        <f t="shared" si="56"/>
        <v>7</v>
      </c>
      <c r="N640">
        <f t="shared" si="57"/>
        <v>1</v>
      </c>
      <c r="O640" t="str">
        <f t="shared" si="58"/>
        <v>11-20</v>
      </c>
      <c r="P640" t="str">
        <f t="shared" si="59"/>
        <v>71</v>
      </c>
    </row>
    <row r="641" spans="1:16" x14ac:dyDescent="0.3">
      <c r="A641">
        <v>841</v>
      </c>
      <c r="B641" s="1">
        <v>45232</v>
      </c>
      <c r="C641" t="s">
        <v>854</v>
      </c>
      <c r="D641" t="s">
        <v>10</v>
      </c>
      <c r="E641">
        <v>31</v>
      </c>
      <c r="F641" t="s">
        <v>16</v>
      </c>
      <c r="G641">
        <v>4</v>
      </c>
      <c r="H641">
        <v>25</v>
      </c>
      <c r="I641">
        <v>100</v>
      </c>
      <c r="J641">
        <v>0</v>
      </c>
      <c r="K641" t="str">
        <f t="shared" si="55"/>
        <v>26-35</v>
      </c>
      <c r="L641" t="str">
        <f t="shared" si="54"/>
        <v>4.30-35</v>
      </c>
      <c r="M641">
        <f t="shared" si="56"/>
        <v>4</v>
      </c>
      <c r="N641">
        <f t="shared" si="57"/>
        <v>11</v>
      </c>
      <c r="O641" t="str">
        <f t="shared" si="58"/>
        <v>1-10</v>
      </c>
      <c r="P641" t="str">
        <f t="shared" si="59"/>
        <v>411</v>
      </c>
    </row>
    <row r="642" spans="1:16" x14ac:dyDescent="0.3">
      <c r="A642">
        <v>858</v>
      </c>
      <c r="B642" s="1">
        <v>45178</v>
      </c>
      <c r="C642" t="s">
        <v>871</v>
      </c>
      <c r="D642" t="s">
        <v>10</v>
      </c>
      <c r="E642">
        <v>23</v>
      </c>
      <c r="F642" t="s">
        <v>16</v>
      </c>
      <c r="G642">
        <v>2</v>
      </c>
      <c r="H642">
        <v>50</v>
      </c>
      <c r="I642">
        <v>100</v>
      </c>
      <c r="J642">
        <v>0</v>
      </c>
      <c r="K642" t="str">
        <f t="shared" si="55"/>
        <v>18-25</v>
      </c>
      <c r="L642" t="str">
        <f t="shared" ref="L642:L705" si="60">IF(E642&lt;=20,"1.18-20",IF(E642&lt;=25,"2.20-25",IF(E642&lt;=30,"3.25-30",IF(E642&lt;=35,"4.30-35",IF(E642&lt;=40,"5.35-40",IF(E642&lt;=45,"6.40-45",IF(E642&lt;=50,"7.45-50",IF(E642&lt;=55,"8.50-55",IF(E642&lt;=60,"9.55-60","10.60-65")))))))))</f>
        <v>2.20-25</v>
      </c>
      <c r="M642">
        <f t="shared" si="56"/>
        <v>6</v>
      </c>
      <c r="N642">
        <f t="shared" si="57"/>
        <v>9</v>
      </c>
      <c r="O642" t="str">
        <f t="shared" si="58"/>
        <v>1-10</v>
      </c>
      <c r="P642" t="str">
        <f t="shared" si="59"/>
        <v>69</v>
      </c>
    </row>
    <row r="643" spans="1:16" x14ac:dyDescent="0.3">
      <c r="A643">
        <v>873</v>
      </c>
      <c r="B643" s="1">
        <v>45198</v>
      </c>
      <c r="C643" t="s">
        <v>886</v>
      </c>
      <c r="D643" t="s">
        <v>13</v>
      </c>
      <c r="E643">
        <v>27</v>
      </c>
      <c r="F643" t="s">
        <v>16</v>
      </c>
      <c r="G643">
        <v>4</v>
      </c>
      <c r="H643">
        <v>25</v>
      </c>
      <c r="I643">
        <v>100</v>
      </c>
      <c r="J643">
        <v>0</v>
      </c>
      <c r="K643" t="str">
        <f t="shared" ref="K643:K706" si="61">IF(E643&lt;=25,"18-25",IF(E643&lt;=35,"26-35",IF(E643&lt;=45,"36-45",IF(E643&lt;=55,"46-55","56-65"))))</f>
        <v>26-35</v>
      </c>
      <c r="L643" t="str">
        <f t="shared" si="60"/>
        <v>3.25-30</v>
      </c>
      <c r="M643">
        <f t="shared" ref="M643:M706" si="62">WEEKDAY(B643,2)</f>
        <v>5</v>
      </c>
      <c r="N643">
        <f t="shared" ref="N643:N706" si="63">MONTH(B643)</f>
        <v>9</v>
      </c>
      <c r="O643" t="str">
        <f t="shared" ref="O643:O706" si="64">IF(DAY(B643)&lt;11,"1-10",IF(DAY(B643)&lt;21,"11-20","21-31"))</f>
        <v>21-31</v>
      </c>
      <c r="P643" t="str">
        <f t="shared" ref="P643:P706" si="65">M643&amp;N643</f>
        <v>59</v>
      </c>
    </row>
    <row r="644" spans="1:16" x14ac:dyDescent="0.3">
      <c r="A644">
        <v>887</v>
      </c>
      <c r="B644" s="1">
        <v>45088</v>
      </c>
      <c r="C644" t="s">
        <v>900</v>
      </c>
      <c r="D644" t="s">
        <v>10</v>
      </c>
      <c r="E644">
        <v>59</v>
      </c>
      <c r="F644" t="s">
        <v>14</v>
      </c>
      <c r="G644">
        <v>4</v>
      </c>
      <c r="H644">
        <v>25</v>
      </c>
      <c r="I644">
        <v>100</v>
      </c>
      <c r="J644">
        <v>0</v>
      </c>
      <c r="K644" t="str">
        <f t="shared" si="61"/>
        <v>56-65</v>
      </c>
      <c r="L644" t="str">
        <f t="shared" si="60"/>
        <v>9.55-60</v>
      </c>
      <c r="M644">
        <f t="shared" si="62"/>
        <v>7</v>
      </c>
      <c r="N644">
        <f t="shared" si="63"/>
        <v>6</v>
      </c>
      <c r="O644" t="str">
        <f t="shared" si="64"/>
        <v>11-20</v>
      </c>
      <c r="P644" t="str">
        <f t="shared" si="65"/>
        <v>76</v>
      </c>
    </row>
    <row r="645" spans="1:16" x14ac:dyDescent="0.3">
      <c r="A645">
        <v>888</v>
      </c>
      <c r="B645" s="1">
        <v>44988</v>
      </c>
      <c r="C645" t="s">
        <v>901</v>
      </c>
      <c r="D645" t="s">
        <v>13</v>
      </c>
      <c r="E645">
        <v>52</v>
      </c>
      <c r="F645" t="s">
        <v>16</v>
      </c>
      <c r="G645">
        <v>4</v>
      </c>
      <c r="H645">
        <v>25</v>
      </c>
      <c r="I645">
        <v>100</v>
      </c>
      <c r="J645">
        <v>0</v>
      </c>
      <c r="K645" t="str">
        <f t="shared" si="61"/>
        <v>46-55</v>
      </c>
      <c r="L645" t="str">
        <f t="shared" si="60"/>
        <v>8.50-55</v>
      </c>
      <c r="M645">
        <f t="shared" si="62"/>
        <v>5</v>
      </c>
      <c r="N645">
        <f t="shared" si="63"/>
        <v>3</v>
      </c>
      <c r="O645" t="str">
        <f t="shared" si="64"/>
        <v>1-10</v>
      </c>
      <c r="P645" t="str">
        <f t="shared" si="65"/>
        <v>53</v>
      </c>
    </row>
    <row r="646" spans="1:16" x14ac:dyDescent="0.3">
      <c r="A646">
        <v>897</v>
      </c>
      <c r="B646" s="1">
        <v>45195</v>
      </c>
      <c r="C646" t="s">
        <v>910</v>
      </c>
      <c r="D646" t="s">
        <v>13</v>
      </c>
      <c r="E646">
        <v>64</v>
      </c>
      <c r="F646" t="s">
        <v>16</v>
      </c>
      <c r="G646">
        <v>2</v>
      </c>
      <c r="H646">
        <v>50</v>
      </c>
      <c r="I646">
        <v>100</v>
      </c>
      <c r="J646">
        <v>0</v>
      </c>
      <c r="K646" t="str">
        <f t="shared" si="61"/>
        <v>56-65</v>
      </c>
      <c r="L646" t="str">
        <f t="shared" si="60"/>
        <v>10.60-65</v>
      </c>
      <c r="M646">
        <f t="shared" si="62"/>
        <v>2</v>
      </c>
      <c r="N646">
        <f t="shared" si="63"/>
        <v>9</v>
      </c>
      <c r="O646" t="str">
        <f t="shared" si="64"/>
        <v>21-31</v>
      </c>
      <c r="P646" t="str">
        <f t="shared" si="65"/>
        <v>29</v>
      </c>
    </row>
    <row r="647" spans="1:16" x14ac:dyDescent="0.3">
      <c r="A647">
        <v>924</v>
      </c>
      <c r="B647" s="1">
        <v>45167</v>
      </c>
      <c r="C647" t="s">
        <v>937</v>
      </c>
      <c r="D647" t="s">
        <v>10</v>
      </c>
      <c r="E647">
        <v>55</v>
      </c>
      <c r="F647" t="s">
        <v>11</v>
      </c>
      <c r="G647">
        <v>2</v>
      </c>
      <c r="H647">
        <v>50</v>
      </c>
      <c r="I647">
        <v>100</v>
      </c>
      <c r="J647">
        <v>0</v>
      </c>
      <c r="K647" t="str">
        <f t="shared" si="61"/>
        <v>46-55</v>
      </c>
      <c r="L647" t="str">
        <f t="shared" si="60"/>
        <v>8.50-55</v>
      </c>
      <c r="M647">
        <f t="shared" si="62"/>
        <v>2</v>
      </c>
      <c r="N647">
        <f t="shared" si="63"/>
        <v>8</v>
      </c>
      <c r="O647" t="str">
        <f t="shared" si="64"/>
        <v>21-31</v>
      </c>
      <c r="P647" t="str">
        <f t="shared" si="65"/>
        <v>28</v>
      </c>
    </row>
    <row r="648" spans="1:16" x14ac:dyDescent="0.3">
      <c r="A648">
        <v>932</v>
      </c>
      <c r="B648" s="1">
        <v>44985</v>
      </c>
      <c r="C648" t="s">
        <v>945</v>
      </c>
      <c r="D648" t="s">
        <v>13</v>
      </c>
      <c r="E648">
        <v>45</v>
      </c>
      <c r="F648" t="s">
        <v>11</v>
      </c>
      <c r="G648">
        <v>4</v>
      </c>
      <c r="H648">
        <v>25</v>
      </c>
      <c r="I648">
        <v>100</v>
      </c>
      <c r="J648">
        <v>0</v>
      </c>
      <c r="K648" t="str">
        <f t="shared" si="61"/>
        <v>36-45</v>
      </c>
      <c r="L648" t="str">
        <f t="shared" si="60"/>
        <v>6.40-45</v>
      </c>
      <c r="M648">
        <f t="shared" si="62"/>
        <v>2</v>
      </c>
      <c r="N648">
        <f t="shared" si="63"/>
        <v>2</v>
      </c>
      <c r="O648" t="str">
        <f t="shared" si="64"/>
        <v>21-31</v>
      </c>
      <c r="P648" t="str">
        <f t="shared" si="65"/>
        <v>22</v>
      </c>
    </row>
    <row r="649" spans="1:16" x14ac:dyDescent="0.3">
      <c r="A649">
        <v>951</v>
      </c>
      <c r="B649" s="1">
        <v>45232</v>
      </c>
      <c r="C649" t="s">
        <v>964</v>
      </c>
      <c r="D649" t="s">
        <v>10</v>
      </c>
      <c r="E649">
        <v>33</v>
      </c>
      <c r="F649" t="s">
        <v>11</v>
      </c>
      <c r="G649">
        <v>2</v>
      </c>
      <c r="H649">
        <v>50</v>
      </c>
      <c r="I649">
        <v>100</v>
      </c>
      <c r="J649">
        <v>0</v>
      </c>
      <c r="K649" t="str">
        <f t="shared" si="61"/>
        <v>26-35</v>
      </c>
      <c r="L649" t="str">
        <f t="shared" si="60"/>
        <v>4.30-35</v>
      </c>
      <c r="M649">
        <f t="shared" si="62"/>
        <v>4</v>
      </c>
      <c r="N649">
        <f t="shared" si="63"/>
        <v>11</v>
      </c>
      <c r="O649" t="str">
        <f t="shared" si="64"/>
        <v>1-10</v>
      </c>
      <c r="P649" t="str">
        <f t="shared" si="65"/>
        <v>411</v>
      </c>
    </row>
    <row r="650" spans="1:16" x14ac:dyDescent="0.3">
      <c r="A650">
        <v>972</v>
      </c>
      <c r="B650" s="1">
        <v>44968</v>
      </c>
      <c r="C650" t="s">
        <v>985</v>
      </c>
      <c r="D650" t="s">
        <v>10</v>
      </c>
      <c r="E650">
        <v>49</v>
      </c>
      <c r="F650" t="s">
        <v>11</v>
      </c>
      <c r="G650">
        <v>4</v>
      </c>
      <c r="H650">
        <v>25</v>
      </c>
      <c r="I650">
        <v>100</v>
      </c>
      <c r="J650">
        <v>0</v>
      </c>
      <c r="K650" t="str">
        <f t="shared" si="61"/>
        <v>46-55</v>
      </c>
      <c r="L650" t="str">
        <f t="shared" si="60"/>
        <v>7.45-50</v>
      </c>
      <c r="M650">
        <f t="shared" si="62"/>
        <v>6</v>
      </c>
      <c r="N650">
        <f t="shared" si="63"/>
        <v>2</v>
      </c>
      <c r="O650" t="str">
        <f t="shared" si="64"/>
        <v>11-20</v>
      </c>
      <c r="P650" t="str">
        <f t="shared" si="65"/>
        <v>62</v>
      </c>
    </row>
    <row r="651" spans="1:16" x14ac:dyDescent="0.3">
      <c r="A651">
        <v>991</v>
      </c>
      <c r="B651" s="1">
        <v>45286</v>
      </c>
      <c r="C651" t="s">
        <v>1004</v>
      </c>
      <c r="D651" t="s">
        <v>13</v>
      </c>
      <c r="E651">
        <v>34</v>
      </c>
      <c r="F651" t="s">
        <v>14</v>
      </c>
      <c r="G651">
        <v>2</v>
      </c>
      <c r="H651">
        <v>50</v>
      </c>
      <c r="I651">
        <v>100</v>
      </c>
      <c r="J651">
        <v>0</v>
      </c>
      <c r="K651" t="str">
        <f t="shared" si="61"/>
        <v>26-35</v>
      </c>
      <c r="L651" t="str">
        <f t="shared" si="60"/>
        <v>4.30-35</v>
      </c>
      <c r="M651">
        <f t="shared" si="62"/>
        <v>2</v>
      </c>
      <c r="N651">
        <f t="shared" si="63"/>
        <v>12</v>
      </c>
      <c r="O651" t="str">
        <f t="shared" si="64"/>
        <v>21-31</v>
      </c>
      <c r="P651" t="str">
        <f t="shared" si="65"/>
        <v>212</v>
      </c>
    </row>
    <row r="652" spans="1:16" x14ac:dyDescent="0.3">
      <c r="A652">
        <v>998</v>
      </c>
      <c r="B652" s="1">
        <v>45228</v>
      </c>
      <c r="C652" t="s">
        <v>1011</v>
      </c>
      <c r="D652" t="s">
        <v>13</v>
      </c>
      <c r="E652">
        <v>23</v>
      </c>
      <c r="F652" t="s">
        <v>11</v>
      </c>
      <c r="G652">
        <v>4</v>
      </c>
      <c r="H652">
        <v>25</v>
      </c>
      <c r="I652">
        <v>100</v>
      </c>
      <c r="J652">
        <v>0</v>
      </c>
      <c r="K652" t="str">
        <f t="shared" si="61"/>
        <v>18-25</v>
      </c>
      <c r="L652" t="str">
        <f t="shared" si="60"/>
        <v>2.20-25</v>
      </c>
      <c r="M652">
        <f t="shared" si="62"/>
        <v>7</v>
      </c>
      <c r="N652">
        <f t="shared" si="63"/>
        <v>10</v>
      </c>
      <c r="O652" t="str">
        <f t="shared" si="64"/>
        <v>21-31</v>
      </c>
      <c r="P652" t="str">
        <f t="shared" si="65"/>
        <v>710</v>
      </c>
    </row>
    <row r="653" spans="1:16" x14ac:dyDescent="0.3">
      <c r="A653">
        <v>32</v>
      </c>
      <c r="B653" s="1">
        <v>44930</v>
      </c>
      <c r="C653" t="s">
        <v>45</v>
      </c>
      <c r="D653" t="s">
        <v>10</v>
      </c>
      <c r="E653">
        <v>30</v>
      </c>
      <c r="F653" t="s">
        <v>11</v>
      </c>
      <c r="G653">
        <v>3</v>
      </c>
      <c r="H653">
        <v>30</v>
      </c>
      <c r="I653">
        <v>90</v>
      </c>
      <c r="J653">
        <v>0</v>
      </c>
      <c r="K653" t="str">
        <f t="shared" si="61"/>
        <v>26-35</v>
      </c>
      <c r="L653" t="str">
        <f t="shared" si="60"/>
        <v>3.25-30</v>
      </c>
      <c r="M653">
        <f t="shared" si="62"/>
        <v>3</v>
      </c>
      <c r="N653">
        <f t="shared" si="63"/>
        <v>1</v>
      </c>
      <c r="O653" t="str">
        <f t="shared" si="64"/>
        <v>1-10</v>
      </c>
      <c r="P653" t="str">
        <f t="shared" si="65"/>
        <v>31</v>
      </c>
    </row>
    <row r="654" spans="1:16" x14ac:dyDescent="0.3">
      <c r="A654">
        <v>73</v>
      </c>
      <c r="B654" s="1">
        <v>45159</v>
      </c>
      <c r="C654" t="s">
        <v>86</v>
      </c>
      <c r="D654" t="s">
        <v>10</v>
      </c>
      <c r="E654">
        <v>29</v>
      </c>
      <c r="F654" t="s">
        <v>16</v>
      </c>
      <c r="G654">
        <v>3</v>
      </c>
      <c r="H654">
        <v>30</v>
      </c>
      <c r="I654">
        <v>90</v>
      </c>
      <c r="J654">
        <v>0</v>
      </c>
      <c r="K654" t="str">
        <f t="shared" si="61"/>
        <v>26-35</v>
      </c>
      <c r="L654" t="str">
        <f t="shared" si="60"/>
        <v>3.25-30</v>
      </c>
      <c r="M654">
        <f t="shared" si="62"/>
        <v>1</v>
      </c>
      <c r="N654">
        <f t="shared" si="63"/>
        <v>8</v>
      </c>
      <c r="O654" t="str">
        <f t="shared" si="64"/>
        <v>21-31</v>
      </c>
      <c r="P654" t="str">
        <f t="shared" si="65"/>
        <v>18</v>
      </c>
    </row>
    <row r="655" spans="1:16" x14ac:dyDescent="0.3">
      <c r="A655">
        <v>84</v>
      </c>
      <c r="B655" s="1">
        <v>45258</v>
      </c>
      <c r="C655" t="s">
        <v>97</v>
      </c>
      <c r="D655" t="s">
        <v>13</v>
      </c>
      <c r="E655">
        <v>38</v>
      </c>
      <c r="F655" t="s">
        <v>16</v>
      </c>
      <c r="G655">
        <v>3</v>
      </c>
      <c r="H655">
        <v>30</v>
      </c>
      <c r="I655">
        <v>90</v>
      </c>
      <c r="J655">
        <v>0</v>
      </c>
      <c r="K655" t="str">
        <f t="shared" si="61"/>
        <v>36-45</v>
      </c>
      <c r="L655" t="str">
        <f t="shared" si="60"/>
        <v>5.35-40</v>
      </c>
      <c r="M655">
        <f t="shared" si="62"/>
        <v>2</v>
      </c>
      <c r="N655">
        <f t="shared" si="63"/>
        <v>11</v>
      </c>
      <c r="O655" t="str">
        <f t="shared" si="64"/>
        <v>21-31</v>
      </c>
      <c r="P655" t="str">
        <f t="shared" si="65"/>
        <v>211</v>
      </c>
    </row>
    <row r="656" spans="1:16" x14ac:dyDescent="0.3">
      <c r="A656">
        <v>86</v>
      </c>
      <c r="B656" s="1">
        <v>45238</v>
      </c>
      <c r="C656" t="s">
        <v>99</v>
      </c>
      <c r="D656" t="s">
        <v>10</v>
      </c>
      <c r="E656">
        <v>19</v>
      </c>
      <c r="F656" t="s">
        <v>11</v>
      </c>
      <c r="G656">
        <v>3</v>
      </c>
      <c r="H656">
        <v>30</v>
      </c>
      <c r="I656">
        <v>90</v>
      </c>
      <c r="J656">
        <v>0</v>
      </c>
      <c r="K656" t="str">
        <f t="shared" si="61"/>
        <v>18-25</v>
      </c>
      <c r="L656" t="str">
        <f t="shared" si="60"/>
        <v>1.18-20</v>
      </c>
      <c r="M656">
        <f t="shared" si="62"/>
        <v>3</v>
      </c>
      <c r="N656">
        <f t="shared" si="63"/>
        <v>11</v>
      </c>
      <c r="O656" t="str">
        <f t="shared" si="64"/>
        <v>1-10</v>
      </c>
      <c r="P656" t="str">
        <f t="shared" si="65"/>
        <v>311</v>
      </c>
    </row>
    <row r="657" spans="1:16" x14ac:dyDescent="0.3">
      <c r="A657">
        <v>126</v>
      </c>
      <c r="B657" s="1">
        <v>45225</v>
      </c>
      <c r="C657" t="s">
        <v>139</v>
      </c>
      <c r="D657" t="s">
        <v>13</v>
      </c>
      <c r="E657">
        <v>28</v>
      </c>
      <c r="F657" t="s">
        <v>14</v>
      </c>
      <c r="G657">
        <v>3</v>
      </c>
      <c r="H657">
        <v>30</v>
      </c>
      <c r="I657">
        <v>90</v>
      </c>
      <c r="J657">
        <v>0</v>
      </c>
      <c r="K657" t="str">
        <f t="shared" si="61"/>
        <v>26-35</v>
      </c>
      <c r="L657" t="str">
        <f t="shared" si="60"/>
        <v>3.25-30</v>
      </c>
      <c r="M657">
        <f t="shared" si="62"/>
        <v>4</v>
      </c>
      <c r="N657">
        <f t="shared" si="63"/>
        <v>10</v>
      </c>
      <c r="O657" t="str">
        <f t="shared" si="64"/>
        <v>21-31</v>
      </c>
      <c r="P657" t="str">
        <f t="shared" si="65"/>
        <v>410</v>
      </c>
    </row>
    <row r="658" spans="1:16" x14ac:dyDescent="0.3">
      <c r="A658">
        <v>190</v>
      </c>
      <c r="B658" s="1">
        <v>45050</v>
      </c>
      <c r="C658" t="s">
        <v>203</v>
      </c>
      <c r="D658" t="s">
        <v>13</v>
      </c>
      <c r="E658">
        <v>60</v>
      </c>
      <c r="F658" t="s">
        <v>11</v>
      </c>
      <c r="G658">
        <v>3</v>
      </c>
      <c r="H658">
        <v>30</v>
      </c>
      <c r="I658">
        <v>90</v>
      </c>
      <c r="J658">
        <v>0</v>
      </c>
      <c r="K658" t="str">
        <f t="shared" si="61"/>
        <v>56-65</v>
      </c>
      <c r="L658" t="str">
        <f t="shared" si="60"/>
        <v>9.55-60</v>
      </c>
      <c r="M658">
        <f t="shared" si="62"/>
        <v>4</v>
      </c>
      <c r="N658">
        <f t="shared" si="63"/>
        <v>5</v>
      </c>
      <c r="O658" t="str">
        <f t="shared" si="64"/>
        <v>1-10</v>
      </c>
      <c r="P658" t="str">
        <f t="shared" si="65"/>
        <v>45</v>
      </c>
    </row>
    <row r="659" spans="1:16" x14ac:dyDescent="0.3">
      <c r="A659">
        <v>218</v>
      </c>
      <c r="B659" s="1">
        <v>45191</v>
      </c>
      <c r="C659" t="s">
        <v>231</v>
      </c>
      <c r="D659" t="s">
        <v>10</v>
      </c>
      <c r="E659">
        <v>64</v>
      </c>
      <c r="F659" t="s">
        <v>11</v>
      </c>
      <c r="G659">
        <v>3</v>
      </c>
      <c r="H659">
        <v>30</v>
      </c>
      <c r="I659">
        <v>90</v>
      </c>
      <c r="J659">
        <v>0</v>
      </c>
      <c r="K659" t="str">
        <f t="shared" si="61"/>
        <v>56-65</v>
      </c>
      <c r="L659" t="str">
        <f t="shared" si="60"/>
        <v>10.60-65</v>
      </c>
      <c r="M659">
        <f t="shared" si="62"/>
        <v>5</v>
      </c>
      <c r="N659">
        <f t="shared" si="63"/>
        <v>9</v>
      </c>
      <c r="O659" t="str">
        <f t="shared" si="64"/>
        <v>21-31</v>
      </c>
      <c r="P659" t="str">
        <f t="shared" si="65"/>
        <v>59</v>
      </c>
    </row>
    <row r="660" spans="1:16" x14ac:dyDescent="0.3">
      <c r="A660">
        <v>219</v>
      </c>
      <c r="B660" s="1">
        <v>45158</v>
      </c>
      <c r="C660" t="s">
        <v>232</v>
      </c>
      <c r="D660" t="s">
        <v>13</v>
      </c>
      <c r="E660">
        <v>53</v>
      </c>
      <c r="F660" t="s">
        <v>16</v>
      </c>
      <c r="G660">
        <v>3</v>
      </c>
      <c r="H660">
        <v>30</v>
      </c>
      <c r="I660">
        <v>90</v>
      </c>
      <c r="J660">
        <v>0</v>
      </c>
      <c r="K660" t="str">
        <f t="shared" si="61"/>
        <v>46-55</v>
      </c>
      <c r="L660" t="str">
        <f t="shared" si="60"/>
        <v>8.50-55</v>
      </c>
      <c r="M660">
        <f t="shared" si="62"/>
        <v>7</v>
      </c>
      <c r="N660">
        <f t="shared" si="63"/>
        <v>8</v>
      </c>
      <c r="O660" t="str">
        <f t="shared" si="64"/>
        <v>11-20</v>
      </c>
      <c r="P660" t="str">
        <f t="shared" si="65"/>
        <v>78</v>
      </c>
    </row>
    <row r="661" spans="1:16" x14ac:dyDescent="0.3">
      <c r="A661">
        <v>229</v>
      </c>
      <c r="B661" s="1">
        <v>45228</v>
      </c>
      <c r="C661" t="s">
        <v>242</v>
      </c>
      <c r="D661" t="s">
        <v>10</v>
      </c>
      <c r="E661">
        <v>58</v>
      </c>
      <c r="F661" t="s">
        <v>11</v>
      </c>
      <c r="G661">
        <v>3</v>
      </c>
      <c r="H661">
        <v>30</v>
      </c>
      <c r="I661">
        <v>90</v>
      </c>
      <c r="J661">
        <v>0</v>
      </c>
      <c r="K661" t="str">
        <f t="shared" si="61"/>
        <v>56-65</v>
      </c>
      <c r="L661" t="str">
        <f t="shared" si="60"/>
        <v>9.55-60</v>
      </c>
      <c r="M661">
        <f t="shared" si="62"/>
        <v>7</v>
      </c>
      <c r="N661">
        <f t="shared" si="63"/>
        <v>10</v>
      </c>
      <c r="O661" t="str">
        <f t="shared" si="64"/>
        <v>21-31</v>
      </c>
      <c r="P661" t="str">
        <f t="shared" si="65"/>
        <v>710</v>
      </c>
    </row>
    <row r="662" spans="1:16" x14ac:dyDescent="0.3">
      <c r="A662">
        <v>245</v>
      </c>
      <c r="B662" s="1">
        <v>45175</v>
      </c>
      <c r="C662" t="s">
        <v>258</v>
      </c>
      <c r="D662" t="s">
        <v>10</v>
      </c>
      <c r="E662">
        <v>47</v>
      </c>
      <c r="F662" t="s">
        <v>14</v>
      </c>
      <c r="G662">
        <v>3</v>
      </c>
      <c r="H662">
        <v>30</v>
      </c>
      <c r="I662">
        <v>90</v>
      </c>
      <c r="J662">
        <v>0</v>
      </c>
      <c r="K662" t="str">
        <f t="shared" si="61"/>
        <v>46-55</v>
      </c>
      <c r="L662" t="str">
        <f t="shared" si="60"/>
        <v>7.45-50</v>
      </c>
      <c r="M662">
        <f t="shared" si="62"/>
        <v>3</v>
      </c>
      <c r="N662">
        <f t="shared" si="63"/>
        <v>9</v>
      </c>
      <c r="O662" t="str">
        <f t="shared" si="64"/>
        <v>1-10</v>
      </c>
      <c r="P662" t="str">
        <f t="shared" si="65"/>
        <v>39</v>
      </c>
    </row>
    <row r="663" spans="1:16" x14ac:dyDescent="0.3">
      <c r="A663">
        <v>267</v>
      </c>
      <c r="B663" s="1">
        <v>45257</v>
      </c>
      <c r="C663" t="s">
        <v>280</v>
      </c>
      <c r="D663" t="s">
        <v>13</v>
      </c>
      <c r="E663">
        <v>32</v>
      </c>
      <c r="F663" t="s">
        <v>11</v>
      </c>
      <c r="G663">
        <v>3</v>
      </c>
      <c r="H663">
        <v>30</v>
      </c>
      <c r="I663">
        <v>90</v>
      </c>
      <c r="J663">
        <v>0</v>
      </c>
      <c r="K663" t="str">
        <f t="shared" si="61"/>
        <v>26-35</v>
      </c>
      <c r="L663" t="str">
        <f t="shared" si="60"/>
        <v>4.30-35</v>
      </c>
      <c r="M663">
        <f t="shared" si="62"/>
        <v>1</v>
      </c>
      <c r="N663">
        <f t="shared" si="63"/>
        <v>11</v>
      </c>
      <c r="O663" t="str">
        <f t="shared" si="64"/>
        <v>21-31</v>
      </c>
      <c r="P663" t="str">
        <f t="shared" si="65"/>
        <v>111</v>
      </c>
    </row>
    <row r="664" spans="1:16" x14ac:dyDescent="0.3">
      <c r="A664">
        <v>293</v>
      </c>
      <c r="B664" s="1">
        <v>45048</v>
      </c>
      <c r="C664" t="s">
        <v>306</v>
      </c>
      <c r="D664" t="s">
        <v>10</v>
      </c>
      <c r="E664">
        <v>50</v>
      </c>
      <c r="F664" t="s">
        <v>16</v>
      </c>
      <c r="G664">
        <v>3</v>
      </c>
      <c r="H664">
        <v>30</v>
      </c>
      <c r="I664">
        <v>90</v>
      </c>
      <c r="J664">
        <v>0</v>
      </c>
      <c r="K664" t="str">
        <f t="shared" si="61"/>
        <v>46-55</v>
      </c>
      <c r="L664" t="str">
        <f t="shared" si="60"/>
        <v>7.45-50</v>
      </c>
      <c r="M664">
        <f t="shared" si="62"/>
        <v>2</v>
      </c>
      <c r="N664">
        <f t="shared" si="63"/>
        <v>5</v>
      </c>
      <c r="O664" t="str">
        <f t="shared" si="64"/>
        <v>1-10</v>
      </c>
      <c r="P664" t="str">
        <f t="shared" si="65"/>
        <v>25</v>
      </c>
    </row>
    <row r="665" spans="1:16" x14ac:dyDescent="0.3">
      <c r="A665">
        <v>294</v>
      </c>
      <c r="B665" s="1">
        <v>45012</v>
      </c>
      <c r="C665" t="s">
        <v>307</v>
      </c>
      <c r="D665" t="s">
        <v>13</v>
      </c>
      <c r="E665">
        <v>23</v>
      </c>
      <c r="F665" t="s">
        <v>14</v>
      </c>
      <c r="G665">
        <v>3</v>
      </c>
      <c r="H665">
        <v>30</v>
      </c>
      <c r="I665">
        <v>90</v>
      </c>
      <c r="J665">
        <v>0</v>
      </c>
      <c r="K665" t="str">
        <f t="shared" si="61"/>
        <v>18-25</v>
      </c>
      <c r="L665" t="str">
        <f t="shared" si="60"/>
        <v>2.20-25</v>
      </c>
      <c r="M665">
        <f t="shared" si="62"/>
        <v>1</v>
      </c>
      <c r="N665">
        <f t="shared" si="63"/>
        <v>3</v>
      </c>
      <c r="O665" t="str">
        <f t="shared" si="64"/>
        <v>21-31</v>
      </c>
      <c r="P665" t="str">
        <f t="shared" si="65"/>
        <v>13</v>
      </c>
    </row>
    <row r="666" spans="1:16" x14ac:dyDescent="0.3">
      <c r="A666">
        <v>303</v>
      </c>
      <c r="B666" s="1">
        <v>44928</v>
      </c>
      <c r="C666" t="s">
        <v>316</v>
      </c>
      <c r="D666" t="s">
        <v>10</v>
      </c>
      <c r="E666">
        <v>19</v>
      </c>
      <c r="F666" t="s">
        <v>16</v>
      </c>
      <c r="G666">
        <v>3</v>
      </c>
      <c r="H666">
        <v>30</v>
      </c>
      <c r="I666">
        <v>90</v>
      </c>
      <c r="J666">
        <v>0</v>
      </c>
      <c r="K666" t="str">
        <f t="shared" si="61"/>
        <v>18-25</v>
      </c>
      <c r="L666" t="str">
        <f t="shared" si="60"/>
        <v>1.18-20</v>
      </c>
      <c r="M666">
        <f t="shared" si="62"/>
        <v>1</v>
      </c>
      <c r="N666">
        <f t="shared" si="63"/>
        <v>1</v>
      </c>
      <c r="O666" t="str">
        <f t="shared" si="64"/>
        <v>1-10</v>
      </c>
      <c r="P666" t="str">
        <f t="shared" si="65"/>
        <v>11</v>
      </c>
    </row>
    <row r="667" spans="1:16" x14ac:dyDescent="0.3">
      <c r="A667">
        <v>317</v>
      </c>
      <c r="B667" s="1">
        <v>44956</v>
      </c>
      <c r="C667" t="s">
        <v>330</v>
      </c>
      <c r="D667" t="s">
        <v>10</v>
      </c>
      <c r="E667">
        <v>22</v>
      </c>
      <c r="F667" t="s">
        <v>16</v>
      </c>
      <c r="G667">
        <v>3</v>
      </c>
      <c r="H667">
        <v>30</v>
      </c>
      <c r="I667">
        <v>90</v>
      </c>
      <c r="J667">
        <v>0</v>
      </c>
      <c r="K667" t="str">
        <f t="shared" si="61"/>
        <v>18-25</v>
      </c>
      <c r="L667" t="str">
        <f t="shared" si="60"/>
        <v>2.20-25</v>
      </c>
      <c r="M667">
        <f t="shared" si="62"/>
        <v>1</v>
      </c>
      <c r="N667">
        <f t="shared" si="63"/>
        <v>1</v>
      </c>
      <c r="O667" t="str">
        <f t="shared" si="64"/>
        <v>21-31</v>
      </c>
      <c r="P667" t="str">
        <f t="shared" si="65"/>
        <v>11</v>
      </c>
    </row>
    <row r="668" spans="1:16" x14ac:dyDescent="0.3">
      <c r="A668">
        <v>331</v>
      </c>
      <c r="B668" s="1">
        <v>44968</v>
      </c>
      <c r="C668" t="s">
        <v>344</v>
      </c>
      <c r="D668" t="s">
        <v>10</v>
      </c>
      <c r="E668">
        <v>28</v>
      </c>
      <c r="F668" t="s">
        <v>16</v>
      </c>
      <c r="G668">
        <v>3</v>
      </c>
      <c r="H668">
        <v>30</v>
      </c>
      <c r="I668">
        <v>90</v>
      </c>
      <c r="J668">
        <v>0</v>
      </c>
      <c r="K668" t="str">
        <f t="shared" si="61"/>
        <v>26-35</v>
      </c>
      <c r="L668" t="str">
        <f t="shared" si="60"/>
        <v>3.25-30</v>
      </c>
      <c r="M668">
        <f t="shared" si="62"/>
        <v>6</v>
      </c>
      <c r="N668">
        <f t="shared" si="63"/>
        <v>2</v>
      </c>
      <c r="O668" t="str">
        <f t="shared" si="64"/>
        <v>11-20</v>
      </c>
      <c r="P668" t="str">
        <f t="shared" si="65"/>
        <v>62</v>
      </c>
    </row>
    <row r="669" spans="1:16" x14ac:dyDescent="0.3">
      <c r="A669">
        <v>351</v>
      </c>
      <c r="B669" s="1">
        <v>45194</v>
      </c>
      <c r="C669" t="s">
        <v>364</v>
      </c>
      <c r="D669" t="s">
        <v>13</v>
      </c>
      <c r="E669">
        <v>56</v>
      </c>
      <c r="F669" t="s">
        <v>14</v>
      </c>
      <c r="G669">
        <v>3</v>
      </c>
      <c r="H669">
        <v>30</v>
      </c>
      <c r="I669">
        <v>90</v>
      </c>
      <c r="J669">
        <v>0</v>
      </c>
      <c r="K669" t="str">
        <f t="shared" si="61"/>
        <v>56-65</v>
      </c>
      <c r="L669" t="str">
        <f t="shared" si="60"/>
        <v>9.55-60</v>
      </c>
      <c r="M669">
        <f t="shared" si="62"/>
        <v>1</v>
      </c>
      <c r="N669">
        <f t="shared" si="63"/>
        <v>9</v>
      </c>
      <c r="O669" t="str">
        <f t="shared" si="64"/>
        <v>21-31</v>
      </c>
      <c r="P669" t="str">
        <f t="shared" si="65"/>
        <v>19</v>
      </c>
    </row>
    <row r="670" spans="1:16" x14ac:dyDescent="0.3">
      <c r="A670">
        <v>383</v>
      </c>
      <c r="B670" s="1">
        <v>45007</v>
      </c>
      <c r="C670" t="s">
        <v>396</v>
      </c>
      <c r="D670" t="s">
        <v>13</v>
      </c>
      <c r="E670">
        <v>46</v>
      </c>
      <c r="F670" t="s">
        <v>11</v>
      </c>
      <c r="G670">
        <v>3</v>
      </c>
      <c r="H670">
        <v>30</v>
      </c>
      <c r="I670">
        <v>90</v>
      </c>
      <c r="J670">
        <v>0</v>
      </c>
      <c r="K670" t="str">
        <f t="shared" si="61"/>
        <v>46-55</v>
      </c>
      <c r="L670" t="str">
        <f t="shared" si="60"/>
        <v>7.45-50</v>
      </c>
      <c r="M670">
        <f t="shared" si="62"/>
        <v>3</v>
      </c>
      <c r="N670">
        <f t="shared" si="63"/>
        <v>3</v>
      </c>
      <c r="O670" t="str">
        <f t="shared" si="64"/>
        <v>21-31</v>
      </c>
      <c r="P670" t="str">
        <f t="shared" si="65"/>
        <v>33</v>
      </c>
    </row>
    <row r="671" spans="1:16" x14ac:dyDescent="0.3">
      <c r="A671">
        <v>419</v>
      </c>
      <c r="B671" s="1">
        <v>45068</v>
      </c>
      <c r="C671" t="s">
        <v>432</v>
      </c>
      <c r="D671" t="s">
        <v>13</v>
      </c>
      <c r="E671">
        <v>44</v>
      </c>
      <c r="F671" t="s">
        <v>14</v>
      </c>
      <c r="G671">
        <v>3</v>
      </c>
      <c r="H671">
        <v>30</v>
      </c>
      <c r="I671">
        <v>90</v>
      </c>
      <c r="J671">
        <v>0</v>
      </c>
      <c r="K671" t="str">
        <f t="shared" si="61"/>
        <v>36-45</v>
      </c>
      <c r="L671" t="str">
        <f t="shared" si="60"/>
        <v>6.40-45</v>
      </c>
      <c r="M671">
        <f t="shared" si="62"/>
        <v>1</v>
      </c>
      <c r="N671">
        <f t="shared" si="63"/>
        <v>5</v>
      </c>
      <c r="O671" t="str">
        <f t="shared" si="64"/>
        <v>21-31</v>
      </c>
      <c r="P671" t="str">
        <f t="shared" si="65"/>
        <v>15</v>
      </c>
    </row>
    <row r="672" spans="1:16" x14ac:dyDescent="0.3">
      <c r="A672">
        <v>422</v>
      </c>
      <c r="B672" s="1">
        <v>45097</v>
      </c>
      <c r="C672" t="s">
        <v>435</v>
      </c>
      <c r="D672" t="s">
        <v>13</v>
      </c>
      <c r="E672">
        <v>28</v>
      </c>
      <c r="F672" t="s">
        <v>14</v>
      </c>
      <c r="G672">
        <v>3</v>
      </c>
      <c r="H672">
        <v>30</v>
      </c>
      <c r="I672">
        <v>90</v>
      </c>
      <c r="J672">
        <v>0</v>
      </c>
      <c r="K672" t="str">
        <f t="shared" si="61"/>
        <v>26-35</v>
      </c>
      <c r="L672" t="str">
        <f t="shared" si="60"/>
        <v>3.25-30</v>
      </c>
      <c r="M672">
        <f t="shared" si="62"/>
        <v>2</v>
      </c>
      <c r="N672">
        <f t="shared" si="63"/>
        <v>6</v>
      </c>
      <c r="O672" t="str">
        <f t="shared" si="64"/>
        <v>11-20</v>
      </c>
      <c r="P672" t="str">
        <f t="shared" si="65"/>
        <v>26</v>
      </c>
    </row>
    <row r="673" spans="1:16" x14ac:dyDescent="0.3">
      <c r="A673">
        <v>444</v>
      </c>
      <c r="B673" s="1">
        <v>44992</v>
      </c>
      <c r="C673" t="s">
        <v>457</v>
      </c>
      <c r="D673" t="s">
        <v>13</v>
      </c>
      <c r="E673">
        <v>61</v>
      </c>
      <c r="F673" t="s">
        <v>14</v>
      </c>
      <c r="G673">
        <v>3</v>
      </c>
      <c r="H673">
        <v>30</v>
      </c>
      <c r="I673">
        <v>90</v>
      </c>
      <c r="J673">
        <v>0</v>
      </c>
      <c r="K673" t="str">
        <f t="shared" si="61"/>
        <v>56-65</v>
      </c>
      <c r="L673" t="str">
        <f t="shared" si="60"/>
        <v>10.60-65</v>
      </c>
      <c r="M673">
        <f t="shared" si="62"/>
        <v>2</v>
      </c>
      <c r="N673">
        <f t="shared" si="63"/>
        <v>3</v>
      </c>
      <c r="O673" t="str">
        <f t="shared" si="64"/>
        <v>1-10</v>
      </c>
      <c r="P673" t="str">
        <f t="shared" si="65"/>
        <v>23</v>
      </c>
    </row>
    <row r="674" spans="1:16" x14ac:dyDescent="0.3">
      <c r="A674">
        <v>535</v>
      </c>
      <c r="B674" s="1">
        <v>45266</v>
      </c>
      <c r="C674" t="s">
        <v>548</v>
      </c>
      <c r="D674" t="s">
        <v>10</v>
      </c>
      <c r="E674">
        <v>47</v>
      </c>
      <c r="F674" t="s">
        <v>11</v>
      </c>
      <c r="G674">
        <v>3</v>
      </c>
      <c r="H674">
        <v>30</v>
      </c>
      <c r="I674">
        <v>90</v>
      </c>
      <c r="J674">
        <v>0</v>
      </c>
      <c r="K674" t="str">
        <f t="shared" si="61"/>
        <v>46-55</v>
      </c>
      <c r="L674" t="str">
        <f t="shared" si="60"/>
        <v>7.45-50</v>
      </c>
      <c r="M674">
        <f t="shared" si="62"/>
        <v>3</v>
      </c>
      <c r="N674">
        <f t="shared" si="63"/>
        <v>12</v>
      </c>
      <c r="O674" t="str">
        <f t="shared" si="64"/>
        <v>1-10</v>
      </c>
      <c r="P674" t="str">
        <f t="shared" si="65"/>
        <v>312</v>
      </c>
    </row>
    <row r="675" spans="1:16" x14ac:dyDescent="0.3">
      <c r="A675">
        <v>557</v>
      </c>
      <c r="B675" s="1">
        <v>45134</v>
      </c>
      <c r="C675" t="s">
        <v>570</v>
      </c>
      <c r="D675" t="s">
        <v>13</v>
      </c>
      <c r="E675">
        <v>20</v>
      </c>
      <c r="F675" t="s">
        <v>11</v>
      </c>
      <c r="G675">
        <v>3</v>
      </c>
      <c r="H675">
        <v>30</v>
      </c>
      <c r="I675">
        <v>90</v>
      </c>
      <c r="J675">
        <v>0</v>
      </c>
      <c r="K675" t="str">
        <f t="shared" si="61"/>
        <v>18-25</v>
      </c>
      <c r="L675" t="str">
        <f t="shared" si="60"/>
        <v>1.18-20</v>
      </c>
      <c r="M675">
        <f t="shared" si="62"/>
        <v>4</v>
      </c>
      <c r="N675">
        <f t="shared" si="63"/>
        <v>7</v>
      </c>
      <c r="O675" t="str">
        <f t="shared" si="64"/>
        <v>21-31</v>
      </c>
      <c r="P675" t="str">
        <f t="shared" si="65"/>
        <v>47</v>
      </c>
    </row>
    <row r="676" spans="1:16" x14ac:dyDescent="0.3">
      <c r="A676">
        <v>603</v>
      </c>
      <c r="B676" s="1">
        <v>45123</v>
      </c>
      <c r="C676" t="s">
        <v>616</v>
      </c>
      <c r="D676" t="s">
        <v>13</v>
      </c>
      <c r="E676">
        <v>40</v>
      </c>
      <c r="F676" t="s">
        <v>14</v>
      </c>
      <c r="G676">
        <v>3</v>
      </c>
      <c r="H676">
        <v>30</v>
      </c>
      <c r="I676">
        <v>90</v>
      </c>
      <c r="J676">
        <v>0</v>
      </c>
      <c r="K676" t="str">
        <f t="shared" si="61"/>
        <v>36-45</v>
      </c>
      <c r="L676" t="str">
        <f t="shared" si="60"/>
        <v>5.35-40</v>
      </c>
      <c r="M676">
        <f t="shared" si="62"/>
        <v>7</v>
      </c>
      <c r="N676">
        <f t="shared" si="63"/>
        <v>7</v>
      </c>
      <c r="O676" t="str">
        <f t="shared" si="64"/>
        <v>11-20</v>
      </c>
      <c r="P676" t="str">
        <f t="shared" si="65"/>
        <v>77</v>
      </c>
    </row>
    <row r="677" spans="1:16" x14ac:dyDescent="0.3">
      <c r="A677">
        <v>613</v>
      </c>
      <c r="B677" s="1">
        <v>45039</v>
      </c>
      <c r="C677" t="s">
        <v>626</v>
      </c>
      <c r="D677" t="s">
        <v>13</v>
      </c>
      <c r="E677">
        <v>52</v>
      </c>
      <c r="F677" t="s">
        <v>14</v>
      </c>
      <c r="G677">
        <v>3</v>
      </c>
      <c r="H677">
        <v>30</v>
      </c>
      <c r="I677">
        <v>90</v>
      </c>
      <c r="J677">
        <v>0</v>
      </c>
      <c r="K677" t="str">
        <f t="shared" si="61"/>
        <v>46-55</v>
      </c>
      <c r="L677" t="str">
        <f t="shared" si="60"/>
        <v>8.50-55</v>
      </c>
      <c r="M677">
        <f t="shared" si="62"/>
        <v>7</v>
      </c>
      <c r="N677">
        <f t="shared" si="63"/>
        <v>4</v>
      </c>
      <c r="O677" t="str">
        <f t="shared" si="64"/>
        <v>21-31</v>
      </c>
      <c r="P677" t="str">
        <f t="shared" si="65"/>
        <v>74</v>
      </c>
    </row>
    <row r="678" spans="1:16" x14ac:dyDescent="0.3">
      <c r="A678">
        <v>631</v>
      </c>
      <c r="B678" s="1">
        <v>45240</v>
      </c>
      <c r="C678" t="s">
        <v>644</v>
      </c>
      <c r="D678" t="s">
        <v>10</v>
      </c>
      <c r="E678">
        <v>56</v>
      </c>
      <c r="F678" t="s">
        <v>16</v>
      </c>
      <c r="G678">
        <v>3</v>
      </c>
      <c r="H678">
        <v>30</v>
      </c>
      <c r="I678">
        <v>90</v>
      </c>
      <c r="J678">
        <v>0</v>
      </c>
      <c r="K678" t="str">
        <f t="shared" si="61"/>
        <v>56-65</v>
      </c>
      <c r="L678" t="str">
        <f t="shared" si="60"/>
        <v>9.55-60</v>
      </c>
      <c r="M678">
        <f t="shared" si="62"/>
        <v>5</v>
      </c>
      <c r="N678">
        <f t="shared" si="63"/>
        <v>11</v>
      </c>
      <c r="O678" t="str">
        <f t="shared" si="64"/>
        <v>1-10</v>
      </c>
      <c r="P678" t="str">
        <f t="shared" si="65"/>
        <v>511</v>
      </c>
    </row>
    <row r="679" spans="1:16" x14ac:dyDescent="0.3">
      <c r="A679">
        <v>643</v>
      </c>
      <c r="B679" s="1">
        <v>45193</v>
      </c>
      <c r="C679" t="s">
        <v>656</v>
      </c>
      <c r="D679" t="s">
        <v>13</v>
      </c>
      <c r="E679">
        <v>28</v>
      </c>
      <c r="F679" t="s">
        <v>16</v>
      </c>
      <c r="G679">
        <v>3</v>
      </c>
      <c r="H679">
        <v>30</v>
      </c>
      <c r="I679">
        <v>90</v>
      </c>
      <c r="J679">
        <v>0</v>
      </c>
      <c r="K679" t="str">
        <f t="shared" si="61"/>
        <v>26-35</v>
      </c>
      <c r="L679" t="str">
        <f t="shared" si="60"/>
        <v>3.25-30</v>
      </c>
      <c r="M679">
        <f t="shared" si="62"/>
        <v>7</v>
      </c>
      <c r="N679">
        <f t="shared" si="63"/>
        <v>9</v>
      </c>
      <c r="O679" t="str">
        <f t="shared" si="64"/>
        <v>21-31</v>
      </c>
      <c r="P679" t="str">
        <f t="shared" si="65"/>
        <v>79</v>
      </c>
    </row>
    <row r="680" spans="1:16" x14ac:dyDescent="0.3">
      <c r="A680">
        <v>646</v>
      </c>
      <c r="B680" s="1">
        <v>45049</v>
      </c>
      <c r="C680" t="s">
        <v>659</v>
      </c>
      <c r="D680" t="s">
        <v>10</v>
      </c>
      <c r="E680">
        <v>38</v>
      </c>
      <c r="F680" t="s">
        <v>14</v>
      </c>
      <c r="G680">
        <v>3</v>
      </c>
      <c r="H680">
        <v>30</v>
      </c>
      <c r="I680">
        <v>90</v>
      </c>
      <c r="J680">
        <v>0</v>
      </c>
      <c r="K680" t="str">
        <f t="shared" si="61"/>
        <v>36-45</v>
      </c>
      <c r="L680" t="str">
        <f t="shared" si="60"/>
        <v>5.35-40</v>
      </c>
      <c r="M680">
        <f t="shared" si="62"/>
        <v>3</v>
      </c>
      <c r="N680">
        <f t="shared" si="63"/>
        <v>5</v>
      </c>
      <c r="O680" t="str">
        <f t="shared" si="64"/>
        <v>1-10</v>
      </c>
      <c r="P680" t="str">
        <f t="shared" si="65"/>
        <v>35</v>
      </c>
    </row>
    <row r="681" spans="1:16" x14ac:dyDescent="0.3">
      <c r="A681">
        <v>656</v>
      </c>
      <c r="B681" s="1">
        <v>45203</v>
      </c>
      <c r="C681" t="s">
        <v>669</v>
      </c>
      <c r="D681" t="s">
        <v>10</v>
      </c>
      <c r="E681">
        <v>29</v>
      </c>
      <c r="F681" t="s">
        <v>11</v>
      </c>
      <c r="G681">
        <v>3</v>
      </c>
      <c r="H681">
        <v>30</v>
      </c>
      <c r="I681">
        <v>90</v>
      </c>
      <c r="J681">
        <v>0</v>
      </c>
      <c r="K681" t="str">
        <f t="shared" si="61"/>
        <v>26-35</v>
      </c>
      <c r="L681" t="str">
        <f t="shared" si="60"/>
        <v>3.25-30</v>
      </c>
      <c r="M681">
        <f t="shared" si="62"/>
        <v>3</v>
      </c>
      <c r="N681">
        <f t="shared" si="63"/>
        <v>10</v>
      </c>
      <c r="O681" t="str">
        <f t="shared" si="64"/>
        <v>1-10</v>
      </c>
      <c r="P681" t="str">
        <f t="shared" si="65"/>
        <v>310</v>
      </c>
    </row>
    <row r="682" spans="1:16" x14ac:dyDescent="0.3">
      <c r="A682">
        <v>679</v>
      </c>
      <c r="B682" s="1">
        <v>44937</v>
      </c>
      <c r="C682" t="s">
        <v>692</v>
      </c>
      <c r="D682" t="s">
        <v>13</v>
      </c>
      <c r="E682">
        <v>18</v>
      </c>
      <c r="F682" t="s">
        <v>11</v>
      </c>
      <c r="G682">
        <v>3</v>
      </c>
      <c r="H682">
        <v>30</v>
      </c>
      <c r="I682">
        <v>90</v>
      </c>
      <c r="J682">
        <v>0</v>
      </c>
      <c r="K682" t="str">
        <f t="shared" si="61"/>
        <v>18-25</v>
      </c>
      <c r="L682" t="str">
        <f t="shared" si="60"/>
        <v>1.18-20</v>
      </c>
      <c r="M682">
        <f t="shared" si="62"/>
        <v>3</v>
      </c>
      <c r="N682">
        <f t="shared" si="63"/>
        <v>1</v>
      </c>
      <c r="O682" t="str">
        <f t="shared" si="64"/>
        <v>11-20</v>
      </c>
      <c r="P682" t="str">
        <f t="shared" si="65"/>
        <v>31</v>
      </c>
    </row>
    <row r="683" spans="1:16" x14ac:dyDescent="0.3">
      <c r="A683">
        <v>691</v>
      </c>
      <c r="B683" s="1">
        <v>45039</v>
      </c>
      <c r="C683" t="s">
        <v>704</v>
      </c>
      <c r="D683" t="s">
        <v>13</v>
      </c>
      <c r="E683">
        <v>51</v>
      </c>
      <c r="F683" t="s">
        <v>14</v>
      </c>
      <c r="G683">
        <v>3</v>
      </c>
      <c r="H683">
        <v>30</v>
      </c>
      <c r="I683">
        <v>90</v>
      </c>
      <c r="J683">
        <v>0</v>
      </c>
      <c r="K683" t="str">
        <f t="shared" si="61"/>
        <v>46-55</v>
      </c>
      <c r="L683" t="str">
        <f t="shared" si="60"/>
        <v>8.50-55</v>
      </c>
      <c r="M683">
        <f t="shared" si="62"/>
        <v>7</v>
      </c>
      <c r="N683">
        <f t="shared" si="63"/>
        <v>4</v>
      </c>
      <c r="O683" t="str">
        <f t="shared" si="64"/>
        <v>21-31</v>
      </c>
      <c r="P683" t="str">
        <f t="shared" si="65"/>
        <v>74</v>
      </c>
    </row>
    <row r="684" spans="1:16" x14ac:dyDescent="0.3">
      <c r="A684">
        <v>704</v>
      </c>
      <c r="B684" s="1">
        <v>45166</v>
      </c>
      <c r="C684" t="s">
        <v>717</v>
      </c>
      <c r="D684" t="s">
        <v>13</v>
      </c>
      <c r="E684">
        <v>62</v>
      </c>
      <c r="F684" t="s">
        <v>14</v>
      </c>
      <c r="G684">
        <v>3</v>
      </c>
      <c r="H684">
        <v>30</v>
      </c>
      <c r="I684">
        <v>90</v>
      </c>
      <c r="J684">
        <v>0</v>
      </c>
      <c r="K684" t="str">
        <f t="shared" si="61"/>
        <v>56-65</v>
      </c>
      <c r="L684" t="str">
        <f t="shared" si="60"/>
        <v>10.60-65</v>
      </c>
      <c r="M684">
        <f t="shared" si="62"/>
        <v>1</v>
      </c>
      <c r="N684">
        <f t="shared" si="63"/>
        <v>8</v>
      </c>
      <c r="O684" t="str">
        <f t="shared" si="64"/>
        <v>21-31</v>
      </c>
      <c r="P684" t="str">
        <f t="shared" si="65"/>
        <v>18</v>
      </c>
    </row>
    <row r="685" spans="1:16" x14ac:dyDescent="0.3">
      <c r="A685">
        <v>746</v>
      </c>
      <c r="B685" s="1">
        <v>44937</v>
      </c>
      <c r="C685" t="s">
        <v>759</v>
      </c>
      <c r="D685" t="s">
        <v>13</v>
      </c>
      <c r="E685">
        <v>33</v>
      </c>
      <c r="F685" t="s">
        <v>14</v>
      </c>
      <c r="G685">
        <v>3</v>
      </c>
      <c r="H685">
        <v>30</v>
      </c>
      <c r="I685">
        <v>90</v>
      </c>
      <c r="J685">
        <v>0</v>
      </c>
      <c r="K685" t="str">
        <f t="shared" si="61"/>
        <v>26-35</v>
      </c>
      <c r="L685" t="str">
        <f t="shared" si="60"/>
        <v>4.30-35</v>
      </c>
      <c r="M685">
        <f t="shared" si="62"/>
        <v>3</v>
      </c>
      <c r="N685">
        <f t="shared" si="63"/>
        <v>1</v>
      </c>
      <c r="O685" t="str">
        <f t="shared" si="64"/>
        <v>11-20</v>
      </c>
      <c r="P685" t="str">
        <f t="shared" si="65"/>
        <v>31</v>
      </c>
    </row>
    <row r="686" spans="1:16" x14ac:dyDescent="0.3">
      <c r="A686">
        <v>776</v>
      </c>
      <c r="B686" s="1">
        <v>45230</v>
      </c>
      <c r="C686" t="s">
        <v>789</v>
      </c>
      <c r="D686" t="s">
        <v>10</v>
      </c>
      <c r="E686">
        <v>35</v>
      </c>
      <c r="F686" t="s">
        <v>14</v>
      </c>
      <c r="G686">
        <v>3</v>
      </c>
      <c r="H686">
        <v>30</v>
      </c>
      <c r="I686">
        <v>90</v>
      </c>
      <c r="J686">
        <v>0</v>
      </c>
      <c r="K686" t="str">
        <f t="shared" si="61"/>
        <v>26-35</v>
      </c>
      <c r="L686" t="str">
        <f t="shared" si="60"/>
        <v>4.30-35</v>
      </c>
      <c r="M686">
        <f t="shared" si="62"/>
        <v>2</v>
      </c>
      <c r="N686">
        <f t="shared" si="63"/>
        <v>10</v>
      </c>
      <c r="O686" t="str">
        <f t="shared" si="64"/>
        <v>21-31</v>
      </c>
      <c r="P686" t="str">
        <f t="shared" si="65"/>
        <v>210</v>
      </c>
    </row>
    <row r="687" spans="1:16" x14ac:dyDescent="0.3">
      <c r="A687">
        <v>829</v>
      </c>
      <c r="B687" s="1">
        <v>45121</v>
      </c>
      <c r="C687" t="s">
        <v>842</v>
      </c>
      <c r="D687" t="s">
        <v>10</v>
      </c>
      <c r="E687">
        <v>61</v>
      </c>
      <c r="F687" t="s">
        <v>11</v>
      </c>
      <c r="G687">
        <v>3</v>
      </c>
      <c r="H687">
        <v>30</v>
      </c>
      <c r="I687">
        <v>90</v>
      </c>
      <c r="J687">
        <v>0</v>
      </c>
      <c r="K687" t="str">
        <f t="shared" si="61"/>
        <v>56-65</v>
      </c>
      <c r="L687" t="str">
        <f t="shared" si="60"/>
        <v>10.60-65</v>
      </c>
      <c r="M687">
        <f t="shared" si="62"/>
        <v>5</v>
      </c>
      <c r="N687">
        <f t="shared" si="63"/>
        <v>7</v>
      </c>
      <c r="O687" t="str">
        <f t="shared" si="64"/>
        <v>11-20</v>
      </c>
      <c r="P687" t="str">
        <f t="shared" si="65"/>
        <v>57</v>
      </c>
    </row>
    <row r="688" spans="1:16" x14ac:dyDescent="0.3">
      <c r="A688">
        <v>837</v>
      </c>
      <c r="B688" s="1">
        <v>45108</v>
      </c>
      <c r="C688" t="s">
        <v>850</v>
      </c>
      <c r="D688" t="s">
        <v>10</v>
      </c>
      <c r="E688">
        <v>18</v>
      </c>
      <c r="F688" t="s">
        <v>11</v>
      </c>
      <c r="G688">
        <v>3</v>
      </c>
      <c r="H688">
        <v>30</v>
      </c>
      <c r="I688">
        <v>90</v>
      </c>
      <c r="J688">
        <v>0</v>
      </c>
      <c r="K688" t="str">
        <f t="shared" si="61"/>
        <v>18-25</v>
      </c>
      <c r="L688" t="str">
        <f t="shared" si="60"/>
        <v>1.18-20</v>
      </c>
      <c r="M688">
        <f t="shared" si="62"/>
        <v>6</v>
      </c>
      <c r="N688">
        <f t="shared" si="63"/>
        <v>7</v>
      </c>
      <c r="O688" t="str">
        <f t="shared" si="64"/>
        <v>1-10</v>
      </c>
      <c r="P688" t="str">
        <f t="shared" si="65"/>
        <v>67</v>
      </c>
    </row>
    <row r="689" spans="1:16" x14ac:dyDescent="0.3">
      <c r="A689">
        <v>861</v>
      </c>
      <c r="B689" s="1">
        <v>44974</v>
      </c>
      <c r="C689" t="s">
        <v>874</v>
      </c>
      <c r="D689" t="s">
        <v>13</v>
      </c>
      <c r="E689">
        <v>41</v>
      </c>
      <c r="F689" t="s">
        <v>14</v>
      </c>
      <c r="G689">
        <v>3</v>
      </c>
      <c r="H689">
        <v>30</v>
      </c>
      <c r="I689">
        <v>90</v>
      </c>
      <c r="J689">
        <v>0</v>
      </c>
      <c r="K689" t="str">
        <f t="shared" si="61"/>
        <v>36-45</v>
      </c>
      <c r="L689" t="str">
        <f t="shared" si="60"/>
        <v>6.40-45</v>
      </c>
      <c r="M689">
        <f t="shared" si="62"/>
        <v>5</v>
      </c>
      <c r="N689">
        <f t="shared" si="63"/>
        <v>2</v>
      </c>
      <c r="O689" t="str">
        <f t="shared" si="64"/>
        <v>11-20</v>
      </c>
      <c r="P689" t="str">
        <f t="shared" si="65"/>
        <v>52</v>
      </c>
    </row>
    <row r="690" spans="1:16" x14ac:dyDescent="0.3">
      <c r="A690">
        <v>898</v>
      </c>
      <c r="B690" s="1">
        <v>45232</v>
      </c>
      <c r="C690" t="s">
        <v>911</v>
      </c>
      <c r="D690" t="s">
        <v>13</v>
      </c>
      <c r="E690">
        <v>42</v>
      </c>
      <c r="F690" t="s">
        <v>14</v>
      </c>
      <c r="G690">
        <v>3</v>
      </c>
      <c r="H690">
        <v>30</v>
      </c>
      <c r="I690">
        <v>90</v>
      </c>
      <c r="J690">
        <v>0</v>
      </c>
      <c r="K690" t="str">
        <f t="shared" si="61"/>
        <v>36-45</v>
      </c>
      <c r="L690" t="str">
        <f t="shared" si="60"/>
        <v>6.40-45</v>
      </c>
      <c r="M690">
        <f t="shared" si="62"/>
        <v>4</v>
      </c>
      <c r="N690">
        <f t="shared" si="63"/>
        <v>11</v>
      </c>
      <c r="O690" t="str">
        <f t="shared" si="64"/>
        <v>1-10</v>
      </c>
      <c r="P690" t="str">
        <f t="shared" si="65"/>
        <v>411</v>
      </c>
    </row>
    <row r="691" spans="1:16" x14ac:dyDescent="0.3">
      <c r="A691">
        <v>913</v>
      </c>
      <c r="B691" s="1">
        <v>44954</v>
      </c>
      <c r="C691" t="s">
        <v>926</v>
      </c>
      <c r="D691" t="s">
        <v>10</v>
      </c>
      <c r="E691">
        <v>29</v>
      </c>
      <c r="F691" t="s">
        <v>16</v>
      </c>
      <c r="G691">
        <v>3</v>
      </c>
      <c r="H691">
        <v>30</v>
      </c>
      <c r="I691">
        <v>90</v>
      </c>
      <c r="J691">
        <v>0</v>
      </c>
      <c r="K691" t="str">
        <f t="shared" si="61"/>
        <v>26-35</v>
      </c>
      <c r="L691" t="str">
        <f t="shared" si="60"/>
        <v>3.25-30</v>
      </c>
      <c r="M691">
        <f t="shared" si="62"/>
        <v>6</v>
      </c>
      <c r="N691">
        <f t="shared" si="63"/>
        <v>1</v>
      </c>
      <c r="O691" t="str">
        <f t="shared" si="64"/>
        <v>21-31</v>
      </c>
      <c r="P691" t="str">
        <f t="shared" si="65"/>
        <v>61</v>
      </c>
    </row>
    <row r="692" spans="1:16" x14ac:dyDescent="0.3">
      <c r="A692">
        <v>915</v>
      </c>
      <c r="B692" s="1">
        <v>45076</v>
      </c>
      <c r="C692" t="s">
        <v>928</v>
      </c>
      <c r="D692" t="s">
        <v>13</v>
      </c>
      <c r="E692">
        <v>26</v>
      </c>
      <c r="F692" t="s">
        <v>11</v>
      </c>
      <c r="G692">
        <v>3</v>
      </c>
      <c r="H692">
        <v>30</v>
      </c>
      <c r="I692">
        <v>90</v>
      </c>
      <c r="J692">
        <v>0</v>
      </c>
      <c r="K692" t="str">
        <f t="shared" si="61"/>
        <v>26-35</v>
      </c>
      <c r="L692" t="str">
        <f t="shared" si="60"/>
        <v>3.25-30</v>
      </c>
      <c r="M692">
        <f t="shared" si="62"/>
        <v>2</v>
      </c>
      <c r="N692">
        <f t="shared" si="63"/>
        <v>5</v>
      </c>
      <c r="O692" t="str">
        <f t="shared" si="64"/>
        <v>21-31</v>
      </c>
      <c r="P692" t="str">
        <f t="shared" si="65"/>
        <v>25</v>
      </c>
    </row>
    <row r="693" spans="1:16" x14ac:dyDescent="0.3">
      <c r="A693">
        <v>918</v>
      </c>
      <c r="B693" s="1">
        <v>45253</v>
      </c>
      <c r="C693" t="s">
        <v>931</v>
      </c>
      <c r="D693" t="s">
        <v>13</v>
      </c>
      <c r="E693">
        <v>42</v>
      </c>
      <c r="F693" t="s">
        <v>16</v>
      </c>
      <c r="G693">
        <v>3</v>
      </c>
      <c r="H693">
        <v>30</v>
      </c>
      <c r="I693">
        <v>90</v>
      </c>
      <c r="J693">
        <v>0</v>
      </c>
      <c r="K693" t="str">
        <f t="shared" si="61"/>
        <v>36-45</v>
      </c>
      <c r="L693" t="str">
        <f t="shared" si="60"/>
        <v>6.40-45</v>
      </c>
      <c r="M693">
        <f t="shared" si="62"/>
        <v>4</v>
      </c>
      <c r="N693">
        <f t="shared" si="63"/>
        <v>11</v>
      </c>
      <c r="O693" t="str">
        <f t="shared" si="64"/>
        <v>21-31</v>
      </c>
      <c r="P693" t="str">
        <f t="shared" si="65"/>
        <v>411</v>
      </c>
    </row>
    <row r="694" spans="1:16" x14ac:dyDescent="0.3">
      <c r="A694">
        <v>953</v>
      </c>
      <c r="B694" s="1">
        <v>45042</v>
      </c>
      <c r="C694" t="s">
        <v>966</v>
      </c>
      <c r="D694" t="s">
        <v>10</v>
      </c>
      <c r="E694">
        <v>45</v>
      </c>
      <c r="F694" t="s">
        <v>11</v>
      </c>
      <c r="G694">
        <v>3</v>
      </c>
      <c r="H694">
        <v>30</v>
      </c>
      <c r="I694">
        <v>90</v>
      </c>
      <c r="J694">
        <v>0</v>
      </c>
      <c r="K694" t="str">
        <f t="shared" si="61"/>
        <v>36-45</v>
      </c>
      <c r="L694" t="str">
        <f t="shared" si="60"/>
        <v>6.40-45</v>
      </c>
      <c r="M694">
        <f t="shared" si="62"/>
        <v>3</v>
      </c>
      <c r="N694">
        <f t="shared" si="63"/>
        <v>4</v>
      </c>
      <c r="O694" t="str">
        <f t="shared" si="64"/>
        <v>21-31</v>
      </c>
      <c r="P694" t="str">
        <f t="shared" si="65"/>
        <v>34</v>
      </c>
    </row>
    <row r="695" spans="1:16" x14ac:dyDescent="0.3">
      <c r="A695">
        <v>982</v>
      </c>
      <c r="B695" s="1">
        <v>45279</v>
      </c>
      <c r="C695" t="s">
        <v>995</v>
      </c>
      <c r="D695" t="s">
        <v>13</v>
      </c>
      <c r="E695">
        <v>46</v>
      </c>
      <c r="F695" t="s">
        <v>11</v>
      </c>
      <c r="G695">
        <v>3</v>
      </c>
      <c r="H695">
        <v>30</v>
      </c>
      <c r="I695">
        <v>90</v>
      </c>
      <c r="J695">
        <v>0</v>
      </c>
      <c r="K695" t="str">
        <f t="shared" si="61"/>
        <v>46-55</v>
      </c>
      <c r="L695" t="str">
        <f t="shared" si="60"/>
        <v>7.45-50</v>
      </c>
      <c r="M695">
        <f t="shared" si="62"/>
        <v>2</v>
      </c>
      <c r="N695">
        <f t="shared" si="63"/>
        <v>12</v>
      </c>
      <c r="O695" t="str">
        <f t="shared" si="64"/>
        <v>11-20</v>
      </c>
      <c r="P695" t="str">
        <f t="shared" si="65"/>
        <v>212</v>
      </c>
    </row>
    <row r="696" spans="1:16" x14ac:dyDescent="0.3">
      <c r="A696">
        <v>997</v>
      </c>
      <c r="B696" s="1">
        <v>45247</v>
      </c>
      <c r="C696" t="s">
        <v>1010</v>
      </c>
      <c r="D696" t="s">
        <v>10</v>
      </c>
      <c r="E696">
        <v>52</v>
      </c>
      <c r="F696" t="s">
        <v>11</v>
      </c>
      <c r="G696">
        <v>3</v>
      </c>
      <c r="H696">
        <v>30</v>
      </c>
      <c r="I696">
        <v>90</v>
      </c>
      <c r="J696">
        <v>0</v>
      </c>
      <c r="K696" t="str">
        <f t="shared" si="61"/>
        <v>46-55</v>
      </c>
      <c r="L696" t="str">
        <f t="shared" si="60"/>
        <v>8.50-55</v>
      </c>
      <c r="M696">
        <f t="shared" si="62"/>
        <v>5</v>
      </c>
      <c r="N696">
        <f t="shared" si="63"/>
        <v>11</v>
      </c>
      <c r="O696" t="str">
        <f t="shared" si="64"/>
        <v>11-20</v>
      </c>
      <c r="P696" t="str">
        <f t="shared" si="65"/>
        <v>511</v>
      </c>
    </row>
    <row r="697" spans="1:16" x14ac:dyDescent="0.3">
      <c r="A697">
        <v>12</v>
      </c>
      <c r="B697" s="1">
        <v>45229</v>
      </c>
      <c r="C697" t="s">
        <v>25</v>
      </c>
      <c r="D697" t="s">
        <v>10</v>
      </c>
      <c r="E697">
        <v>35</v>
      </c>
      <c r="F697" t="s">
        <v>11</v>
      </c>
      <c r="G697">
        <v>3</v>
      </c>
      <c r="H697">
        <v>25</v>
      </c>
      <c r="I697">
        <v>75</v>
      </c>
      <c r="J697">
        <v>0</v>
      </c>
      <c r="K697" t="str">
        <f t="shared" si="61"/>
        <v>26-35</v>
      </c>
      <c r="L697" t="str">
        <f t="shared" si="60"/>
        <v>4.30-35</v>
      </c>
      <c r="M697">
        <f t="shared" si="62"/>
        <v>1</v>
      </c>
      <c r="N697">
        <f t="shared" si="63"/>
        <v>10</v>
      </c>
      <c r="O697" t="str">
        <f t="shared" si="64"/>
        <v>21-31</v>
      </c>
      <c r="P697" t="str">
        <f t="shared" si="65"/>
        <v>110</v>
      </c>
    </row>
    <row r="698" spans="1:16" x14ac:dyDescent="0.3">
      <c r="A698">
        <v>37</v>
      </c>
      <c r="B698" s="1">
        <v>45069</v>
      </c>
      <c r="C698" t="s">
        <v>50</v>
      </c>
      <c r="D698" t="s">
        <v>13</v>
      </c>
      <c r="E698">
        <v>18</v>
      </c>
      <c r="F698" t="s">
        <v>11</v>
      </c>
      <c r="G698">
        <v>3</v>
      </c>
      <c r="H698">
        <v>25</v>
      </c>
      <c r="I698">
        <v>75</v>
      </c>
      <c r="J698">
        <v>0</v>
      </c>
      <c r="K698" t="str">
        <f t="shared" si="61"/>
        <v>18-25</v>
      </c>
      <c r="L698" t="str">
        <f t="shared" si="60"/>
        <v>1.18-20</v>
      </c>
      <c r="M698">
        <f t="shared" si="62"/>
        <v>2</v>
      </c>
      <c r="N698">
        <f t="shared" si="63"/>
        <v>5</v>
      </c>
      <c r="O698" t="str">
        <f t="shared" si="64"/>
        <v>21-31</v>
      </c>
      <c r="P698" t="str">
        <f t="shared" si="65"/>
        <v>25</v>
      </c>
    </row>
    <row r="699" spans="1:16" x14ac:dyDescent="0.3">
      <c r="A699">
        <v>50</v>
      </c>
      <c r="B699" s="1">
        <v>45162</v>
      </c>
      <c r="C699" t="s">
        <v>63</v>
      </c>
      <c r="D699" t="s">
        <v>13</v>
      </c>
      <c r="E699">
        <v>27</v>
      </c>
      <c r="F699" t="s">
        <v>11</v>
      </c>
      <c r="G699">
        <v>3</v>
      </c>
      <c r="H699">
        <v>25</v>
      </c>
      <c r="I699">
        <v>75</v>
      </c>
      <c r="J699">
        <v>0</v>
      </c>
      <c r="K699" t="str">
        <f t="shared" si="61"/>
        <v>26-35</v>
      </c>
      <c r="L699" t="str">
        <f t="shared" si="60"/>
        <v>3.25-30</v>
      </c>
      <c r="M699">
        <f t="shared" si="62"/>
        <v>4</v>
      </c>
      <c r="N699">
        <f t="shared" si="63"/>
        <v>8</v>
      </c>
      <c r="O699" t="str">
        <f t="shared" si="64"/>
        <v>21-31</v>
      </c>
      <c r="P699" t="str">
        <f t="shared" si="65"/>
        <v>48</v>
      </c>
    </row>
    <row r="700" spans="1:16" x14ac:dyDescent="0.3">
      <c r="A700">
        <v>51</v>
      </c>
      <c r="B700" s="1">
        <v>45201</v>
      </c>
      <c r="C700" t="s">
        <v>64</v>
      </c>
      <c r="D700" t="s">
        <v>10</v>
      </c>
      <c r="E700">
        <v>27</v>
      </c>
      <c r="F700" t="s">
        <v>11</v>
      </c>
      <c r="G700">
        <v>3</v>
      </c>
      <c r="H700">
        <v>25</v>
      </c>
      <c r="I700">
        <v>75</v>
      </c>
      <c r="J700">
        <v>0</v>
      </c>
      <c r="K700" t="str">
        <f t="shared" si="61"/>
        <v>26-35</v>
      </c>
      <c r="L700" t="str">
        <f t="shared" si="60"/>
        <v>3.25-30</v>
      </c>
      <c r="M700">
        <f t="shared" si="62"/>
        <v>1</v>
      </c>
      <c r="N700">
        <f t="shared" si="63"/>
        <v>10</v>
      </c>
      <c r="O700" t="str">
        <f t="shared" si="64"/>
        <v>1-10</v>
      </c>
      <c r="P700" t="str">
        <f t="shared" si="65"/>
        <v>110</v>
      </c>
    </row>
    <row r="701" spans="1:16" x14ac:dyDescent="0.3">
      <c r="A701">
        <v>69</v>
      </c>
      <c r="B701" s="1">
        <v>45046</v>
      </c>
      <c r="C701" t="s">
        <v>82</v>
      </c>
      <c r="D701" t="s">
        <v>13</v>
      </c>
      <c r="E701">
        <v>56</v>
      </c>
      <c r="F701" t="s">
        <v>11</v>
      </c>
      <c r="G701">
        <v>3</v>
      </c>
      <c r="H701">
        <v>25</v>
      </c>
      <c r="I701">
        <v>75</v>
      </c>
      <c r="J701">
        <v>0</v>
      </c>
      <c r="K701" t="str">
        <f t="shared" si="61"/>
        <v>56-65</v>
      </c>
      <c r="L701" t="str">
        <f t="shared" si="60"/>
        <v>9.55-60</v>
      </c>
      <c r="M701">
        <f t="shared" si="62"/>
        <v>7</v>
      </c>
      <c r="N701">
        <f t="shared" si="63"/>
        <v>4</v>
      </c>
      <c r="O701" t="str">
        <f t="shared" si="64"/>
        <v>21-31</v>
      </c>
      <c r="P701" t="str">
        <f t="shared" si="65"/>
        <v>74</v>
      </c>
    </row>
    <row r="702" spans="1:16" x14ac:dyDescent="0.3">
      <c r="A702">
        <v>108</v>
      </c>
      <c r="B702" s="1">
        <v>45035</v>
      </c>
      <c r="C702" t="s">
        <v>121</v>
      </c>
      <c r="D702" t="s">
        <v>13</v>
      </c>
      <c r="E702">
        <v>27</v>
      </c>
      <c r="F702" t="s">
        <v>11</v>
      </c>
      <c r="G702">
        <v>3</v>
      </c>
      <c r="H702">
        <v>25</v>
      </c>
      <c r="I702">
        <v>75</v>
      </c>
      <c r="J702">
        <v>0</v>
      </c>
      <c r="K702" t="str">
        <f t="shared" si="61"/>
        <v>26-35</v>
      </c>
      <c r="L702" t="str">
        <f t="shared" si="60"/>
        <v>3.25-30</v>
      </c>
      <c r="M702">
        <f t="shared" si="62"/>
        <v>3</v>
      </c>
      <c r="N702">
        <f t="shared" si="63"/>
        <v>4</v>
      </c>
      <c r="O702" t="str">
        <f t="shared" si="64"/>
        <v>11-20</v>
      </c>
      <c r="P702" t="str">
        <f t="shared" si="65"/>
        <v>34</v>
      </c>
    </row>
    <row r="703" spans="1:16" x14ac:dyDescent="0.3">
      <c r="A703">
        <v>145</v>
      </c>
      <c r="B703" s="1">
        <v>45232</v>
      </c>
      <c r="C703" t="s">
        <v>158</v>
      </c>
      <c r="D703" t="s">
        <v>13</v>
      </c>
      <c r="E703">
        <v>39</v>
      </c>
      <c r="F703" t="s">
        <v>14</v>
      </c>
      <c r="G703">
        <v>3</v>
      </c>
      <c r="H703">
        <v>25</v>
      </c>
      <c r="I703">
        <v>75</v>
      </c>
      <c r="J703">
        <v>0</v>
      </c>
      <c r="K703" t="str">
        <f t="shared" si="61"/>
        <v>36-45</v>
      </c>
      <c r="L703" t="str">
        <f t="shared" si="60"/>
        <v>5.35-40</v>
      </c>
      <c r="M703">
        <f t="shared" si="62"/>
        <v>4</v>
      </c>
      <c r="N703">
        <f t="shared" si="63"/>
        <v>11</v>
      </c>
      <c r="O703" t="str">
        <f t="shared" si="64"/>
        <v>1-10</v>
      </c>
      <c r="P703" t="str">
        <f t="shared" si="65"/>
        <v>411</v>
      </c>
    </row>
    <row r="704" spans="1:16" x14ac:dyDescent="0.3">
      <c r="A704">
        <v>149</v>
      </c>
      <c r="B704" s="1">
        <v>45210</v>
      </c>
      <c r="C704" t="s">
        <v>162</v>
      </c>
      <c r="D704" t="s">
        <v>10</v>
      </c>
      <c r="E704">
        <v>22</v>
      </c>
      <c r="F704" t="s">
        <v>14</v>
      </c>
      <c r="G704">
        <v>3</v>
      </c>
      <c r="H704">
        <v>25</v>
      </c>
      <c r="I704">
        <v>75</v>
      </c>
      <c r="J704">
        <v>0</v>
      </c>
      <c r="K704" t="str">
        <f t="shared" si="61"/>
        <v>18-25</v>
      </c>
      <c r="L704" t="str">
        <f t="shared" si="60"/>
        <v>2.20-25</v>
      </c>
      <c r="M704">
        <f t="shared" si="62"/>
        <v>3</v>
      </c>
      <c r="N704">
        <f t="shared" si="63"/>
        <v>10</v>
      </c>
      <c r="O704" t="str">
        <f t="shared" si="64"/>
        <v>11-20</v>
      </c>
      <c r="P704" t="str">
        <f t="shared" si="65"/>
        <v>310</v>
      </c>
    </row>
    <row r="705" spans="1:16" x14ac:dyDescent="0.3">
      <c r="A705">
        <v>188</v>
      </c>
      <c r="B705" s="1">
        <v>45049</v>
      </c>
      <c r="C705" t="s">
        <v>201</v>
      </c>
      <c r="D705" t="s">
        <v>10</v>
      </c>
      <c r="E705">
        <v>40</v>
      </c>
      <c r="F705" t="s">
        <v>14</v>
      </c>
      <c r="G705">
        <v>3</v>
      </c>
      <c r="H705">
        <v>25</v>
      </c>
      <c r="I705">
        <v>75</v>
      </c>
      <c r="J705">
        <v>0</v>
      </c>
      <c r="K705" t="str">
        <f t="shared" si="61"/>
        <v>36-45</v>
      </c>
      <c r="L705" t="str">
        <f t="shared" si="60"/>
        <v>5.35-40</v>
      </c>
      <c r="M705">
        <f t="shared" si="62"/>
        <v>3</v>
      </c>
      <c r="N705">
        <f t="shared" si="63"/>
        <v>5</v>
      </c>
      <c r="O705" t="str">
        <f t="shared" si="64"/>
        <v>1-10</v>
      </c>
      <c r="P705" t="str">
        <f t="shared" si="65"/>
        <v>35</v>
      </c>
    </row>
    <row r="706" spans="1:16" x14ac:dyDescent="0.3">
      <c r="A706">
        <v>241</v>
      </c>
      <c r="B706" s="1">
        <v>45190</v>
      </c>
      <c r="C706" t="s">
        <v>254</v>
      </c>
      <c r="D706" t="s">
        <v>13</v>
      </c>
      <c r="E706">
        <v>23</v>
      </c>
      <c r="F706" t="s">
        <v>16</v>
      </c>
      <c r="G706">
        <v>3</v>
      </c>
      <c r="H706">
        <v>25</v>
      </c>
      <c r="I706">
        <v>75</v>
      </c>
      <c r="J706">
        <v>0</v>
      </c>
      <c r="K706" t="str">
        <f t="shared" si="61"/>
        <v>18-25</v>
      </c>
      <c r="L706" t="str">
        <f t="shared" ref="L706:L769" si="66">IF(E706&lt;=20,"1.18-20",IF(E706&lt;=25,"2.20-25",IF(E706&lt;=30,"3.25-30",IF(E706&lt;=35,"4.30-35",IF(E706&lt;=40,"5.35-40",IF(E706&lt;=45,"6.40-45",IF(E706&lt;=50,"7.45-50",IF(E706&lt;=55,"8.50-55",IF(E706&lt;=60,"9.55-60","10.60-65")))))))))</f>
        <v>2.20-25</v>
      </c>
      <c r="M706">
        <f t="shared" si="62"/>
        <v>4</v>
      </c>
      <c r="N706">
        <f t="shared" si="63"/>
        <v>9</v>
      </c>
      <c r="O706" t="str">
        <f t="shared" si="64"/>
        <v>21-31</v>
      </c>
      <c r="P706" t="str">
        <f t="shared" si="65"/>
        <v>49</v>
      </c>
    </row>
    <row r="707" spans="1:16" x14ac:dyDescent="0.3">
      <c r="A707">
        <v>326</v>
      </c>
      <c r="B707" s="1">
        <v>45184</v>
      </c>
      <c r="C707" t="s">
        <v>339</v>
      </c>
      <c r="D707" t="s">
        <v>13</v>
      </c>
      <c r="E707">
        <v>18</v>
      </c>
      <c r="F707" t="s">
        <v>14</v>
      </c>
      <c r="G707">
        <v>3</v>
      </c>
      <c r="H707">
        <v>25</v>
      </c>
      <c r="I707">
        <v>75</v>
      </c>
      <c r="J707">
        <v>0</v>
      </c>
      <c r="K707" t="str">
        <f t="shared" ref="K707:K770" si="67">IF(E707&lt;=25,"18-25",IF(E707&lt;=35,"26-35",IF(E707&lt;=45,"36-45",IF(E707&lt;=55,"46-55","56-65"))))</f>
        <v>18-25</v>
      </c>
      <c r="L707" t="str">
        <f t="shared" si="66"/>
        <v>1.18-20</v>
      </c>
      <c r="M707">
        <f t="shared" ref="M707:M770" si="68">WEEKDAY(B707,2)</f>
        <v>5</v>
      </c>
      <c r="N707">
        <f t="shared" ref="N707:N770" si="69">MONTH(B707)</f>
        <v>9</v>
      </c>
      <c r="O707" t="str">
        <f t="shared" ref="O707:O770" si="70">IF(DAY(B707)&lt;11,"1-10",IF(DAY(B707)&lt;21,"11-20","21-31"))</f>
        <v>11-20</v>
      </c>
      <c r="P707" t="str">
        <f t="shared" ref="P707:P770" si="71">M707&amp;N707</f>
        <v>59</v>
      </c>
    </row>
    <row r="708" spans="1:16" x14ac:dyDescent="0.3">
      <c r="A708">
        <v>350</v>
      </c>
      <c r="B708" s="1">
        <v>45216</v>
      </c>
      <c r="C708" t="s">
        <v>363</v>
      </c>
      <c r="D708" t="s">
        <v>10</v>
      </c>
      <c r="E708">
        <v>25</v>
      </c>
      <c r="F708" t="s">
        <v>11</v>
      </c>
      <c r="G708">
        <v>3</v>
      </c>
      <c r="H708">
        <v>25</v>
      </c>
      <c r="I708">
        <v>75</v>
      </c>
      <c r="J708">
        <v>0</v>
      </c>
      <c r="K708" t="str">
        <f t="shared" si="67"/>
        <v>18-25</v>
      </c>
      <c r="L708" t="str">
        <f t="shared" si="66"/>
        <v>2.20-25</v>
      </c>
      <c r="M708">
        <f t="shared" si="68"/>
        <v>2</v>
      </c>
      <c r="N708">
        <f t="shared" si="69"/>
        <v>10</v>
      </c>
      <c r="O708" t="str">
        <f t="shared" si="70"/>
        <v>11-20</v>
      </c>
      <c r="P708" t="str">
        <f t="shared" si="71"/>
        <v>210</v>
      </c>
    </row>
    <row r="709" spans="1:16" x14ac:dyDescent="0.3">
      <c r="A709">
        <v>357</v>
      </c>
      <c r="B709" s="1">
        <v>45049</v>
      </c>
      <c r="C709" t="s">
        <v>370</v>
      </c>
      <c r="D709" t="s">
        <v>13</v>
      </c>
      <c r="E709">
        <v>40</v>
      </c>
      <c r="F709" t="s">
        <v>16</v>
      </c>
      <c r="G709">
        <v>3</v>
      </c>
      <c r="H709">
        <v>25</v>
      </c>
      <c r="I709">
        <v>75</v>
      </c>
      <c r="J709">
        <v>0</v>
      </c>
      <c r="K709" t="str">
        <f t="shared" si="67"/>
        <v>36-45</v>
      </c>
      <c r="L709" t="str">
        <f t="shared" si="66"/>
        <v>5.35-40</v>
      </c>
      <c r="M709">
        <f t="shared" si="68"/>
        <v>3</v>
      </c>
      <c r="N709">
        <f t="shared" si="69"/>
        <v>5</v>
      </c>
      <c r="O709" t="str">
        <f t="shared" si="70"/>
        <v>1-10</v>
      </c>
      <c r="P709" t="str">
        <f t="shared" si="71"/>
        <v>35</v>
      </c>
    </row>
    <row r="710" spans="1:16" x14ac:dyDescent="0.3">
      <c r="A710">
        <v>374</v>
      </c>
      <c r="B710" s="1">
        <v>45036</v>
      </c>
      <c r="C710" t="s">
        <v>387</v>
      </c>
      <c r="D710" t="s">
        <v>13</v>
      </c>
      <c r="E710">
        <v>59</v>
      </c>
      <c r="F710" t="s">
        <v>11</v>
      </c>
      <c r="G710">
        <v>3</v>
      </c>
      <c r="H710">
        <v>25</v>
      </c>
      <c r="I710">
        <v>75</v>
      </c>
      <c r="J710">
        <v>0</v>
      </c>
      <c r="K710" t="str">
        <f t="shared" si="67"/>
        <v>56-65</v>
      </c>
      <c r="L710" t="str">
        <f t="shared" si="66"/>
        <v>9.55-60</v>
      </c>
      <c r="M710">
        <f t="shared" si="68"/>
        <v>4</v>
      </c>
      <c r="N710">
        <f t="shared" si="69"/>
        <v>4</v>
      </c>
      <c r="O710" t="str">
        <f t="shared" si="70"/>
        <v>11-20</v>
      </c>
      <c r="P710" t="str">
        <f t="shared" si="71"/>
        <v>44</v>
      </c>
    </row>
    <row r="711" spans="1:16" x14ac:dyDescent="0.3">
      <c r="A711">
        <v>413</v>
      </c>
      <c r="B711" s="1">
        <v>45177</v>
      </c>
      <c r="C711" t="s">
        <v>426</v>
      </c>
      <c r="D711" t="s">
        <v>13</v>
      </c>
      <c r="E711">
        <v>44</v>
      </c>
      <c r="F711" t="s">
        <v>11</v>
      </c>
      <c r="G711">
        <v>3</v>
      </c>
      <c r="H711">
        <v>25</v>
      </c>
      <c r="I711">
        <v>75</v>
      </c>
      <c r="J711">
        <v>0</v>
      </c>
      <c r="K711" t="str">
        <f t="shared" si="67"/>
        <v>36-45</v>
      </c>
      <c r="L711" t="str">
        <f t="shared" si="66"/>
        <v>6.40-45</v>
      </c>
      <c r="M711">
        <f t="shared" si="68"/>
        <v>5</v>
      </c>
      <c r="N711">
        <f t="shared" si="69"/>
        <v>9</v>
      </c>
      <c r="O711" t="str">
        <f t="shared" si="70"/>
        <v>1-10</v>
      </c>
      <c r="P711" t="str">
        <f t="shared" si="71"/>
        <v>59</v>
      </c>
    </row>
    <row r="712" spans="1:16" x14ac:dyDescent="0.3">
      <c r="A712">
        <v>439</v>
      </c>
      <c r="B712" s="1">
        <v>45116</v>
      </c>
      <c r="C712" t="s">
        <v>452</v>
      </c>
      <c r="D712" t="s">
        <v>10</v>
      </c>
      <c r="E712">
        <v>50</v>
      </c>
      <c r="F712" t="s">
        <v>14</v>
      </c>
      <c r="G712">
        <v>3</v>
      </c>
      <c r="H712">
        <v>25</v>
      </c>
      <c r="I712">
        <v>75</v>
      </c>
      <c r="J712">
        <v>0</v>
      </c>
      <c r="K712" t="str">
        <f t="shared" si="67"/>
        <v>46-55</v>
      </c>
      <c r="L712" t="str">
        <f t="shared" si="66"/>
        <v>7.45-50</v>
      </c>
      <c r="M712">
        <f t="shared" si="68"/>
        <v>7</v>
      </c>
      <c r="N712">
        <f t="shared" si="69"/>
        <v>7</v>
      </c>
      <c r="O712" t="str">
        <f t="shared" si="70"/>
        <v>1-10</v>
      </c>
      <c r="P712" t="str">
        <f t="shared" si="71"/>
        <v>77</v>
      </c>
    </row>
    <row r="713" spans="1:16" x14ac:dyDescent="0.3">
      <c r="A713">
        <v>469</v>
      </c>
      <c r="B713" s="1">
        <v>45054</v>
      </c>
      <c r="C713" t="s">
        <v>482</v>
      </c>
      <c r="D713" t="s">
        <v>10</v>
      </c>
      <c r="E713">
        <v>18</v>
      </c>
      <c r="F713" t="s">
        <v>11</v>
      </c>
      <c r="G713">
        <v>3</v>
      </c>
      <c r="H713">
        <v>25</v>
      </c>
      <c r="I713">
        <v>75</v>
      </c>
      <c r="J713">
        <v>0</v>
      </c>
      <c r="K713" t="str">
        <f t="shared" si="67"/>
        <v>18-25</v>
      </c>
      <c r="L713" t="str">
        <f t="shared" si="66"/>
        <v>1.18-20</v>
      </c>
      <c r="M713">
        <f t="shared" si="68"/>
        <v>1</v>
      </c>
      <c r="N713">
        <f t="shared" si="69"/>
        <v>5</v>
      </c>
      <c r="O713" t="str">
        <f t="shared" si="70"/>
        <v>1-10</v>
      </c>
      <c r="P713" t="str">
        <f t="shared" si="71"/>
        <v>15</v>
      </c>
    </row>
    <row r="714" spans="1:16" x14ac:dyDescent="0.3">
      <c r="A714">
        <v>475</v>
      </c>
      <c r="B714" s="1">
        <v>44946</v>
      </c>
      <c r="C714" t="s">
        <v>488</v>
      </c>
      <c r="D714" t="s">
        <v>10</v>
      </c>
      <c r="E714">
        <v>26</v>
      </c>
      <c r="F714" t="s">
        <v>14</v>
      </c>
      <c r="G714">
        <v>3</v>
      </c>
      <c r="H714">
        <v>25</v>
      </c>
      <c r="I714">
        <v>75</v>
      </c>
      <c r="J714">
        <v>0</v>
      </c>
      <c r="K714" t="str">
        <f t="shared" si="67"/>
        <v>26-35</v>
      </c>
      <c r="L714" t="str">
        <f t="shared" si="66"/>
        <v>3.25-30</v>
      </c>
      <c r="M714">
        <f t="shared" si="68"/>
        <v>5</v>
      </c>
      <c r="N714">
        <f t="shared" si="69"/>
        <v>1</v>
      </c>
      <c r="O714" t="str">
        <f t="shared" si="70"/>
        <v>11-20</v>
      </c>
      <c r="P714" t="str">
        <f t="shared" si="71"/>
        <v>51</v>
      </c>
    </row>
    <row r="715" spans="1:16" x14ac:dyDescent="0.3">
      <c r="A715">
        <v>552</v>
      </c>
      <c r="B715" s="1">
        <v>45273</v>
      </c>
      <c r="C715" t="s">
        <v>565</v>
      </c>
      <c r="D715" t="s">
        <v>13</v>
      </c>
      <c r="E715">
        <v>49</v>
      </c>
      <c r="F715" t="s">
        <v>16</v>
      </c>
      <c r="G715">
        <v>3</v>
      </c>
      <c r="H715">
        <v>25</v>
      </c>
      <c r="I715">
        <v>75</v>
      </c>
      <c r="J715">
        <v>0</v>
      </c>
      <c r="K715" t="str">
        <f t="shared" si="67"/>
        <v>46-55</v>
      </c>
      <c r="L715" t="str">
        <f t="shared" si="66"/>
        <v>7.45-50</v>
      </c>
      <c r="M715">
        <f t="shared" si="68"/>
        <v>3</v>
      </c>
      <c r="N715">
        <f t="shared" si="69"/>
        <v>12</v>
      </c>
      <c r="O715" t="str">
        <f t="shared" si="70"/>
        <v>11-20</v>
      </c>
      <c r="P715" t="str">
        <f t="shared" si="71"/>
        <v>312</v>
      </c>
    </row>
    <row r="716" spans="1:16" x14ac:dyDescent="0.3">
      <c r="A716">
        <v>607</v>
      </c>
      <c r="B716" s="1">
        <v>45002</v>
      </c>
      <c r="C716" t="s">
        <v>620</v>
      </c>
      <c r="D716" t="s">
        <v>10</v>
      </c>
      <c r="E716">
        <v>54</v>
      </c>
      <c r="F716" t="s">
        <v>14</v>
      </c>
      <c r="G716">
        <v>3</v>
      </c>
      <c r="H716">
        <v>25</v>
      </c>
      <c r="I716">
        <v>75</v>
      </c>
      <c r="J716">
        <v>0</v>
      </c>
      <c r="K716" t="str">
        <f t="shared" si="67"/>
        <v>46-55</v>
      </c>
      <c r="L716" t="str">
        <f t="shared" si="66"/>
        <v>8.50-55</v>
      </c>
      <c r="M716">
        <f t="shared" si="68"/>
        <v>5</v>
      </c>
      <c r="N716">
        <f t="shared" si="69"/>
        <v>3</v>
      </c>
      <c r="O716" t="str">
        <f t="shared" si="70"/>
        <v>11-20</v>
      </c>
      <c r="P716" t="str">
        <f t="shared" si="71"/>
        <v>53</v>
      </c>
    </row>
    <row r="717" spans="1:16" x14ac:dyDescent="0.3">
      <c r="A717">
        <v>620</v>
      </c>
      <c r="B717" s="1">
        <v>45054</v>
      </c>
      <c r="C717" t="s">
        <v>633</v>
      </c>
      <c r="D717" t="s">
        <v>10</v>
      </c>
      <c r="E717">
        <v>63</v>
      </c>
      <c r="F717" t="s">
        <v>16</v>
      </c>
      <c r="G717">
        <v>3</v>
      </c>
      <c r="H717">
        <v>25</v>
      </c>
      <c r="I717">
        <v>75</v>
      </c>
      <c r="J717">
        <v>0</v>
      </c>
      <c r="K717" t="str">
        <f t="shared" si="67"/>
        <v>56-65</v>
      </c>
      <c r="L717" t="str">
        <f t="shared" si="66"/>
        <v>10.60-65</v>
      </c>
      <c r="M717">
        <f t="shared" si="68"/>
        <v>1</v>
      </c>
      <c r="N717">
        <f t="shared" si="69"/>
        <v>5</v>
      </c>
      <c r="O717" t="str">
        <f t="shared" si="70"/>
        <v>1-10</v>
      </c>
      <c r="P717" t="str">
        <f t="shared" si="71"/>
        <v>15</v>
      </c>
    </row>
    <row r="718" spans="1:16" x14ac:dyDescent="0.3">
      <c r="A718">
        <v>622</v>
      </c>
      <c r="B718" s="1">
        <v>45160</v>
      </c>
      <c r="C718" t="s">
        <v>635</v>
      </c>
      <c r="D718" t="s">
        <v>13</v>
      </c>
      <c r="E718">
        <v>49</v>
      </c>
      <c r="F718" t="s">
        <v>11</v>
      </c>
      <c r="G718">
        <v>3</v>
      </c>
      <c r="H718">
        <v>25</v>
      </c>
      <c r="I718">
        <v>75</v>
      </c>
      <c r="J718">
        <v>0</v>
      </c>
      <c r="K718" t="str">
        <f t="shared" si="67"/>
        <v>46-55</v>
      </c>
      <c r="L718" t="str">
        <f t="shared" si="66"/>
        <v>7.45-50</v>
      </c>
      <c r="M718">
        <f t="shared" si="68"/>
        <v>2</v>
      </c>
      <c r="N718">
        <f t="shared" si="69"/>
        <v>8</v>
      </c>
      <c r="O718" t="str">
        <f t="shared" si="70"/>
        <v>21-31</v>
      </c>
      <c r="P718" t="str">
        <f t="shared" si="71"/>
        <v>28</v>
      </c>
    </row>
    <row r="719" spans="1:16" x14ac:dyDescent="0.3">
      <c r="A719">
        <v>644</v>
      </c>
      <c r="B719" s="1">
        <v>45175</v>
      </c>
      <c r="C719" t="s">
        <v>657</v>
      </c>
      <c r="D719" t="s">
        <v>10</v>
      </c>
      <c r="E719">
        <v>23</v>
      </c>
      <c r="F719" t="s">
        <v>11</v>
      </c>
      <c r="G719">
        <v>3</v>
      </c>
      <c r="H719">
        <v>25</v>
      </c>
      <c r="I719">
        <v>75</v>
      </c>
      <c r="J719">
        <v>0</v>
      </c>
      <c r="K719" t="str">
        <f t="shared" si="67"/>
        <v>18-25</v>
      </c>
      <c r="L719" t="str">
        <f t="shared" si="66"/>
        <v>2.20-25</v>
      </c>
      <c r="M719">
        <f t="shared" si="68"/>
        <v>3</v>
      </c>
      <c r="N719">
        <f t="shared" si="69"/>
        <v>9</v>
      </c>
      <c r="O719" t="str">
        <f t="shared" si="70"/>
        <v>1-10</v>
      </c>
      <c r="P719" t="str">
        <f t="shared" si="71"/>
        <v>39</v>
      </c>
    </row>
    <row r="720" spans="1:16" x14ac:dyDescent="0.3">
      <c r="A720">
        <v>653</v>
      </c>
      <c r="B720" s="1">
        <v>45066</v>
      </c>
      <c r="C720" t="s">
        <v>666</v>
      </c>
      <c r="D720" t="s">
        <v>10</v>
      </c>
      <c r="E720">
        <v>54</v>
      </c>
      <c r="F720" t="s">
        <v>14</v>
      </c>
      <c r="G720">
        <v>3</v>
      </c>
      <c r="H720">
        <v>25</v>
      </c>
      <c r="I720">
        <v>75</v>
      </c>
      <c r="J720">
        <v>0</v>
      </c>
      <c r="K720" t="str">
        <f t="shared" si="67"/>
        <v>46-55</v>
      </c>
      <c r="L720" t="str">
        <f t="shared" si="66"/>
        <v>8.50-55</v>
      </c>
      <c r="M720">
        <f t="shared" si="68"/>
        <v>6</v>
      </c>
      <c r="N720">
        <f t="shared" si="69"/>
        <v>5</v>
      </c>
      <c r="O720" t="str">
        <f t="shared" si="70"/>
        <v>11-20</v>
      </c>
      <c r="P720" t="str">
        <f t="shared" si="71"/>
        <v>65</v>
      </c>
    </row>
    <row r="721" spans="1:16" x14ac:dyDescent="0.3">
      <c r="A721">
        <v>654</v>
      </c>
      <c r="B721" s="1">
        <v>45098</v>
      </c>
      <c r="C721" t="s">
        <v>667</v>
      </c>
      <c r="D721" t="s">
        <v>10</v>
      </c>
      <c r="E721">
        <v>42</v>
      </c>
      <c r="F721" t="s">
        <v>14</v>
      </c>
      <c r="G721">
        <v>3</v>
      </c>
      <c r="H721">
        <v>25</v>
      </c>
      <c r="I721">
        <v>75</v>
      </c>
      <c r="J721">
        <v>0</v>
      </c>
      <c r="K721" t="str">
        <f t="shared" si="67"/>
        <v>36-45</v>
      </c>
      <c r="L721" t="str">
        <f t="shared" si="66"/>
        <v>6.40-45</v>
      </c>
      <c r="M721">
        <f t="shared" si="68"/>
        <v>3</v>
      </c>
      <c r="N721">
        <f t="shared" si="69"/>
        <v>6</v>
      </c>
      <c r="O721" t="str">
        <f t="shared" si="70"/>
        <v>21-31</v>
      </c>
      <c r="P721" t="str">
        <f t="shared" si="71"/>
        <v>36</v>
      </c>
    </row>
    <row r="722" spans="1:16" x14ac:dyDescent="0.3">
      <c r="A722">
        <v>713</v>
      </c>
      <c r="B722" s="1">
        <v>44940</v>
      </c>
      <c r="C722" t="s">
        <v>726</v>
      </c>
      <c r="D722" t="s">
        <v>10</v>
      </c>
      <c r="E722">
        <v>34</v>
      </c>
      <c r="F722" t="s">
        <v>11</v>
      </c>
      <c r="G722">
        <v>3</v>
      </c>
      <c r="H722">
        <v>25</v>
      </c>
      <c r="I722">
        <v>75</v>
      </c>
      <c r="J722">
        <v>0</v>
      </c>
      <c r="K722" t="str">
        <f t="shared" si="67"/>
        <v>26-35</v>
      </c>
      <c r="L722" t="str">
        <f t="shared" si="66"/>
        <v>4.30-35</v>
      </c>
      <c r="M722">
        <f t="shared" si="68"/>
        <v>6</v>
      </c>
      <c r="N722">
        <f t="shared" si="69"/>
        <v>1</v>
      </c>
      <c r="O722" t="str">
        <f t="shared" si="70"/>
        <v>11-20</v>
      </c>
      <c r="P722" t="str">
        <f t="shared" si="71"/>
        <v>61</v>
      </c>
    </row>
    <row r="723" spans="1:16" x14ac:dyDescent="0.3">
      <c r="A723">
        <v>718</v>
      </c>
      <c r="B723" s="1">
        <v>45163</v>
      </c>
      <c r="C723" t="s">
        <v>731</v>
      </c>
      <c r="D723" t="s">
        <v>13</v>
      </c>
      <c r="E723">
        <v>59</v>
      </c>
      <c r="F723" t="s">
        <v>11</v>
      </c>
      <c r="G723">
        <v>3</v>
      </c>
      <c r="H723">
        <v>25</v>
      </c>
      <c r="I723">
        <v>75</v>
      </c>
      <c r="J723">
        <v>0</v>
      </c>
      <c r="K723" t="str">
        <f t="shared" si="67"/>
        <v>56-65</v>
      </c>
      <c r="L723" t="str">
        <f t="shared" si="66"/>
        <v>9.55-60</v>
      </c>
      <c r="M723">
        <f t="shared" si="68"/>
        <v>5</v>
      </c>
      <c r="N723">
        <f t="shared" si="69"/>
        <v>8</v>
      </c>
      <c r="O723" t="str">
        <f t="shared" si="70"/>
        <v>21-31</v>
      </c>
      <c r="P723" t="str">
        <f t="shared" si="71"/>
        <v>58</v>
      </c>
    </row>
    <row r="724" spans="1:16" x14ac:dyDescent="0.3">
      <c r="A724">
        <v>750</v>
      </c>
      <c r="B724" s="1">
        <v>44991</v>
      </c>
      <c r="C724" t="s">
        <v>763</v>
      </c>
      <c r="D724" t="s">
        <v>13</v>
      </c>
      <c r="E724">
        <v>35</v>
      </c>
      <c r="F724" t="s">
        <v>14</v>
      </c>
      <c r="G724">
        <v>3</v>
      </c>
      <c r="H724">
        <v>25</v>
      </c>
      <c r="I724">
        <v>75</v>
      </c>
      <c r="J724">
        <v>0</v>
      </c>
      <c r="K724" t="str">
        <f t="shared" si="67"/>
        <v>26-35</v>
      </c>
      <c r="L724" t="str">
        <f t="shared" si="66"/>
        <v>4.30-35</v>
      </c>
      <c r="M724">
        <f t="shared" si="68"/>
        <v>1</v>
      </c>
      <c r="N724">
        <f t="shared" si="69"/>
        <v>3</v>
      </c>
      <c r="O724" t="str">
        <f t="shared" si="70"/>
        <v>1-10</v>
      </c>
      <c r="P724" t="str">
        <f t="shared" si="71"/>
        <v>13</v>
      </c>
    </row>
    <row r="725" spans="1:16" x14ac:dyDescent="0.3">
      <c r="A725">
        <v>755</v>
      </c>
      <c r="B725" s="1">
        <v>45038</v>
      </c>
      <c r="C725" t="s">
        <v>768</v>
      </c>
      <c r="D725" t="s">
        <v>13</v>
      </c>
      <c r="E725">
        <v>58</v>
      </c>
      <c r="F725" t="s">
        <v>14</v>
      </c>
      <c r="G725">
        <v>3</v>
      </c>
      <c r="H725">
        <v>25</v>
      </c>
      <c r="I725">
        <v>75</v>
      </c>
      <c r="J725">
        <v>0</v>
      </c>
      <c r="K725" t="str">
        <f t="shared" si="67"/>
        <v>56-65</v>
      </c>
      <c r="L725" t="str">
        <f t="shared" si="66"/>
        <v>9.55-60</v>
      </c>
      <c r="M725">
        <f t="shared" si="68"/>
        <v>6</v>
      </c>
      <c r="N725">
        <f t="shared" si="69"/>
        <v>4</v>
      </c>
      <c r="O725" t="str">
        <f t="shared" si="70"/>
        <v>21-31</v>
      </c>
      <c r="P725" t="str">
        <f t="shared" si="71"/>
        <v>64</v>
      </c>
    </row>
    <row r="726" spans="1:16" x14ac:dyDescent="0.3">
      <c r="A726">
        <v>767</v>
      </c>
      <c r="B726" s="1">
        <v>45223</v>
      </c>
      <c r="C726" t="s">
        <v>780</v>
      </c>
      <c r="D726" t="s">
        <v>10</v>
      </c>
      <c r="E726">
        <v>39</v>
      </c>
      <c r="F726" t="s">
        <v>11</v>
      </c>
      <c r="G726">
        <v>3</v>
      </c>
      <c r="H726">
        <v>25</v>
      </c>
      <c r="I726">
        <v>75</v>
      </c>
      <c r="J726">
        <v>0</v>
      </c>
      <c r="K726" t="str">
        <f t="shared" si="67"/>
        <v>36-45</v>
      </c>
      <c r="L726" t="str">
        <f t="shared" si="66"/>
        <v>5.35-40</v>
      </c>
      <c r="M726">
        <f t="shared" si="68"/>
        <v>2</v>
      </c>
      <c r="N726">
        <f t="shared" si="69"/>
        <v>10</v>
      </c>
      <c r="O726" t="str">
        <f t="shared" si="70"/>
        <v>21-31</v>
      </c>
      <c r="P726" t="str">
        <f t="shared" si="71"/>
        <v>210</v>
      </c>
    </row>
    <row r="727" spans="1:16" x14ac:dyDescent="0.3">
      <c r="A727">
        <v>768</v>
      </c>
      <c r="B727" s="1">
        <v>44940</v>
      </c>
      <c r="C727" t="s">
        <v>781</v>
      </c>
      <c r="D727" t="s">
        <v>13</v>
      </c>
      <c r="E727">
        <v>24</v>
      </c>
      <c r="F727" t="s">
        <v>11</v>
      </c>
      <c r="G727">
        <v>3</v>
      </c>
      <c r="H727">
        <v>25</v>
      </c>
      <c r="I727">
        <v>75</v>
      </c>
      <c r="J727">
        <v>0</v>
      </c>
      <c r="K727" t="str">
        <f t="shared" si="67"/>
        <v>18-25</v>
      </c>
      <c r="L727" t="str">
        <f t="shared" si="66"/>
        <v>2.20-25</v>
      </c>
      <c r="M727">
        <f t="shared" si="68"/>
        <v>6</v>
      </c>
      <c r="N727">
        <f t="shared" si="69"/>
        <v>1</v>
      </c>
      <c r="O727" t="str">
        <f t="shared" si="70"/>
        <v>11-20</v>
      </c>
      <c r="P727" t="str">
        <f t="shared" si="71"/>
        <v>61</v>
      </c>
    </row>
    <row r="728" spans="1:16" x14ac:dyDescent="0.3">
      <c r="A728">
        <v>797</v>
      </c>
      <c r="B728" s="1">
        <v>44933</v>
      </c>
      <c r="C728" t="s">
        <v>810</v>
      </c>
      <c r="D728" t="s">
        <v>10</v>
      </c>
      <c r="E728">
        <v>40</v>
      </c>
      <c r="F728" t="s">
        <v>14</v>
      </c>
      <c r="G728">
        <v>3</v>
      </c>
      <c r="H728">
        <v>25</v>
      </c>
      <c r="I728">
        <v>75</v>
      </c>
      <c r="J728">
        <v>0</v>
      </c>
      <c r="K728" t="str">
        <f t="shared" si="67"/>
        <v>36-45</v>
      </c>
      <c r="L728" t="str">
        <f t="shared" si="66"/>
        <v>5.35-40</v>
      </c>
      <c r="M728">
        <f t="shared" si="68"/>
        <v>6</v>
      </c>
      <c r="N728">
        <f t="shared" si="69"/>
        <v>1</v>
      </c>
      <c r="O728" t="str">
        <f t="shared" si="70"/>
        <v>1-10</v>
      </c>
      <c r="P728" t="str">
        <f t="shared" si="71"/>
        <v>61</v>
      </c>
    </row>
    <row r="729" spans="1:16" x14ac:dyDescent="0.3">
      <c r="A729">
        <v>812</v>
      </c>
      <c r="B729" s="1">
        <v>45242</v>
      </c>
      <c r="C729" t="s">
        <v>825</v>
      </c>
      <c r="D729" t="s">
        <v>10</v>
      </c>
      <c r="E729">
        <v>19</v>
      </c>
      <c r="F729" t="s">
        <v>16</v>
      </c>
      <c r="G729">
        <v>3</v>
      </c>
      <c r="H729">
        <v>25</v>
      </c>
      <c r="I729">
        <v>75</v>
      </c>
      <c r="J729">
        <v>0</v>
      </c>
      <c r="K729" t="str">
        <f t="shared" si="67"/>
        <v>18-25</v>
      </c>
      <c r="L729" t="str">
        <f t="shared" si="66"/>
        <v>1.18-20</v>
      </c>
      <c r="M729">
        <f t="shared" si="68"/>
        <v>7</v>
      </c>
      <c r="N729">
        <f t="shared" si="69"/>
        <v>11</v>
      </c>
      <c r="O729" t="str">
        <f t="shared" si="70"/>
        <v>11-20</v>
      </c>
      <c r="P729" t="str">
        <f t="shared" si="71"/>
        <v>711</v>
      </c>
    </row>
    <row r="730" spans="1:16" x14ac:dyDescent="0.3">
      <c r="A730">
        <v>815</v>
      </c>
      <c r="B730" s="1">
        <v>45165</v>
      </c>
      <c r="C730" t="s">
        <v>828</v>
      </c>
      <c r="D730" t="s">
        <v>13</v>
      </c>
      <c r="E730">
        <v>51</v>
      </c>
      <c r="F730" t="s">
        <v>14</v>
      </c>
      <c r="G730">
        <v>3</v>
      </c>
      <c r="H730">
        <v>25</v>
      </c>
      <c r="I730">
        <v>75</v>
      </c>
      <c r="J730">
        <v>0</v>
      </c>
      <c r="K730" t="str">
        <f t="shared" si="67"/>
        <v>46-55</v>
      </c>
      <c r="L730" t="str">
        <f t="shared" si="66"/>
        <v>8.50-55</v>
      </c>
      <c r="M730">
        <f t="shared" si="68"/>
        <v>7</v>
      </c>
      <c r="N730">
        <f t="shared" si="69"/>
        <v>8</v>
      </c>
      <c r="O730" t="str">
        <f t="shared" si="70"/>
        <v>21-31</v>
      </c>
      <c r="P730" t="str">
        <f t="shared" si="71"/>
        <v>78</v>
      </c>
    </row>
    <row r="731" spans="1:16" x14ac:dyDescent="0.3">
      <c r="A731">
        <v>848</v>
      </c>
      <c r="B731" s="1">
        <v>44970</v>
      </c>
      <c r="C731" t="s">
        <v>861</v>
      </c>
      <c r="D731" t="s">
        <v>13</v>
      </c>
      <c r="E731">
        <v>63</v>
      </c>
      <c r="F731" t="s">
        <v>14</v>
      </c>
      <c r="G731">
        <v>3</v>
      </c>
      <c r="H731">
        <v>25</v>
      </c>
      <c r="I731">
        <v>75</v>
      </c>
      <c r="J731">
        <v>0</v>
      </c>
      <c r="K731" t="str">
        <f t="shared" si="67"/>
        <v>56-65</v>
      </c>
      <c r="L731" t="str">
        <f t="shared" si="66"/>
        <v>10.60-65</v>
      </c>
      <c r="M731">
        <f t="shared" si="68"/>
        <v>1</v>
      </c>
      <c r="N731">
        <f t="shared" si="69"/>
        <v>2</v>
      </c>
      <c r="O731" t="str">
        <f t="shared" si="70"/>
        <v>11-20</v>
      </c>
      <c r="P731" t="str">
        <f t="shared" si="71"/>
        <v>12</v>
      </c>
    </row>
    <row r="732" spans="1:16" x14ac:dyDescent="0.3">
      <c r="A732">
        <v>872</v>
      </c>
      <c r="B732" s="1">
        <v>45210</v>
      </c>
      <c r="C732" t="s">
        <v>885</v>
      </c>
      <c r="D732" t="s">
        <v>13</v>
      </c>
      <c r="E732">
        <v>63</v>
      </c>
      <c r="F732" t="s">
        <v>11</v>
      </c>
      <c r="G732">
        <v>3</v>
      </c>
      <c r="H732">
        <v>25</v>
      </c>
      <c r="I732">
        <v>75</v>
      </c>
      <c r="J732">
        <v>0</v>
      </c>
      <c r="K732" t="str">
        <f t="shared" si="67"/>
        <v>56-65</v>
      </c>
      <c r="L732" t="str">
        <f t="shared" si="66"/>
        <v>10.60-65</v>
      </c>
      <c r="M732">
        <f t="shared" si="68"/>
        <v>3</v>
      </c>
      <c r="N732">
        <f t="shared" si="69"/>
        <v>10</v>
      </c>
      <c r="O732" t="str">
        <f t="shared" si="70"/>
        <v>11-20</v>
      </c>
      <c r="P732" t="str">
        <f t="shared" si="71"/>
        <v>310</v>
      </c>
    </row>
    <row r="733" spans="1:16" x14ac:dyDescent="0.3">
      <c r="A733">
        <v>920</v>
      </c>
      <c r="B733" s="1">
        <v>44979</v>
      </c>
      <c r="C733" t="s">
        <v>933</v>
      </c>
      <c r="D733" t="s">
        <v>13</v>
      </c>
      <c r="E733">
        <v>28</v>
      </c>
      <c r="F733" t="s">
        <v>11</v>
      </c>
      <c r="G733">
        <v>3</v>
      </c>
      <c r="H733">
        <v>25</v>
      </c>
      <c r="I733">
        <v>75</v>
      </c>
      <c r="J733">
        <v>0</v>
      </c>
      <c r="K733" t="str">
        <f t="shared" si="67"/>
        <v>26-35</v>
      </c>
      <c r="L733" t="str">
        <f t="shared" si="66"/>
        <v>3.25-30</v>
      </c>
      <c r="M733">
        <f t="shared" si="68"/>
        <v>3</v>
      </c>
      <c r="N733">
        <f t="shared" si="69"/>
        <v>2</v>
      </c>
      <c r="O733" t="str">
        <f t="shared" si="70"/>
        <v>21-31</v>
      </c>
      <c r="P733" t="str">
        <f t="shared" si="71"/>
        <v>32</v>
      </c>
    </row>
    <row r="734" spans="1:16" x14ac:dyDescent="0.3">
      <c r="A734">
        <v>921</v>
      </c>
      <c r="B734" s="1">
        <v>44933</v>
      </c>
      <c r="C734" t="s">
        <v>934</v>
      </c>
      <c r="D734" t="s">
        <v>10</v>
      </c>
      <c r="E734">
        <v>51</v>
      </c>
      <c r="F734" t="s">
        <v>16</v>
      </c>
      <c r="G734">
        <v>3</v>
      </c>
      <c r="H734">
        <v>25</v>
      </c>
      <c r="I734">
        <v>75</v>
      </c>
      <c r="J734">
        <v>0</v>
      </c>
      <c r="K734" t="str">
        <f t="shared" si="67"/>
        <v>46-55</v>
      </c>
      <c r="L734" t="str">
        <f t="shared" si="66"/>
        <v>8.50-55</v>
      </c>
      <c r="M734">
        <f t="shared" si="68"/>
        <v>6</v>
      </c>
      <c r="N734">
        <f t="shared" si="69"/>
        <v>1</v>
      </c>
      <c r="O734" t="str">
        <f t="shared" si="70"/>
        <v>1-10</v>
      </c>
      <c r="P734" t="str">
        <f t="shared" si="71"/>
        <v>61</v>
      </c>
    </row>
    <row r="735" spans="1:16" x14ac:dyDescent="0.3">
      <c r="A735">
        <v>929</v>
      </c>
      <c r="B735" s="1">
        <v>44953</v>
      </c>
      <c r="C735" t="s">
        <v>942</v>
      </c>
      <c r="D735" t="s">
        <v>13</v>
      </c>
      <c r="E735">
        <v>23</v>
      </c>
      <c r="F735" t="s">
        <v>11</v>
      </c>
      <c r="G735">
        <v>3</v>
      </c>
      <c r="H735">
        <v>25</v>
      </c>
      <c r="I735">
        <v>75</v>
      </c>
      <c r="J735">
        <v>0</v>
      </c>
      <c r="K735" t="str">
        <f t="shared" si="67"/>
        <v>18-25</v>
      </c>
      <c r="L735" t="str">
        <f t="shared" si="66"/>
        <v>2.20-25</v>
      </c>
      <c r="M735">
        <f t="shared" si="68"/>
        <v>5</v>
      </c>
      <c r="N735">
        <f t="shared" si="69"/>
        <v>1</v>
      </c>
      <c r="O735" t="str">
        <f t="shared" si="70"/>
        <v>21-31</v>
      </c>
      <c r="P735" t="str">
        <f t="shared" si="71"/>
        <v>51</v>
      </c>
    </row>
    <row r="736" spans="1:16" x14ac:dyDescent="0.3">
      <c r="A736">
        <v>948</v>
      </c>
      <c r="B736" s="1">
        <v>45212</v>
      </c>
      <c r="C736" t="s">
        <v>961</v>
      </c>
      <c r="D736" t="s">
        <v>13</v>
      </c>
      <c r="E736">
        <v>23</v>
      </c>
      <c r="F736" t="s">
        <v>16</v>
      </c>
      <c r="G736">
        <v>3</v>
      </c>
      <c r="H736">
        <v>25</v>
      </c>
      <c r="I736">
        <v>75</v>
      </c>
      <c r="J736">
        <v>0</v>
      </c>
      <c r="K736" t="str">
        <f t="shared" si="67"/>
        <v>18-25</v>
      </c>
      <c r="L736" t="str">
        <f t="shared" si="66"/>
        <v>2.20-25</v>
      </c>
      <c r="M736">
        <f t="shared" si="68"/>
        <v>5</v>
      </c>
      <c r="N736">
        <f t="shared" si="69"/>
        <v>10</v>
      </c>
      <c r="O736" t="str">
        <f t="shared" si="70"/>
        <v>11-20</v>
      </c>
      <c r="P736" t="str">
        <f t="shared" si="71"/>
        <v>510</v>
      </c>
    </row>
    <row r="737" spans="1:16" x14ac:dyDescent="0.3">
      <c r="A737">
        <v>977</v>
      </c>
      <c r="B737" s="1">
        <v>44965</v>
      </c>
      <c r="C737" t="s">
        <v>990</v>
      </c>
      <c r="D737" t="s">
        <v>13</v>
      </c>
      <c r="E737">
        <v>35</v>
      </c>
      <c r="F737" t="s">
        <v>16</v>
      </c>
      <c r="G737">
        <v>3</v>
      </c>
      <c r="H737">
        <v>25</v>
      </c>
      <c r="I737">
        <v>75</v>
      </c>
      <c r="J737">
        <v>0</v>
      </c>
      <c r="K737" t="str">
        <f t="shared" si="67"/>
        <v>26-35</v>
      </c>
      <c r="L737" t="str">
        <f t="shared" si="66"/>
        <v>4.30-35</v>
      </c>
      <c r="M737">
        <f t="shared" si="68"/>
        <v>3</v>
      </c>
      <c r="N737">
        <f t="shared" si="69"/>
        <v>2</v>
      </c>
      <c r="O737" t="str">
        <f t="shared" si="70"/>
        <v>1-10</v>
      </c>
      <c r="P737" t="str">
        <f t="shared" si="71"/>
        <v>32</v>
      </c>
    </row>
    <row r="738" spans="1:16" x14ac:dyDescent="0.3">
      <c r="A738">
        <v>980</v>
      </c>
      <c r="B738" s="1">
        <v>45136</v>
      </c>
      <c r="C738" t="s">
        <v>993</v>
      </c>
      <c r="D738" t="s">
        <v>13</v>
      </c>
      <c r="E738">
        <v>31</v>
      </c>
      <c r="F738" t="s">
        <v>16</v>
      </c>
      <c r="G738">
        <v>3</v>
      </c>
      <c r="H738">
        <v>25</v>
      </c>
      <c r="I738">
        <v>75</v>
      </c>
      <c r="J738">
        <v>0</v>
      </c>
      <c r="K738" t="str">
        <f t="shared" si="67"/>
        <v>26-35</v>
      </c>
      <c r="L738" t="str">
        <f t="shared" si="66"/>
        <v>4.30-35</v>
      </c>
      <c r="M738">
        <f t="shared" si="68"/>
        <v>6</v>
      </c>
      <c r="N738">
        <f t="shared" si="69"/>
        <v>7</v>
      </c>
      <c r="O738" t="str">
        <f t="shared" si="70"/>
        <v>21-31</v>
      </c>
      <c r="P738" t="str">
        <f t="shared" si="71"/>
        <v>67</v>
      </c>
    </row>
    <row r="739" spans="1:16" x14ac:dyDescent="0.3">
      <c r="A739">
        <v>988</v>
      </c>
      <c r="B739" s="1">
        <v>45074</v>
      </c>
      <c r="C739" t="s">
        <v>1001</v>
      </c>
      <c r="D739" t="s">
        <v>13</v>
      </c>
      <c r="E739">
        <v>63</v>
      </c>
      <c r="F739" t="s">
        <v>14</v>
      </c>
      <c r="G739">
        <v>3</v>
      </c>
      <c r="H739">
        <v>25</v>
      </c>
      <c r="I739">
        <v>75</v>
      </c>
      <c r="J739">
        <v>0</v>
      </c>
      <c r="K739" t="str">
        <f t="shared" si="67"/>
        <v>56-65</v>
      </c>
      <c r="L739" t="str">
        <f t="shared" si="66"/>
        <v>10.60-65</v>
      </c>
      <c r="M739">
        <f t="shared" si="68"/>
        <v>7</v>
      </c>
      <c r="N739">
        <f t="shared" si="69"/>
        <v>5</v>
      </c>
      <c r="O739" t="str">
        <f t="shared" si="70"/>
        <v>21-31</v>
      </c>
      <c r="P739" t="str">
        <f t="shared" si="71"/>
        <v>75</v>
      </c>
    </row>
    <row r="740" spans="1:16" x14ac:dyDescent="0.3">
      <c r="A740">
        <v>80</v>
      </c>
      <c r="B740" s="1">
        <v>45270</v>
      </c>
      <c r="C740" t="s">
        <v>93</v>
      </c>
      <c r="D740" t="s">
        <v>13</v>
      </c>
      <c r="E740">
        <v>64</v>
      </c>
      <c r="F740" t="s">
        <v>14</v>
      </c>
      <c r="G740">
        <v>2</v>
      </c>
      <c r="H740">
        <v>30</v>
      </c>
      <c r="I740">
        <v>60</v>
      </c>
      <c r="J740">
        <v>0</v>
      </c>
      <c r="K740" t="str">
        <f t="shared" si="67"/>
        <v>56-65</v>
      </c>
      <c r="L740" t="str">
        <f t="shared" si="66"/>
        <v>10.60-65</v>
      </c>
      <c r="M740">
        <f t="shared" si="68"/>
        <v>7</v>
      </c>
      <c r="N740">
        <f t="shared" si="69"/>
        <v>12</v>
      </c>
      <c r="O740" t="str">
        <f t="shared" si="70"/>
        <v>1-10</v>
      </c>
      <c r="P740" t="str">
        <f t="shared" si="71"/>
        <v>712</v>
      </c>
    </row>
    <row r="741" spans="1:16" x14ac:dyDescent="0.3">
      <c r="A741">
        <v>95</v>
      </c>
      <c r="B741" s="1">
        <v>45254</v>
      </c>
      <c r="C741" t="s">
        <v>108</v>
      </c>
      <c r="D741" t="s">
        <v>13</v>
      </c>
      <c r="E741">
        <v>32</v>
      </c>
      <c r="F741" t="s">
        <v>14</v>
      </c>
      <c r="G741">
        <v>2</v>
      </c>
      <c r="H741">
        <v>30</v>
      </c>
      <c r="I741">
        <v>60</v>
      </c>
      <c r="J741">
        <v>0</v>
      </c>
      <c r="K741" t="str">
        <f t="shared" si="67"/>
        <v>26-35</v>
      </c>
      <c r="L741" t="str">
        <f t="shared" si="66"/>
        <v>4.30-35</v>
      </c>
      <c r="M741">
        <f t="shared" si="68"/>
        <v>5</v>
      </c>
      <c r="N741">
        <f t="shared" si="69"/>
        <v>11</v>
      </c>
      <c r="O741" t="str">
        <f t="shared" si="70"/>
        <v>21-31</v>
      </c>
      <c r="P741" t="str">
        <f t="shared" si="71"/>
        <v>511</v>
      </c>
    </row>
    <row r="742" spans="1:16" x14ac:dyDescent="0.3">
      <c r="A742">
        <v>123</v>
      </c>
      <c r="B742" s="1">
        <v>45061</v>
      </c>
      <c r="C742" t="s">
        <v>136</v>
      </c>
      <c r="D742" t="s">
        <v>13</v>
      </c>
      <c r="E742">
        <v>40</v>
      </c>
      <c r="F742" t="s">
        <v>16</v>
      </c>
      <c r="G742">
        <v>2</v>
      </c>
      <c r="H742">
        <v>30</v>
      </c>
      <c r="I742">
        <v>60</v>
      </c>
      <c r="J742">
        <v>0</v>
      </c>
      <c r="K742" t="str">
        <f t="shared" si="67"/>
        <v>36-45</v>
      </c>
      <c r="L742" t="str">
        <f t="shared" si="66"/>
        <v>5.35-40</v>
      </c>
      <c r="M742">
        <f t="shared" si="68"/>
        <v>1</v>
      </c>
      <c r="N742">
        <f t="shared" si="69"/>
        <v>5</v>
      </c>
      <c r="O742" t="str">
        <f t="shared" si="70"/>
        <v>11-20</v>
      </c>
      <c r="P742" t="str">
        <f t="shared" si="71"/>
        <v>15</v>
      </c>
    </row>
    <row r="743" spans="1:16" x14ac:dyDescent="0.3">
      <c r="A743">
        <v>148</v>
      </c>
      <c r="B743" s="1">
        <v>45055</v>
      </c>
      <c r="C743" t="s">
        <v>161</v>
      </c>
      <c r="D743" t="s">
        <v>10</v>
      </c>
      <c r="E743">
        <v>18</v>
      </c>
      <c r="F743" t="s">
        <v>14</v>
      </c>
      <c r="G743">
        <v>2</v>
      </c>
      <c r="H743">
        <v>30</v>
      </c>
      <c r="I743">
        <v>60</v>
      </c>
      <c r="J743">
        <v>0</v>
      </c>
      <c r="K743" t="str">
        <f t="shared" si="67"/>
        <v>18-25</v>
      </c>
      <c r="L743" t="str">
        <f t="shared" si="66"/>
        <v>1.18-20</v>
      </c>
      <c r="M743">
        <f t="shared" si="68"/>
        <v>2</v>
      </c>
      <c r="N743">
        <f t="shared" si="69"/>
        <v>5</v>
      </c>
      <c r="O743" t="str">
        <f t="shared" si="70"/>
        <v>1-10</v>
      </c>
      <c r="P743" t="str">
        <f t="shared" si="71"/>
        <v>25</v>
      </c>
    </row>
    <row r="744" spans="1:16" x14ac:dyDescent="0.3">
      <c r="A744">
        <v>162</v>
      </c>
      <c r="B744" s="1">
        <v>45159</v>
      </c>
      <c r="C744" t="s">
        <v>175</v>
      </c>
      <c r="D744" t="s">
        <v>10</v>
      </c>
      <c r="E744">
        <v>39</v>
      </c>
      <c r="F744" t="s">
        <v>14</v>
      </c>
      <c r="G744">
        <v>2</v>
      </c>
      <c r="H744">
        <v>30</v>
      </c>
      <c r="I744">
        <v>60</v>
      </c>
      <c r="J744">
        <v>0</v>
      </c>
      <c r="K744" t="str">
        <f t="shared" si="67"/>
        <v>36-45</v>
      </c>
      <c r="L744" t="str">
        <f t="shared" si="66"/>
        <v>5.35-40</v>
      </c>
      <c r="M744">
        <f t="shared" si="68"/>
        <v>1</v>
      </c>
      <c r="N744">
        <f t="shared" si="69"/>
        <v>8</v>
      </c>
      <c r="O744" t="str">
        <f t="shared" si="70"/>
        <v>21-31</v>
      </c>
      <c r="P744" t="str">
        <f t="shared" si="71"/>
        <v>18</v>
      </c>
    </row>
    <row r="745" spans="1:16" x14ac:dyDescent="0.3">
      <c r="A745">
        <v>178</v>
      </c>
      <c r="B745" s="1">
        <v>45203</v>
      </c>
      <c r="C745" t="s">
        <v>191</v>
      </c>
      <c r="D745" t="s">
        <v>10</v>
      </c>
      <c r="E745">
        <v>40</v>
      </c>
      <c r="F745" t="s">
        <v>14</v>
      </c>
      <c r="G745">
        <v>2</v>
      </c>
      <c r="H745">
        <v>30</v>
      </c>
      <c r="I745">
        <v>60</v>
      </c>
      <c r="J745">
        <v>0</v>
      </c>
      <c r="K745" t="str">
        <f t="shared" si="67"/>
        <v>36-45</v>
      </c>
      <c r="L745" t="str">
        <f t="shared" si="66"/>
        <v>5.35-40</v>
      </c>
      <c r="M745">
        <f t="shared" si="68"/>
        <v>3</v>
      </c>
      <c r="N745">
        <f t="shared" si="69"/>
        <v>10</v>
      </c>
      <c r="O745" t="str">
        <f t="shared" si="70"/>
        <v>1-10</v>
      </c>
      <c r="P745" t="str">
        <f t="shared" si="71"/>
        <v>310</v>
      </c>
    </row>
    <row r="746" spans="1:16" x14ac:dyDescent="0.3">
      <c r="A746">
        <v>214</v>
      </c>
      <c r="B746" s="1">
        <v>45270</v>
      </c>
      <c r="C746" t="s">
        <v>227</v>
      </c>
      <c r="D746" t="s">
        <v>10</v>
      </c>
      <c r="E746">
        <v>20</v>
      </c>
      <c r="F746" t="s">
        <v>11</v>
      </c>
      <c r="G746">
        <v>2</v>
      </c>
      <c r="H746">
        <v>30</v>
      </c>
      <c r="I746">
        <v>60</v>
      </c>
      <c r="J746">
        <v>0</v>
      </c>
      <c r="K746" t="str">
        <f t="shared" si="67"/>
        <v>18-25</v>
      </c>
      <c r="L746" t="str">
        <f t="shared" si="66"/>
        <v>1.18-20</v>
      </c>
      <c r="M746">
        <f t="shared" si="68"/>
        <v>7</v>
      </c>
      <c r="N746">
        <f t="shared" si="69"/>
        <v>12</v>
      </c>
      <c r="O746" t="str">
        <f t="shared" si="70"/>
        <v>1-10</v>
      </c>
      <c r="P746" t="str">
        <f t="shared" si="71"/>
        <v>712</v>
      </c>
    </row>
    <row r="747" spans="1:16" x14ac:dyDescent="0.3">
      <c r="A747">
        <v>228</v>
      </c>
      <c r="B747" s="1">
        <v>45044</v>
      </c>
      <c r="C747" t="s">
        <v>241</v>
      </c>
      <c r="D747" t="s">
        <v>13</v>
      </c>
      <c r="E747">
        <v>59</v>
      </c>
      <c r="F747" t="s">
        <v>16</v>
      </c>
      <c r="G747">
        <v>2</v>
      </c>
      <c r="H747">
        <v>30</v>
      </c>
      <c r="I747">
        <v>60</v>
      </c>
      <c r="J747">
        <v>0</v>
      </c>
      <c r="K747" t="str">
        <f t="shared" si="67"/>
        <v>56-65</v>
      </c>
      <c r="L747" t="str">
        <f t="shared" si="66"/>
        <v>9.55-60</v>
      </c>
      <c r="M747">
        <f t="shared" si="68"/>
        <v>5</v>
      </c>
      <c r="N747">
        <f t="shared" si="69"/>
        <v>4</v>
      </c>
      <c r="O747" t="str">
        <f t="shared" si="70"/>
        <v>21-31</v>
      </c>
      <c r="P747" t="str">
        <f t="shared" si="71"/>
        <v>54</v>
      </c>
    </row>
    <row r="748" spans="1:16" x14ac:dyDescent="0.3">
      <c r="A748">
        <v>247</v>
      </c>
      <c r="B748" s="1">
        <v>45203</v>
      </c>
      <c r="C748" t="s">
        <v>260</v>
      </c>
      <c r="D748" t="s">
        <v>10</v>
      </c>
      <c r="E748">
        <v>41</v>
      </c>
      <c r="F748" t="s">
        <v>16</v>
      </c>
      <c r="G748">
        <v>2</v>
      </c>
      <c r="H748">
        <v>30</v>
      </c>
      <c r="I748">
        <v>60</v>
      </c>
      <c r="J748">
        <v>0</v>
      </c>
      <c r="K748" t="str">
        <f t="shared" si="67"/>
        <v>36-45</v>
      </c>
      <c r="L748" t="str">
        <f t="shared" si="66"/>
        <v>6.40-45</v>
      </c>
      <c r="M748">
        <f t="shared" si="68"/>
        <v>3</v>
      </c>
      <c r="N748">
        <f t="shared" si="69"/>
        <v>10</v>
      </c>
      <c r="O748" t="str">
        <f t="shared" si="70"/>
        <v>1-10</v>
      </c>
      <c r="P748" t="str">
        <f t="shared" si="71"/>
        <v>310</v>
      </c>
    </row>
    <row r="749" spans="1:16" x14ac:dyDescent="0.3">
      <c r="A749">
        <v>260</v>
      </c>
      <c r="B749" s="1">
        <v>45108</v>
      </c>
      <c r="C749" t="s">
        <v>273</v>
      </c>
      <c r="D749" t="s">
        <v>10</v>
      </c>
      <c r="E749">
        <v>28</v>
      </c>
      <c r="F749" t="s">
        <v>11</v>
      </c>
      <c r="G749">
        <v>2</v>
      </c>
      <c r="H749">
        <v>30</v>
      </c>
      <c r="I749">
        <v>60</v>
      </c>
      <c r="J749">
        <v>0</v>
      </c>
      <c r="K749" t="str">
        <f t="shared" si="67"/>
        <v>26-35</v>
      </c>
      <c r="L749" t="str">
        <f t="shared" si="66"/>
        <v>3.25-30</v>
      </c>
      <c r="M749">
        <f t="shared" si="68"/>
        <v>6</v>
      </c>
      <c r="N749">
        <f t="shared" si="69"/>
        <v>7</v>
      </c>
      <c r="O749" t="str">
        <f t="shared" si="70"/>
        <v>1-10</v>
      </c>
      <c r="P749" t="str">
        <f t="shared" si="71"/>
        <v>67</v>
      </c>
    </row>
    <row r="750" spans="1:16" x14ac:dyDescent="0.3">
      <c r="A750">
        <v>263</v>
      </c>
      <c r="B750" s="1">
        <v>45166</v>
      </c>
      <c r="C750" t="s">
        <v>276</v>
      </c>
      <c r="D750" t="s">
        <v>10</v>
      </c>
      <c r="E750">
        <v>23</v>
      </c>
      <c r="F750" t="s">
        <v>11</v>
      </c>
      <c r="G750">
        <v>2</v>
      </c>
      <c r="H750">
        <v>30</v>
      </c>
      <c r="I750">
        <v>60</v>
      </c>
      <c r="J750">
        <v>0</v>
      </c>
      <c r="K750" t="str">
        <f t="shared" si="67"/>
        <v>18-25</v>
      </c>
      <c r="L750" t="str">
        <f t="shared" si="66"/>
        <v>2.20-25</v>
      </c>
      <c r="M750">
        <f t="shared" si="68"/>
        <v>1</v>
      </c>
      <c r="N750">
        <f t="shared" si="69"/>
        <v>8</v>
      </c>
      <c r="O750" t="str">
        <f t="shared" si="70"/>
        <v>21-31</v>
      </c>
      <c r="P750" t="str">
        <f t="shared" si="71"/>
        <v>18</v>
      </c>
    </row>
    <row r="751" spans="1:16" x14ac:dyDescent="0.3">
      <c r="A751">
        <v>266</v>
      </c>
      <c r="B751" s="1">
        <v>45261</v>
      </c>
      <c r="C751" t="s">
        <v>279</v>
      </c>
      <c r="D751" t="s">
        <v>13</v>
      </c>
      <c r="E751">
        <v>19</v>
      </c>
      <c r="F751" t="s">
        <v>16</v>
      </c>
      <c r="G751">
        <v>2</v>
      </c>
      <c r="H751">
        <v>30</v>
      </c>
      <c r="I751">
        <v>60</v>
      </c>
      <c r="J751">
        <v>0</v>
      </c>
      <c r="K751" t="str">
        <f t="shared" si="67"/>
        <v>18-25</v>
      </c>
      <c r="L751" t="str">
        <f t="shared" si="66"/>
        <v>1.18-20</v>
      </c>
      <c r="M751">
        <f t="shared" si="68"/>
        <v>5</v>
      </c>
      <c r="N751">
        <f t="shared" si="69"/>
        <v>12</v>
      </c>
      <c r="O751" t="str">
        <f t="shared" si="70"/>
        <v>1-10</v>
      </c>
      <c r="P751" t="str">
        <f t="shared" si="71"/>
        <v>512</v>
      </c>
    </row>
    <row r="752" spans="1:16" x14ac:dyDescent="0.3">
      <c r="A752">
        <v>289</v>
      </c>
      <c r="B752" s="1">
        <v>45260</v>
      </c>
      <c r="C752" t="s">
        <v>302</v>
      </c>
      <c r="D752" t="s">
        <v>10</v>
      </c>
      <c r="E752">
        <v>53</v>
      </c>
      <c r="F752" t="s">
        <v>16</v>
      </c>
      <c r="G752">
        <v>2</v>
      </c>
      <c r="H752">
        <v>30</v>
      </c>
      <c r="I752">
        <v>60</v>
      </c>
      <c r="J752">
        <v>0</v>
      </c>
      <c r="K752" t="str">
        <f t="shared" si="67"/>
        <v>46-55</v>
      </c>
      <c r="L752" t="str">
        <f t="shared" si="66"/>
        <v>8.50-55</v>
      </c>
      <c r="M752">
        <f t="shared" si="68"/>
        <v>4</v>
      </c>
      <c r="N752">
        <f t="shared" si="69"/>
        <v>11</v>
      </c>
      <c r="O752" t="str">
        <f t="shared" si="70"/>
        <v>21-31</v>
      </c>
      <c r="P752" t="str">
        <f t="shared" si="71"/>
        <v>411</v>
      </c>
    </row>
    <row r="753" spans="1:16" x14ac:dyDescent="0.3">
      <c r="A753">
        <v>304</v>
      </c>
      <c r="B753" s="1">
        <v>45126</v>
      </c>
      <c r="C753" t="s">
        <v>317</v>
      </c>
      <c r="D753" t="s">
        <v>13</v>
      </c>
      <c r="E753">
        <v>37</v>
      </c>
      <c r="F753" t="s">
        <v>16</v>
      </c>
      <c r="G753">
        <v>2</v>
      </c>
      <c r="H753">
        <v>30</v>
      </c>
      <c r="I753">
        <v>60</v>
      </c>
      <c r="J753">
        <v>0</v>
      </c>
      <c r="K753" t="str">
        <f t="shared" si="67"/>
        <v>36-45</v>
      </c>
      <c r="L753" t="str">
        <f t="shared" si="66"/>
        <v>5.35-40</v>
      </c>
      <c r="M753">
        <f t="shared" si="68"/>
        <v>3</v>
      </c>
      <c r="N753">
        <f t="shared" si="69"/>
        <v>7</v>
      </c>
      <c r="O753" t="str">
        <f t="shared" si="70"/>
        <v>11-20</v>
      </c>
      <c r="P753" t="str">
        <f t="shared" si="71"/>
        <v>37</v>
      </c>
    </row>
    <row r="754" spans="1:16" x14ac:dyDescent="0.3">
      <c r="A754">
        <v>315</v>
      </c>
      <c r="B754" s="1">
        <v>45078</v>
      </c>
      <c r="C754" t="s">
        <v>328</v>
      </c>
      <c r="D754" t="s">
        <v>10</v>
      </c>
      <c r="E754">
        <v>47</v>
      </c>
      <c r="F754" t="s">
        <v>14</v>
      </c>
      <c r="G754">
        <v>2</v>
      </c>
      <c r="H754">
        <v>30</v>
      </c>
      <c r="I754">
        <v>60</v>
      </c>
      <c r="J754">
        <v>0</v>
      </c>
      <c r="K754" t="str">
        <f t="shared" si="67"/>
        <v>46-55</v>
      </c>
      <c r="L754" t="str">
        <f t="shared" si="66"/>
        <v>7.45-50</v>
      </c>
      <c r="M754">
        <f t="shared" si="68"/>
        <v>4</v>
      </c>
      <c r="N754">
        <f t="shared" si="69"/>
        <v>6</v>
      </c>
      <c r="O754" t="str">
        <f t="shared" si="70"/>
        <v>1-10</v>
      </c>
      <c r="P754" t="str">
        <f t="shared" si="71"/>
        <v>46</v>
      </c>
    </row>
    <row r="755" spans="1:16" x14ac:dyDescent="0.3">
      <c r="A755">
        <v>370</v>
      </c>
      <c r="B755" s="1">
        <v>45215</v>
      </c>
      <c r="C755" t="s">
        <v>383</v>
      </c>
      <c r="D755" t="s">
        <v>10</v>
      </c>
      <c r="E755">
        <v>23</v>
      </c>
      <c r="F755" t="s">
        <v>16</v>
      </c>
      <c r="G755">
        <v>2</v>
      </c>
      <c r="H755">
        <v>30</v>
      </c>
      <c r="I755">
        <v>60</v>
      </c>
      <c r="J755">
        <v>0</v>
      </c>
      <c r="K755" t="str">
        <f t="shared" si="67"/>
        <v>18-25</v>
      </c>
      <c r="L755" t="str">
        <f t="shared" si="66"/>
        <v>2.20-25</v>
      </c>
      <c r="M755">
        <f t="shared" si="68"/>
        <v>1</v>
      </c>
      <c r="N755">
        <f t="shared" si="69"/>
        <v>10</v>
      </c>
      <c r="O755" t="str">
        <f t="shared" si="70"/>
        <v>11-20</v>
      </c>
      <c r="P755" t="str">
        <f t="shared" si="71"/>
        <v>110</v>
      </c>
    </row>
    <row r="756" spans="1:16" x14ac:dyDescent="0.3">
      <c r="A756">
        <v>399</v>
      </c>
      <c r="B756" s="1">
        <v>44986</v>
      </c>
      <c r="C756" t="s">
        <v>412</v>
      </c>
      <c r="D756" t="s">
        <v>13</v>
      </c>
      <c r="E756">
        <v>64</v>
      </c>
      <c r="F756" t="s">
        <v>11</v>
      </c>
      <c r="G756">
        <v>2</v>
      </c>
      <c r="H756">
        <v>30</v>
      </c>
      <c r="I756">
        <v>60</v>
      </c>
      <c r="J756">
        <v>0</v>
      </c>
      <c r="K756" t="str">
        <f t="shared" si="67"/>
        <v>56-65</v>
      </c>
      <c r="L756" t="str">
        <f t="shared" si="66"/>
        <v>10.60-65</v>
      </c>
      <c r="M756">
        <f t="shared" si="68"/>
        <v>3</v>
      </c>
      <c r="N756">
        <f t="shared" si="69"/>
        <v>3</v>
      </c>
      <c r="O756" t="str">
        <f t="shared" si="70"/>
        <v>1-10</v>
      </c>
      <c r="P756" t="str">
        <f t="shared" si="71"/>
        <v>33</v>
      </c>
    </row>
    <row r="757" spans="1:16" x14ac:dyDescent="0.3">
      <c r="A757">
        <v>415</v>
      </c>
      <c r="B757" s="1">
        <v>44953</v>
      </c>
      <c r="C757" t="s">
        <v>428</v>
      </c>
      <c r="D757" t="s">
        <v>10</v>
      </c>
      <c r="E757">
        <v>53</v>
      </c>
      <c r="F757" t="s">
        <v>14</v>
      </c>
      <c r="G757">
        <v>2</v>
      </c>
      <c r="H757">
        <v>30</v>
      </c>
      <c r="I757">
        <v>60</v>
      </c>
      <c r="J757">
        <v>0</v>
      </c>
      <c r="K757" t="str">
        <f t="shared" si="67"/>
        <v>46-55</v>
      </c>
      <c r="L757" t="str">
        <f t="shared" si="66"/>
        <v>8.50-55</v>
      </c>
      <c r="M757">
        <f t="shared" si="68"/>
        <v>5</v>
      </c>
      <c r="N757">
        <f t="shared" si="69"/>
        <v>1</v>
      </c>
      <c r="O757" t="str">
        <f t="shared" si="70"/>
        <v>21-31</v>
      </c>
      <c r="P757" t="str">
        <f t="shared" si="71"/>
        <v>51</v>
      </c>
    </row>
    <row r="758" spans="1:16" x14ac:dyDescent="0.3">
      <c r="A758">
        <v>448</v>
      </c>
      <c r="B758" s="1">
        <v>44947</v>
      </c>
      <c r="C758" t="s">
        <v>461</v>
      </c>
      <c r="D758" t="s">
        <v>13</v>
      </c>
      <c r="E758">
        <v>54</v>
      </c>
      <c r="F758" t="s">
        <v>11</v>
      </c>
      <c r="G758">
        <v>2</v>
      </c>
      <c r="H758">
        <v>30</v>
      </c>
      <c r="I758">
        <v>60</v>
      </c>
      <c r="J758">
        <v>0</v>
      </c>
      <c r="K758" t="str">
        <f t="shared" si="67"/>
        <v>46-55</v>
      </c>
      <c r="L758" t="str">
        <f t="shared" si="66"/>
        <v>8.50-55</v>
      </c>
      <c r="M758">
        <f t="shared" si="68"/>
        <v>6</v>
      </c>
      <c r="N758">
        <f t="shared" si="69"/>
        <v>1</v>
      </c>
      <c r="O758" t="str">
        <f t="shared" si="70"/>
        <v>21-31</v>
      </c>
      <c r="P758" t="str">
        <f t="shared" si="71"/>
        <v>61</v>
      </c>
    </row>
    <row r="759" spans="1:16" x14ac:dyDescent="0.3">
      <c r="A759">
        <v>456</v>
      </c>
      <c r="B759" s="1">
        <v>45213</v>
      </c>
      <c r="C759" t="s">
        <v>469</v>
      </c>
      <c r="D759" t="s">
        <v>10</v>
      </c>
      <c r="E759">
        <v>57</v>
      </c>
      <c r="F759" t="s">
        <v>16</v>
      </c>
      <c r="G759">
        <v>2</v>
      </c>
      <c r="H759">
        <v>30</v>
      </c>
      <c r="I759">
        <v>60</v>
      </c>
      <c r="J759">
        <v>0</v>
      </c>
      <c r="K759" t="str">
        <f t="shared" si="67"/>
        <v>56-65</v>
      </c>
      <c r="L759" t="str">
        <f t="shared" si="66"/>
        <v>9.55-60</v>
      </c>
      <c r="M759">
        <f t="shared" si="68"/>
        <v>6</v>
      </c>
      <c r="N759">
        <f t="shared" si="69"/>
        <v>10</v>
      </c>
      <c r="O759" t="str">
        <f t="shared" si="70"/>
        <v>11-20</v>
      </c>
      <c r="P759" t="str">
        <f t="shared" si="71"/>
        <v>610</v>
      </c>
    </row>
    <row r="760" spans="1:16" x14ac:dyDescent="0.3">
      <c r="A760">
        <v>478</v>
      </c>
      <c r="B760" s="1">
        <v>45029</v>
      </c>
      <c r="C760" t="s">
        <v>491</v>
      </c>
      <c r="D760" t="s">
        <v>13</v>
      </c>
      <c r="E760">
        <v>58</v>
      </c>
      <c r="F760" t="s">
        <v>14</v>
      </c>
      <c r="G760">
        <v>2</v>
      </c>
      <c r="H760">
        <v>30</v>
      </c>
      <c r="I760">
        <v>60</v>
      </c>
      <c r="J760">
        <v>0</v>
      </c>
      <c r="K760" t="str">
        <f t="shared" si="67"/>
        <v>56-65</v>
      </c>
      <c r="L760" t="str">
        <f t="shared" si="66"/>
        <v>9.55-60</v>
      </c>
      <c r="M760">
        <f t="shared" si="68"/>
        <v>4</v>
      </c>
      <c r="N760">
        <f t="shared" si="69"/>
        <v>4</v>
      </c>
      <c r="O760" t="str">
        <f t="shared" si="70"/>
        <v>11-20</v>
      </c>
      <c r="P760" t="str">
        <f t="shared" si="71"/>
        <v>44</v>
      </c>
    </row>
    <row r="761" spans="1:16" x14ac:dyDescent="0.3">
      <c r="A761">
        <v>495</v>
      </c>
      <c r="B761" s="1">
        <v>45131</v>
      </c>
      <c r="C761" t="s">
        <v>508</v>
      </c>
      <c r="D761" t="s">
        <v>10</v>
      </c>
      <c r="E761">
        <v>24</v>
      </c>
      <c r="F761" t="s">
        <v>11</v>
      </c>
      <c r="G761">
        <v>2</v>
      </c>
      <c r="H761">
        <v>30</v>
      </c>
      <c r="I761">
        <v>60</v>
      </c>
      <c r="J761">
        <v>0</v>
      </c>
      <c r="K761" t="str">
        <f t="shared" si="67"/>
        <v>18-25</v>
      </c>
      <c r="L761" t="str">
        <f t="shared" si="66"/>
        <v>2.20-25</v>
      </c>
      <c r="M761">
        <f t="shared" si="68"/>
        <v>1</v>
      </c>
      <c r="N761">
        <f t="shared" si="69"/>
        <v>7</v>
      </c>
      <c r="O761" t="str">
        <f t="shared" si="70"/>
        <v>21-31</v>
      </c>
      <c r="P761" t="str">
        <f t="shared" si="71"/>
        <v>17</v>
      </c>
    </row>
    <row r="762" spans="1:16" x14ac:dyDescent="0.3">
      <c r="A762">
        <v>499</v>
      </c>
      <c r="B762" s="1">
        <v>44941</v>
      </c>
      <c r="C762" t="s">
        <v>512</v>
      </c>
      <c r="D762" t="s">
        <v>10</v>
      </c>
      <c r="E762">
        <v>46</v>
      </c>
      <c r="F762" t="s">
        <v>11</v>
      </c>
      <c r="G762">
        <v>2</v>
      </c>
      <c r="H762">
        <v>30</v>
      </c>
      <c r="I762">
        <v>60</v>
      </c>
      <c r="J762">
        <v>0</v>
      </c>
      <c r="K762" t="str">
        <f t="shared" si="67"/>
        <v>46-55</v>
      </c>
      <c r="L762" t="str">
        <f t="shared" si="66"/>
        <v>7.45-50</v>
      </c>
      <c r="M762">
        <f t="shared" si="68"/>
        <v>7</v>
      </c>
      <c r="N762">
        <f t="shared" si="69"/>
        <v>1</v>
      </c>
      <c r="O762" t="str">
        <f t="shared" si="70"/>
        <v>11-20</v>
      </c>
      <c r="P762" t="str">
        <f t="shared" si="71"/>
        <v>71</v>
      </c>
    </row>
    <row r="763" spans="1:16" x14ac:dyDescent="0.3">
      <c r="A763">
        <v>501</v>
      </c>
      <c r="B763" s="1">
        <v>45060</v>
      </c>
      <c r="C763" t="s">
        <v>514</v>
      </c>
      <c r="D763" t="s">
        <v>10</v>
      </c>
      <c r="E763">
        <v>39</v>
      </c>
      <c r="F763" t="s">
        <v>16</v>
      </c>
      <c r="G763">
        <v>2</v>
      </c>
      <c r="H763">
        <v>30</v>
      </c>
      <c r="I763">
        <v>60</v>
      </c>
      <c r="J763">
        <v>0</v>
      </c>
      <c r="K763" t="str">
        <f t="shared" si="67"/>
        <v>36-45</v>
      </c>
      <c r="L763" t="str">
        <f t="shared" si="66"/>
        <v>5.35-40</v>
      </c>
      <c r="M763">
        <f t="shared" si="68"/>
        <v>7</v>
      </c>
      <c r="N763">
        <f t="shared" si="69"/>
        <v>5</v>
      </c>
      <c r="O763" t="str">
        <f t="shared" si="70"/>
        <v>11-20</v>
      </c>
      <c r="P763" t="str">
        <f t="shared" si="71"/>
        <v>75</v>
      </c>
    </row>
    <row r="764" spans="1:16" x14ac:dyDescent="0.3">
      <c r="A764">
        <v>528</v>
      </c>
      <c r="B764" s="1">
        <v>45113</v>
      </c>
      <c r="C764" t="s">
        <v>541</v>
      </c>
      <c r="D764" t="s">
        <v>13</v>
      </c>
      <c r="E764">
        <v>36</v>
      </c>
      <c r="F764" t="s">
        <v>14</v>
      </c>
      <c r="G764">
        <v>2</v>
      </c>
      <c r="H764">
        <v>30</v>
      </c>
      <c r="I764">
        <v>60</v>
      </c>
      <c r="J764">
        <v>0</v>
      </c>
      <c r="K764" t="str">
        <f t="shared" si="67"/>
        <v>36-45</v>
      </c>
      <c r="L764" t="str">
        <f t="shared" si="66"/>
        <v>5.35-40</v>
      </c>
      <c r="M764">
        <f t="shared" si="68"/>
        <v>4</v>
      </c>
      <c r="N764">
        <f t="shared" si="69"/>
        <v>7</v>
      </c>
      <c r="O764" t="str">
        <f t="shared" si="70"/>
        <v>1-10</v>
      </c>
      <c r="P764" t="str">
        <f t="shared" si="71"/>
        <v>47</v>
      </c>
    </row>
    <row r="765" spans="1:16" x14ac:dyDescent="0.3">
      <c r="A765">
        <v>548</v>
      </c>
      <c r="B765" s="1">
        <v>45025</v>
      </c>
      <c r="C765" t="s">
        <v>561</v>
      </c>
      <c r="D765" t="s">
        <v>13</v>
      </c>
      <c r="E765">
        <v>51</v>
      </c>
      <c r="F765" t="s">
        <v>14</v>
      </c>
      <c r="G765">
        <v>2</v>
      </c>
      <c r="H765">
        <v>30</v>
      </c>
      <c r="I765">
        <v>60</v>
      </c>
      <c r="J765">
        <v>0</v>
      </c>
      <c r="K765" t="str">
        <f t="shared" si="67"/>
        <v>46-55</v>
      </c>
      <c r="L765" t="str">
        <f t="shared" si="66"/>
        <v>8.50-55</v>
      </c>
      <c r="M765">
        <f t="shared" si="68"/>
        <v>7</v>
      </c>
      <c r="N765">
        <f t="shared" si="69"/>
        <v>4</v>
      </c>
      <c r="O765" t="str">
        <f t="shared" si="70"/>
        <v>1-10</v>
      </c>
      <c r="P765" t="str">
        <f t="shared" si="71"/>
        <v>74</v>
      </c>
    </row>
    <row r="766" spans="1:16" x14ac:dyDescent="0.3">
      <c r="A766">
        <v>563</v>
      </c>
      <c r="B766" s="1">
        <v>45147</v>
      </c>
      <c r="C766" t="s">
        <v>576</v>
      </c>
      <c r="D766" t="s">
        <v>10</v>
      </c>
      <c r="E766">
        <v>20</v>
      </c>
      <c r="F766" t="s">
        <v>14</v>
      </c>
      <c r="G766">
        <v>2</v>
      </c>
      <c r="H766">
        <v>30</v>
      </c>
      <c r="I766">
        <v>60</v>
      </c>
      <c r="J766">
        <v>0</v>
      </c>
      <c r="K766" t="str">
        <f t="shared" si="67"/>
        <v>18-25</v>
      </c>
      <c r="L766" t="str">
        <f t="shared" si="66"/>
        <v>1.18-20</v>
      </c>
      <c r="M766">
        <f t="shared" si="68"/>
        <v>3</v>
      </c>
      <c r="N766">
        <f t="shared" si="69"/>
        <v>8</v>
      </c>
      <c r="O766" t="str">
        <f t="shared" si="70"/>
        <v>1-10</v>
      </c>
      <c r="P766" t="str">
        <f t="shared" si="71"/>
        <v>38</v>
      </c>
    </row>
    <row r="767" spans="1:16" x14ac:dyDescent="0.3">
      <c r="A767">
        <v>565</v>
      </c>
      <c r="B767" s="1">
        <v>45237</v>
      </c>
      <c r="C767" t="s">
        <v>578</v>
      </c>
      <c r="D767" t="s">
        <v>13</v>
      </c>
      <c r="E767">
        <v>45</v>
      </c>
      <c r="F767" t="s">
        <v>11</v>
      </c>
      <c r="G767">
        <v>2</v>
      </c>
      <c r="H767">
        <v>30</v>
      </c>
      <c r="I767">
        <v>60</v>
      </c>
      <c r="J767">
        <v>0</v>
      </c>
      <c r="K767" t="str">
        <f t="shared" si="67"/>
        <v>36-45</v>
      </c>
      <c r="L767" t="str">
        <f t="shared" si="66"/>
        <v>6.40-45</v>
      </c>
      <c r="M767">
        <f t="shared" si="68"/>
        <v>2</v>
      </c>
      <c r="N767">
        <f t="shared" si="69"/>
        <v>11</v>
      </c>
      <c r="O767" t="str">
        <f t="shared" si="70"/>
        <v>1-10</v>
      </c>
      <c r="P767" t="str">
        <f t="shared" si="71"/>
        <v>211</v>
      </c>
    </row>
    <row r="768" spans="1:16" x14ac:dyDescent="0.3">
      <c r="A768">
        <v>573</v>
      </c>
      <c r="B768" s="1">
        <v>45188</v>
      </c>
      <c r="C768" t="s">
        <v>586</v>
      </c>
      <c r="D768" t="s">
        <v>10</v>
      </c>
      <c r="E768">
        <v>49</v>
      </c>
      <c r="F768" t="s">
        <v>11</v>
      </c>
      <c r="G768">
        <v>2</v>
      </c>
      <c r="H768">
        <v>30</v>
      </c>
      <c r="I768">
        <v>60</v>
      </c>
      <c r="J768">
        <v>0</v>
      </c>
      <c r="K768" t="str">
        <f t="shared" si="67"/>
        <v>46-55</v>
      </c>
      <c r="L768" t="str">
        <f t="shared" si="66"/>
        <v>7.45-50</v>
      </c>
      <c r="M768">
        <f t="shared" si="68"/>
        <v>2</v>
      </c>
      <c r="N768">
        <f t="shared" si="69"/>
        <v>9</v>
      </c>
      <c r="O768" t="str">
        <f t="shared" si="70"/>
        <v>11-20</v>
      </c>
      <c r="P768" t="str">
        <f t="shared" si="71"/>
        <v>29</v>
      </c>
    </row>
    <row r="769" spans="1:16" x14ac:dyDescent="0.3">
      <c r="A769">
        <v>581</v>
      </c>
      <c r="B769" s="1">
        <v>45251</v>
      </c>
      <c r="C769" t="s">
        <v>594</v>
      </c>
      <c r="D769" t="s">
        <v>13</v>
      </c>
      <c r="E769">
        <v>48</v>
      </c>
      <c r="F769" t="s">
        <v>11</v>
      </c>
      <c r="G769">
        <v>2</v>
      </c>
      <c r="H769">
        <v>30</v>
      </c>
      <c r="I769">
        <v>60</v>
      </c>
      <c r="J769">
        <v>0</v>
      </c>
      <c r="K769" t="str">
        <f t="shared" si="67"/>
        <v>46-55</v>
      </c>
      <c r="L769" t="str">
        <f t="shared" si="66"/>
        <v>7.45-50</v>
      </c>
      <c r="M769">
        <f t="shared" si="68"/>
        <v>2</v>
      </c>
      <c r="N769">
        <f t="shared" si="69"/>
        <v>11</v>
      </c>
      <c r="O769" t="str">
        <f t="shared" si="70"/>
        <v>21-31</v>
      </c>
      <c r="P769" t="str">
        <f t="shared" si="71"/>
        <v>211</v>
      </c>
    </row>
    <row r="770" spans="1:16" x14ac:dyDescent="0.3">
      <c r="A770">
        <v>588</v>
      </c>
      <c r="B770" s="1">
        <v>45042</v>
      </c>
      <c r="C770" t="s">
        <v>601</v>
      </c>
      <c r="D770" t="s">
        <v>10</v>
      </c>
      <c r="E770">
        <v>38</v>
      </c>
      <c r="F770" t="s">
        <v>16</v>
      </c>
      <c r="G770">
        <v>2</v>
      </c>
      <c r="H770">
        <v>30</v>
      </c>
      <c r="I770">
        <v>60</v>
      </c>
      <c r="J770">
        <v>0</v>
      </c>
      <c r="K770" t="str">
        <f t="shared" si="67"/>
        <v>36-45</v>
      </c>
      <c r="L770" t="str">
        <f t="shared" ref="L770:L833" si="72">IF(E770&lt;=20,"1.18-20",IF(E770&lt;=25,"2.20-25",IF(E770&lt;=30,"3.25-30",IF(E770&lt;=35,"4.30-35",IF(E770&lt;=40,"5.35-40",IF(E770&lt;=45,"6.40-45",IF(E770&lt;=50,"7.45-50",IF(E770&lt;=55,"8.50-55",IF(E770&lt;=60,"9.55-60","10.60-65")))))))))</f>
        <v>5.35-40</v>
      </c>
      <c r="M770">
        <f t="shared" si="68"/>
        <v>3</v>
      </c>
      <c r="N770">
        <f t="shared" si="69"/>
        <v>4</v>
      </c>
      <c r="O770" t="str">
        <f t="shared" si="70"/>
        <v>21-31</v>
      </c>
      <c r="P770" t="str">
        <f t="shared" si="71"/>
        <v>34</v>
      </c>
    </row>
    <row r="771" spans="1:16" x14ac:dyDescent="0.3">
      <c r="A771">
        <v>593</v>
      </c>
      <c r="B771" s="1">
        <v>45052</v>
      </c>
      <c r="C771" t="s">
        <v>606</v>
      </c>
      <c r="D771" t="s">
        <v>10</v>
      </c>
      <c r="E771">
        <v>35</v>
      </c>
      <c r="F771" t="s">
        <v>16</v>
      </c>
      <c r="G771">
        <v>2</v>
      </c>
      <c r="H771">
        <v>30</v>
      </c>
      <c r="I771">
        <v>60</v>
      </c>
      <c r="J771">
        <v>0</v>
      </c>
      <c r="K771" t="str">
        <f t="shared" ref="K771:K834" si="73">IF(E771&lt;=25,"18-25",IF(E771&lt;=35,"26-35",IF(E771&lt;=45,"36-45",IF(E771&lt;=55,"46-55","56-65"))))</f>
        <v>26-35</v>
      </c>
      <c r="L771" t="str">
        <f t="shared" si="72"/>
        <v>4.30-35</v>
      </c>
      <c r="M771">
        <f t="shared" ref="M771:M834" si="74">WEEKDAY(B771,2)</f>
        <v>6</v>
      </c>
      <c r="N771">
        <f t="shared" ref="N771:N834" si="75">MONTH(B771)</f>
        <v>5</v>
      </c>
      <c r="O771" t="str">
        <f t="shared" ref="O771:O834" si="76">IF(DAY(B771)&lt;11,"1-10",IF(DAY(B771)&lt;21,"11-20","21-31"))</f>
        <v>1-10</v>
      </c>
      <c r="P771" t="str">
        <f t="shared" ref="P771:P834" si="77">M771&amp;N771</f>
        <v>65</v>
      </c>
    </row>
    <row r="772" spans="1:16" x14ac:dyDescent="0.3">
      <c r="A772">
        <v>675</v>
      </c>
      <c r="B772" s="1">
        <v>45142</v>
      </c>
      <c r="C772" t="s">
        <v>688</v>
      </c>
      <c r="D772" t="s">
        <v>13</v>
      </c>
      <c r="E772">
        <v>45</v>
      </c>
      <c r="F772" t="s">
        <v>14</v>
      </c>
      <c r="G772">
        <v>2</v>
      </c>
      <c r="H772">
        <v>30</v>
      </c>
      <c r="I772">
        <v>60</v>
      </c>
      <c r="J772">
        <v>0</v>
      </c>
      <c r="K772" t="str">
        <f t="shared" si="73"/>
        <v>36-45</v>
      </c>
      <c r="L772" t="str">
        <f t="shared" si="72"/>
        <v>6.40-45</v>
      </c>
      <c r="M772">
        <f t="shared" si="74"/>
        <v>5</v>
      </c>
      <c r="N772">
        <f t="shared" si="75"/>
        <v>8</v>
      </c>
      <c r="O772" t="str">
        <f t="shared" si="76"/>
        <v>1-10</v>
      </c>
      <c r="P772" t="str">
        <f t="shared" si="77"/>
        <v>58</v>
      </c>
    </row>
    <row r="773" spans="1:16" x14ac:dyDescent="0.3">
      <c r="A773">
        <v>681</v>
      </c>
      <c r="B773" s="1">
        <v>45121</v>
      </c>
      <c r="C773" t="s">
        <v>694</v>
      </c>
      <c r="D773" t="s">
        <v>13</v>
      </c>
      <c r="E773">
        <v>43</v>
      </c>
      <c r="F773" t="s">
        <v>16</v>
      </c>
      <c r="G773">
        <v>2</v>
      </c>
      <c r="H773">
        <v>30</v>
      </c>
      <c r="I773">
        <v>60</v>
      </c>
      <c r="J773">
        <v>0</v>
      </c>
      <c r="K773" t="str">
        <f t="shared" si="73"/>
        <v>36-45</v>
      </c>
      <c r="L773" t="str">
        <f t="shared" si="72"/>
        <v>6.40-45</v>
      </c>
      <c r="M773">
        <f t="shared" si="74"/>
        <v>5</v>
      </c>
      <c r="N773">
        <f t="shared" si="75"/>
        <v>7</v>
      </c>
      <c r="O773" t="str">
        <f t="shared" si="76"/>
        <v>11-20</v>
      </c>
      <c r="P773" t="str">
        <f t="shared" si="77"/>
        <v>57</v>
      </c>
    </row>
    <row r="774" spans="1:16" x14ac:dyDescent="0.3">
      <c r="A774">
        <v>701</v>
      </c>
      <c r="B774" s="1">
        <v>45274</v>
      </c>
      <c r="C774" t="s">
        <v>714</v>
      </c>
      <c r="D774" t="s">
        <v>13</v>
      </c>
      <c r="E774">
        <v>52</v>
      </c>
      <c r="F774" t="s">
        <v>11</v>
      </c>
      <c r="G774">
        <v>2</v>
      </c>
      <c r="H774">
        <v>30</v>
      </c>
      <c r="I774">
        <v>60</v>
      </c>
      <c r="J774">
        <v>0</v>
      </c>
      <c r="K774" t="str">
        <f t="shared" si="73"/>
        <v>46-55</v>
      </c>
      <c r="L774" t="str">
        <f t="shared" si="72"/>
        <v>8.50-55</v>
      </c>
      <c r="M774">
        <f t="shared" si="74"/>
        <v>4</v>
      </c>
      <c r="N774">
        <f t="shared" si="75"/>
        <v>12</v>
      </c>
      <c r="O774" t="str">
        <f t="shared" si="76"/>
        <v>11-20</v>
      </c>
      <c r="P774" t="str">
        <f t="shared" si="77"/>
        <v>412</v>
      </c>
    </row>
    <row r="775" spans="1:16" x14ac:dyDescent="0.3">
      <c r="A775">
        <v>719</v>
      </c>
      <c r="B775" s="1">
        <v>45020</v>
      </c>
      <c r="C775" t="s">
        <v>732</v>
      </c>
      <c r="D775" t="s">
        <v>13</v>
      </c>
      <c r="E775">
        <v>42</v>
      </c>
      <c r="F775" t="s">
        <v>14</v>
      </c>
      <c r="G775">
        <v>2</v>
      </c>
      <c r="H775">
        <v>30</v>
      </c>
      <c r="I775">
        <v>60</v>
      </c>
      <c r="J775">
        <v>0</v>
      </c>
      <c r="K775" t="str">
        <f t="shared" si="73"/>
        <v>36-45</v>
      </c>
      <c r="L775" t="str">
        <f t="shared" si="72"/>
        <v>6.40-45</v>
      </c>
      <c r="M775">
        <f t="shared" si="74"/>
        <v>2</v>
      </c>
      <c r="N775">
        <f t="shared" si="75"/>
        <v>4</v>
      </c>
      <c r="O775" t="str">
        <f t="shared" si="76"/>
        <v>1-10</v>
      </c>
      <c r="P775" t="str">
        <f t="shared" si="77"/>
        <v>24</v>
      </c>
    </row>
    <row r="776" spans="1:16" x14ac:dyDescent="0.3">
      <c r="A776">
        <v>834</v>
      </c>
      <c r="B776" s="1">
        <v>45020</v>
      </c>
      <c r="C776" t="s">
        <v>847</v>
      </c>
      <c r="D776" t="s">
        <v>13</v>
      </c>
      <c r="E776">
        <v>56</v>
      </c>
      <c r="F776" t="s">
        <v>11</v>
      </c>
      <c r="G776">
        <v>2</v>
      </c>
      <c r="H776">
        <v>30</v>
      </c>
      <c r="I776">
        <v>60</v>
      </c>
      <c r="J776">
        <v>0</v>
      </c>
      <c r="K776" t="str">
        <f t="shared" si="73"/>
        <v>56-65</v>
      </c>
      <c r="L776" t="str">
        <f t="shared" si="72"/>
        <v>9.55-60</v>
      </c>
      <c r="M776">
        <f t="shared" si="74"/>
        <v>2</v>
      </c>
      <c r="N776">
        <f t="shared" si="75"/>
        <v>4</v>
      </c>
      <c r="O776" t="str">
        <f t="shared" si="76"/>
        <v>1-10</v>
      </c>
      <c r="P776" t="str">
        <f t="shared" si="77"/>
        <v>24</v>
      </c>
    </row>
    <row r="777" spans="1:16" x14ac:dyDescent="0.3">
      <c r="A777">
        <v>871</v>
      </c>
      <c r="B777" s="1">
        <v>45169</v>
      </c>
      <c r="C777" t="s">
        <v>884</v>
      </c>
      <c r="D777" t="s">
        <v>10</v>
      </c>
      <c r="E777">
        <v>62</v>
      </c>
      <c r="F777" t="s">
        <v>11</v>
      </c>
      <c r="G777">
        <v>2</v>
      </c>
      <c r="H777">
        <v>30</v>
      </c>
      <c r="I777">
        <v>60</v>
      </c>
      <c r="J777">
        <v>0</v>
      </c>
      <c r="K777" t="str">
        <f t="shared" si="73"/>
        <v>56-65</v>
      </c>
      <c r="L777" t="str">
        <f t="shared" si="72"/>
        <v>10.60-65</v>
      </c>
      <c r="M777">
        <f t="shared" si="74"/>
        <v>4</v>
      </c>
      <c r="N777">
        <f t="shared" si="75"/>
        <v>8</v>
      </c>
      <c r="O777" t="str">
        <f t="shared" si="76"/>
        <v>21-31</v>
      </c>
      <c r="P777" t="str">
        <f t="shared" si="77"/>
        <v>48</v>
      </c>
    </row>
    <row r="778" spans="1:16" x14ac:dyDescent="0.3">
      <c r="A778">
        <v>884</v>
      </c>
      <c r="B778" s="1">
        <v>45045</v>
      </c>
      <c r="C778" t="s">
        <v>897</v>
      </c>
      <c r="D778" t="s">
        <v>13</v>
      </c>
      <c r="E778">
        <v>26</v>
      </c>
      <c r="F778" t="s">
        <v>14</v>
      </c>
      <c r="G778">
        <v>2</v>
      </c>
      <c r="H778">
        <v>30</v>
      </c>
      <c r="I778">
        <v>60</v>
      </c>
      <c r="J778">
        <v>0</v>
      </c>
      <c r="K778" t="str">
        <f t="shared" si="73"/>
        <v>26-35</v>
      </c>
      <c r="L778" t="str">
        <f t="shared" si="72"/>
        <v>3.25-30</v>
      </c>
      <c r="M778">
        <f t="shared" si="74"/>
        <v>6</v>
      </c>
      <c r="N778">
        <f t="shared" si="75"/>
        <v>4</v>
      </c>
      <c r="O778" t="str">
        <f t="shared" si="76"/>
        <v>21-31</v>
      </c>
      <c r="P778" t="str">
        <f t="shared" si="77"/>
        <v>64</v>
      </c>
    </row>
    <row r="779" spans="1:16" x14ac:dyDescent="0.3">
      <c r="A779">
        <v>900</v>
      </c>
      <c r="B779" s="1">
        <v>44978</v>
      </c>
      <c r="C779" t="s">
        <v>913</v>
      </c>
      <c r="D779" t="s">
        <v>10</v>
      </c>
      <c r="E779">
        <v>21</v>
      </c>
      <c r="F779" t="s">
        <v>14</v>
      </c>
      <c r="G779">
        <v>2</v>
      </c>
      <c r="H779">
        <v>30</v>
      </c>
      <c r="I779">
        <v>60</v>
      </c>
      <c r="J779">
        <v>0</v>
      </c>
      <c r="K779" t="str">
        <f t="shared" si="73"/>
        <v>18-25</v>
      </c>
      <c r="L779" t="str">
        <f t="shared" si="72"/>
        <v>2.20-25</v>
      </c>
      <c r="M779">
        <f t="shared" si="74"/>
        <v>2</v>
      </c>
      <c r="N779">
        <f t="shared" si="75"/>
        <v>2</v>
      </c>
      <c r="O779" t="str">
        <f t="shared" si="76"/>
        <v>21-31</v>
      </c>
      <c r="P779" t="str">
        <f t="shared" si="77"/>
        <v>22</v>
      </c>
    </row>
    <row r="780" spans="1:16" x14ac:dyDescent="0.3">
      <c r="A780">
        <v>959</v>
      </c>
      <c r="B780" s="1">
        <v>45228</v>
      </c>
      <c r="C780" t="s">
        <v>972</v>
      </c>
      <c r="D780" t="s">
        <v>13</v>
      </c>
      <c r="E780">
        <v>42</v>
      </c>
      <c r="F780" t="s">
        <v>16</v>
      </c>
      <c r="G780">
        <v>2</v>
      </c>
      <c r="H780">
        <v>30</v>
      </c>
      <c r="I780">
        <v>60</v>
      </c>
      <c r="J780">
        <v>0</v>
      </c>
      <c r="K780" t="str">
        <f t="shared" si="73"/>
        <v>36-45</v>
      </c>
      <c r="L780" t="str">
        <f t="shared" si="72"/>
        <v>6.40-45</v>
      </c>
      <c r="M780">
        <f t="shared" si="74"/>
        <v>7</v>
      </c>
      <c r="N780">
        <f t="shared" si="75"/>
        <v>10</v>
      </c>
      <c r="O780" t="str">
        <f t="shared" si="76"/>
        <v>21-31</v>
      </c>
      <c r="P780" t="str">
        <f t="shared" si="77"/>
        <v>710</v>
      </c>
    </row>
    <row r="781" spans="1:16" x14ac:dyDescent="0.3">
      <c r="A781">
        <v>960</v>
      </c>
      <c r="B781" s="1">
        <v>45146</v>
      </c>
      <c r="C781" t="s">
        <v>973</v>
      </c>
      <c r="D781" t="s">
        <v>10</v>
      </c>
      <c r="E781">
        <v>59</v>
      </c>
      <c r="F781" t="s">
        <v>14</v>
      </c>
      <c r="G781">
        <v>2</v>
      </c>
      <c r="H781">
        <v>30</v>
      </c>
      <c r="I781">
        <v>60</v>
      </c>
      <c r="J781">
        <v>0</v>
      </c>
      <c r="K781" t="str">
        <f t="shared" si="73"/>
        <v>56-65</v>
      </c>
      <c r="L781" t="str">
        <f t="shared" si="72"/>
        <v>9.55-60</v>
      </c>
      <c r="M781">
        <f t="shared" si="74"/>
        <v>2</v>
      </c>
      <c r="N781">
        <f t="shared" si="75"/>
        <v>8</v>
      </c>
      <c r="O781" t="str">
        <f t="shared" si="76"/>
        <v>1-10</v>
      </c>
      <c r="P781" t="str">
        <f t="shared" si="77"/>
        <v>28</v>
      </c>
    </row>
    <row r="782" spans="1:16" x14ac:dyDescent="0.3">
      <c r="A782">
        <v>962</v>
      </c>
      <c r="B782" s="1">
        <v>45218</v>
      </c>
      <c r="C782" t="s">
        <v>975</v>
      </c>
      <c r="D782" t="s">
        <v>10</v>
      </c>
      <c r="E782">
        <v>44</v>
      </c>
      <c r="F782" t="s">
        <v>14</v>
      </c>
      <c r="G782">
        <v>2</v>
      </c>
      <c r="H782">
        <v>30</v>
      </c>
      <c r="I782">
        <v>60</v>
      </c>
      <c r="J782">
        <v>0</v>
      </c>
      <c r="K782" t="str">
        <f t="shared" si="73"/>
        <v>36-45</v>
      </c>
      <c r="L782" t="str">
        <f t="shared" si="72"/>
        <v>6.40-45</v>
      </c>
      <c r="M782">
        <f t="shared" si="74"/>
        <v>4</v>
      </c>
      <c r="N782">
        <f t="shared" si="75"/>
        <v>10</v>
      </c>
      <c r="O782" t="str">
        <f t="shared" si="76"/>
        <v>11-20</v>
      </c>
      <c r="P782" t="str">
        <f t="shared" si="77"/>
        <v>410</v>
      </c>
    </row>
    <row r="783" spans="1:16" x14ac:dyDescent="0.3">
      <c r="A783">
        <v>981</v>
      </c>
      <c r="B783" s="1">
        <v>45157</v>
      </c>
      <c r="C783" t="s">
        <v>994</v>
      </c>
      <c r="D783" t="s">
        <v>13</v>
      </c>
      <c r="E783">
        <v>30</v>
      </c>
      <c r="F783" t="s">
        <v>16</v>
      </c>
      <c r="G783">
        <v>2</v>
      </c>
      <c r="H783">
        <v>30</v>
      </c>
      <c r="I783">
        <v>60</v>
      </c>
      <c r="J783">
        <v>0</v>
      </c>
      <c r="K783" t="str">
        <f t="shared" si="73"/>
        <v>26-35</v>
      </c>
      <c r="L783" t="str">
        <f t="shared" si="72"/>
        <v>3.25-30</v>
      </c>
      <c r="M783">
        <f t="shared" si="74"/>
        <v>6</v>
      </c>
      <c r="N783">
        <f t="shared" si="75"/>
        <v>8</v>
      </c>
      <c r="O783" t="str">
        <f t="shared" si="76"/>
        <v>11-20</v>
      </c>
      <c r="P783" t="str">
        <f t="shared" si="77"/>
        <v>68</v>
      </c>
    </row>
    <row r="784" spans="1:16" x14ac:dyDescent="0.3">
      <c r="A784">
        <v>992</v>
      </c>
      <c r="B784" s="1">
        <v>45159</v>
      </c>
      <c r="C784" t="s">
        <v>1005</v>
      </c>
      <c r="D784" t="s">
        <v>13</v>
      </c>
      <c r="E784">
        <v>57</v>
      </c>
      <c r="F784" t="s">
        <v>16</v>
      </c>
      <c r="G784">
        <v>2</v>
      </c>
      <c r="H784">
        <v>30</v>
      </c>
      <c r="I784">
        <v>60</v>
      </c>
      <c r="J784">
        <v>0</v>
      </c>
      <c r="K784" t="str">
        <f t="shared" si="73"/>
        <v>56-65</v>
      </c>
      <c r="L784" t="str">
        <f t="shared" si="72"/>
        <v>9.55-60</v>
      </c>
      <c r="M784">
        <f t="shared" si="74"/>
        <v>1</v>
      </c>
      <c r="N784">
        <f t="shared" si="75"/>
        <v>8</v>
      </c>
      <c r="O784" t="str">
        <f t="shared" si="76"/>
        <v>21-31</v>
      </c>
      <c r="P784" t="str">
        <f t="shared" si="77"/>
        <v>18</v>
      </c>
    </row>
    <row r="785" spans="1:16" x14ac:dyDescent="0.3">
      <c r="A785">
        <v>7</v>
      </c>
      <c r="B785" s="1">
        <v>44998</v>
      </c>
      <c r="C785" t="s">
        <v>20</v>
      </c>
      <c r="D785" t="s">
        <v>10</v>
      </c>
      <c r="E785">
        <v>46</v>
      </c>
      <c r="F785" t="s">
        <v>14</v>
      </c>
      <c r="G785">
        <v>2</v>
      </c>
      <c r="H785">
        <v>25</v>
      </c>
      <c r="I785">
        <v>50</v>
      </c>
      <c r="J785">
        <v>0</v>
      </c>
      <c r="K785" t="str">
        <f t="shared" si="73"/>
        <v>46-55</v>
      </c>
      <c r="L785" t="str">
        <f t="shared" si="72"/>
        <v>7.45-50</v>
      </c>
      <c r="M785">
        <f t="shared" si="74"/>
        <v>1</v>
      </c>
      <c r="N785">
        <f t="shared" si="75"/>
        <v>3</v>
      </c>
      <c r="O785" t="str">
        <f t="shared" si="76"/>
        <v>11-20</v>
      </c>
      <c r="P785" t="str">
        <f t="shared" si="77"/>
        <v>13</v>
      </c>
    </row>
    <row r="786" spans="1:16" x14ac:dyDescent="0.3">
      <c r="A786">
        <v>18</v>
      </c>
      <c r="B786" s="1">
        <v>45046</v>
      </c>
      <c r="C786" t="s">
        <v>31</v>
      </c>
      <c r="D786" t="s">
        <v>13</v>
      </c>
      <c r="E786">
        <v>47</v>
      </c>
      <c r="F786" t="s">
        <v>16</v>
      </c>
      <c r="G786">
        <v>2</v>
      </c>
      <c r="H786">
        <v>25</v>
      </c>
      <c r="I786">
        <v>50</v>
      </c>
      <c r="J786">
        <v>0</v>
      </c>
      <c r="K786" t="str">
        <f t="shared" si="73"/>
        <v>46-55</v>
      </c>
      <c r="L786" t="str">
        <f t="shared" si="72"/>
        <v>7.45-50</v>
      </c>
      <c r="M786">
        <f t="shared" si="74"/>
        <v>7</v>
      </c>
      <c r="N786">
        <f t="shared" si="75"/>
        <v>4</v>
      </c>
      <c r="O786" t="str">
        <f t="shared" si="76"/>
        <v>21-31</v>
      </c>
      <c r="P786" t="str">
        <f t="shared" si="77"/>
        <v>74</v>
      </c>
    </row>
    <row r="787" spans="1:16" x14ac:dyDescent="0.3">
      <c r="A787">
        <v>19</v>
      </c>
      <c r="B787" s="1">
        <v>45185</v>
      </c>
      <c r="C787" t="s">
        <v>32</v>
      </c>
      <c r="D787" t="s">
        <v>13</v>
      </c>
      <c r="E787">
        <v>62</v>
      </c>
      <c r="F787" t="s">
        <v>14</v>
      </c>
      <c r="G787">
        <v>2</v>
      </c>
      <c r="H787">
        <v>25</v>
      </c>
      <c r="I787">
        <v>50</v>
      </c>
      <c r="J787">
        <v>0</v>
      </c>
      <c r="K787" t="str">
        <f t="shared" si="73"/>
        <v>56-65</v>
      </c>
      <c r="L787" t="str">
        <f t="shared" si="72"/>
        <v>10.60-65</v>
      </c>
      <c r="M787">
        <f t="shared" si="74"/>
        <v>6</v>
      </c>
      <c r="N787">
        <f t="shared" si="75"/>
        <v>9</v>
      </c>
      <c r="O787" t="str">
        <f t="shared" si="76"/>
        <v>11-20</v>
      </c>
      <c r="P787" t="str">
        <f t="shared" si="77"/>
        <v>69</v>
      </c>
    </row>
    <row r="788" spans="1:16" x14ac:dyDescent="0.3">
      <c r="A788">
        <v>25</v>
      </c>
      <c r="B788" s="1">
        <v>45286</v>
      </c>
      <c r="C788" t="s">
        <v>38</v>
      </c>
      <c r="D788" t="s">
        <v>13</v>
      </c>
      <c r="E788">
        <v>64</v>
      </c>
      <c r="F788" t="s">
        <v>11</v>
      </c>
      <c r="G788">
        <v>1</v>
      </c>
      <c r="H788">
        <v>50</v>
      </c>
      <c r="I788">
        <v>50</v>
      </c>
      <c r="J788">
        <v>0</v>
      </c>
      <c r="K788" t="str">
        <f t="shared" si="73"/>
        <v>56-65</v>
      </c>
      <c r="L788" t="str">
        <f t="shared" si="72"/>
        <v>10.60-65</v>
      </c>
      <c r="M788">
        <f t="shared" si="74"/>
        <v>2</v>
      </c>
      <c r="N788">
        <f t="shared" si="75"/>
        <v>12</v>
      </c>
      <c r="O788" t="str">
        <f t="shared" si="76"/>
        <v>21-31</v>
      </c>
      <c r="P788" t="str">
        <f t="shared" si="77"/>
        <v>212</v>
      </c>
    </row>
    <row r="789" spans="1:16" x14ac:dyDescent="0.3">
      <c r="A789">
        <v>27</v>
      </c>
      <c r="B789" s="1">
        <v>45141</v>
      </c>
      <c r="C789" t="s">
        <v>40</v>
      </c>
      <c r="D789" t="s">
        <v>13</v>
      </c>
      <c r="E789">
        <v>38</v>
      </c>
      <c r="F789" t="s">
        <v>11</v>
      </c>
      <c r="G789">
        <v>2</v>
      </c>
      <c r="H789">
        <v>25</v>
      </c>
      <c r="I789">
        <v>50</v>
      </c>
      <c r="J789">
        <v>0</v>
      </c>
      <c r="K789" t="str">
        <f t="shared" si="73"/>
        <v>36-45</v>
      </c>
      <c r="L789" t="str">
        <f t="shared" si="72"/>
        <v>5.35-40</v>
      </c>
      <c r="M789">
        <f t="shared" si="74"/>
        <v>4</v>
      </c>
      <c r="N789">
        <f t="shared" si="75"/>
        <v>8</v>
      </c>
      <c r="O789" t="str">
        <f t="shared" si="76"/>
        <v>1-10</v>
      </c>
      <c r="P789" t="str">
        <f t="shared" si="77"/>
        <v>48</v>
      </c>
    </row>
    <row r="790" spans="1:16" x14ac:dyDescent="0.3">
      <c r="A790">
        <v>40</v>
      </c>
      <c r="B790" s="1">
        <v>45099</v>
      </c>
      <c r="C790" t="s">
        <v>53</v>
      </c>
      <c r="D790" t="s">
        <v>10</v>
      </c>
      <c r="E790">
        <v>45</v>
      </c>
      <c r="F790" t="s">
        <v>11</v>
      </c>
      <c r="G790">
        <v>1</v>
      </c>
      <c r="H790">
        <v>50</v>
      </c>
      <c r="I790">
        <v>50</v>
      </c>
      <c r="J790">
        <v>0</v>
      </c>
      <c r="K790" t="str">
        <f t="shared" si="73"/>
        <v>36-45</v>
      </c>
      <c r="L790" t="str">
        <f t="shared" si="72"/>
        <v>6.40-45</v>
      </c>
      <c r="M790">
        <f t="shared" si="74"/>
        <v>4</v>
      </c>
      <c r="N790">
        <f t="shared" si="75"/>
        <v>6</v>
      </c>
      <c r="O790" t="str">
        <f t="shared" si="76"/>
        <v>21-31</v>
      </c>
      <c r="P790" t="str">
        <f t="shared" si="77"/>
        <v>46</v>
      </c>
    </row>
    <row r="791" spans="1:16" x14ac:dyDescent="0.3">
      <c r="A791">
        <v>41</v>
      </c>
      <c r="B791" s="1">
        <v>44979</v>
      </c>
      <c r="C791" t="s">
        <v>54</v>
      </c>
      <c r="D791" t="s">
        <v>10</v>
      </c>
      <c r="E791">
        <v>34</v>
      </c>
      <c r="F791" t="s">
        <v>14</v>
      </c>
      <c r="G791">
        <v>2</v>
      </c>
      <c r="H791">
        <v>25</v>
      </c>
      <c r="I791">
        <v>50</v>
      </c>
      <c r="J791">
        <v>0</v>
      </c>
      <c r="K791" t="str">
        <f t="shared" si="73"/>
        <v>26-35</v>
      </c>
      <c r="L791" t="str">
        <f t="shared" si="72"/>
        <v>4.30-35</v>
      </c>
      <c r="M791">
        <f t="shared" si="74"/>
        <v>3</v>
      </c>
      <c r="N791">
        <f t="shared" si="75"/>
        <v>2</v>
      </c>
      <c r="O791" t="str">
        <f t="shared" si="76"/>
        <v>21-31</v>
      </c>
      <c r="P791" t="str">
        <f t="shared" si="77"/>
        <v>32</v>
      </c>
    </row>
    <row r="792" spans="1:16" x14ac:dyDescent="0.3">
      <c r="A792">
        <v>59</v>
      </c>
      <c r="B792" s="1">
        <v>45112</v>
      </c>
      <c r="C792" t="s">
        <v>72</v>
      </c>
      <c r="D792" t="s">
        <v>10</v>
      </c>
      <c r="E792">
        <v>62</v>
      </c>
      <c r="F792" t="s">
        <v>14</v>
      </c>
      <c r="G792">
        <v>1</v>
      </c>
      <c r="H792">
        <v>50</v>
      </c>
      <c r="I792">
        <v>50</v>
      </c>
      <c r="J792">
        <v>0</v>
      </c>
      <c r="K792" t="str">
        <f t="shared" si="73"/>
        <v>56-65</v>
      </c>
      <c r="L792" t="str">
        <f t="shared" si="72"/>
        <v>10.60-65</v>
      </c>
      <c r="M792">
        <f t="shared" si="74"/>
        <v>3</v>
      </c>
      <c r="N792">
        <f t="shared" si="75"/>
        <v>7</v>
      </c>
      <c r="O792" t="str">
        <f t="shared" si="76"/>
        <v>1-10</v>
      </c>
      <c r="P792" t="str">
        <f t="shared" si="77"/>
        <v>37</v>
      </c>
    </row>
    <row r="793" spans="1:16" x14ac:dyDescent="0.3">
      <c r="A793">
        <v>63</v>
      </c>
      <c r="B793" s="1">
        <v>44962</v>
      </c>
      <c r="C793" t="s">
        <v>76</v>
      </c>
      <c r="D793" t="s">
        <v>10</v>
      </c>
      <c r="E793">
        <v>57</v>
      </c>
      <c r="F793" t="s">
        <v>16</v>
      </c>
      <c r="G793">
        <v>2</v>
      </c>
      <c r="H793">
        <v>25</v>
      </c>
      <c r="I793">
        <v>50</v>
      </c>
      <c r="J793">
        <v>0</v>
      </c>
      <c r="K793" t="str">
        <f t="shared" si="73"/>
        <v>56-65</v>
      </c>
      <c r="L793" t="str">
        <f t="shared" si="72"/>
        <v>9.55-60</v>
      </c>
      <c r="M793">
        <f t="shared" si="74"/>
        <v>7</v>
      </c>
      <c r="N793">
        <f t="shared" si="75"/>
        <v>2</v>
      </c>
      <c r="O793" t="str">
        <f t="shared" si="76"/>
        <v>1-10</v>
      </c>
      <c r="P793" t="str">
        <f t="shared" si="77"/>
        <v>72</v>
      </c>
    </row>
    <row r="794" spans="1:16" x14ac:dyDescent="0.3">
      <c r="A794">
        <v>81</v>
      </c>
      <c r="B794" s="1">
        <v>45063</v>
      </c>
      <c r="C794" t="s">
        <v>94</v>
      </c>
      <c r="D794" t="s">
        <v>10</v>
      </c>
      <c r="E794">
        <v>40</v>
      </c>
      <c r="F794" t="s">
        <v>16</v>
      </c>
      <c r="G794">
        <v>1</v>
      </c>
      <c r="H794">
        <v>50</v>
      </c>
      <c r="I794">
        <v>50</v>
      </c>
      <c r="J794">
        <v>0</v>
      </c>
      <c r="K794" t="str">
        <f t="shared" si="73"/>
        <v>36-45</v>
      </c>
      <c r="L794" t="str">
        <f t="shared" si="72"/>
        <v>5.35-40</v>
      </c>
      <c r="M794">
        <f t="shared" si="74"/>
        <v>3</v>
      </c>
      <c r="N794">
        <f t="shared" si="75"/>
        <v>5</v>
      </c>
      <c r="O794" t="str">
        <f t="shared" si="76"/>
        <v>11-20</v>
      </c>
      <c r="P794" t="str">
        <f t="shared" si="77"/>
        <v>35</v>
      </c>
    </row>
    <row r="795" spans="1:16" x14ac:dyDescent="0.3">
      <c r="A795">
        <v>102</v>
      </c>
      <c r="B795" s="1">
        <v>45044</v>
      </c>
      <c r="C795" t="s">
        <v>115</v>
      </c>
      <c r="D795" t="s">
        <v>13</v>
      </c>
      <c r="E795">
        <v>47</v>
      </c>
      <c r="F795" t="s">
        <v>11</v>
      </c>
      <c r="G795">
        <v>2</v>
      </c>
      <c r="H795">
        <v>25</v>
      </c>
      <c r="I795">
        <v>50</v>
      </c>
      <c r="J795">
        <v>0</v>
      </c>
      <c r="K795" t="str">
        <f t="shared" si="73"/>
        <v>46-55</v>
      </c>
      <c r="L795" t="str">
        <f t="shared" si="72"/>
        <v>7.45-50</v>
      </c>
      <c r="M795">
        <f t="shared" si="74"/>
        <v>5</v>
      </c>
      <c r="N795">
        <f t="shared" si="75"/>
        <v>4</v>
      </c>
      <c r="O795" t="str">
        <f t="shared" si="76"/>
        <v>21-31</v>
      </c>
      <c r="P795" t="str">
        <f t="shared" si="77"/>
        <v>54</v>
      </c>
    </row>
    <row r="796" spans="1:16" x14ac:dyDescent="0.3">
      <c r="A796">
        <v>106</v>
      </c>
      <c r="B796" s="1">
        <v>45064</v>
      </c>
      <c r="C796" t="s">
        <v>119</v>
      </c>
      <c r="D796" t="s">
        <v>13</v>
      </c>
      <c r="E796">
        <v>46</v>
      </c>
      <c r="F796" t="s">
        <v>14</v>
      </c>
      <c r="G796">
        <v>1</v>
      </c>
      <c r="H796">
        <v>50</v>
      </c>
      <c r="I796">
        <v>50</v>
      </c>
      <c r="J796">
        <v>0</v>
      </c>
      <c r="K796" t="str">
        <f t="shared" si="73"/>
        <v>46-55</v>
      </c>
      <c r="L796" t="str">
        <f t="shared" si="72"/>
        <v>7.45-50</v>
      </c>
      <c r="M796">
        <f t="shared" si="74"/>
        <v>4</v>
      </c>
      <c r="N796">
        <f t="shared" si="75"/>
        <v>5</v>
      </c>
      <c r="O796" t="str">
        <f t="shared" si="76"/>
        <v>11-20</v>
      </c>
      <c r="P796" t="str">
        <f t="shared" si="77"/>
        <v>45</v>
      </c>
    </row>
    <row r="797" spans="1:16" x14ac:dyDescent="0.3">
      <c r="A797">
        <v>113</v>
      </c>
      <c r="B797" s="1">
        <v>45182</v>
      </c>
      <c r="C797" t="s">
        <v>126</v>
      </c>
      <c r="D797" t="s">
        <v>13</v>
      </c>
      <c r="E797">
        <v>41</v>
      </c>
      <c r="F797" t="s">
        <v>16</v>
      </c>
      <c r="G797">
        <v>2</v>
      </c>
      <c r="H797">
        <v>25</v>
      </c>
      <c r="I797">
        <v>50</v>
      </c>
      <c r="J797">
        <v>0</v>
      </c>
      <c r="K797" t="str">
        <f t="shared" si="73"/>
        <v>36-45</v>
      </c>
      <c r="L797" t="str">
        <f t="shared" si="72"/>
        <v>6.40-45</v>
      </c>
      <c r="M797">
        <f t="shared" si="74"/>
        <v>3</v>
      </c>
      <c r="N797">
        <f t="shared" si="75"/>
        <v>9</v>
      </c>
      <c r="O797" t="str">
        <f t="shared" si="76"/>
        <v>11-20</v>
      </c>
      <c r="P797" t="str">
        <f t="shared" si="77"/>
        <v>39</v>
      </c>
    </row>
    <row r="798" spans="1:16" x14ac:dyDescent="0.3">
      <c r="A798">
        <v>120</v>
      </c>
      <c r="B798" s="1">
        <v>45053</v>
      </c>
      <c r="C798" t="s">
        <v>133</v>
      </c>
      <c r="D798" t="s">
        <v>10</v>
      </c>
      <c r="E798">
        <v>60</v>
      </c>
      <c r="F798" t="s">
        <v>11</v>
      </c>
      <c r="G798">
        <v>1</v>
      </c>
      <c r="H798">
        <v>50</v>
      </c>
      <c r="I798">
        <v>50</v>
      </c>
      <c r="J798">
        <v>0</v>
      </c>
      <c r="K798" t="str">
        <f t="shared" si="73"/>
        <v>56-65</v>
      </c>
      <c r="L798" t="str">
        <f t="shared" si="72"/>
        <v>9.55-60</v>
      </c>
      <c r="M798">
        <f t="shared" si="74"/>
        <v>7</v>
      </c>
      <c r="N798">
        <f t="shared" si="75"/>
        <v>5</v>
      </c>
      <c r="O798" t="str">
        <f t="shared" si="76"/>
        <v>1-10</v>
      </c>
      <c r="P798" t="str">
        <f t="shared" si="77"/>
        <v>75</v>
      </c>
    </row>
    <row r="799" spans="1:16" x14ac:dyDescent="0.3">
      <c r="A799">
        <v>127</v>
      </c>
      <c r="B799" s="1">
        <v>45131</v>
      </c>
      <c r="C799" t="s">
        <v>140</v>
      </c>
      <c r="D799" t="s">
        <v>13</v>
      </c>
      <c r="E799">
        <v>33</v>
      </c>
      <c r="F799" t="s">
        <v>14</v>
      </c>
      <c r="G799">
        <v>2</v>
      </c>
      <c r="H799">
        <v>25</v>
      </c>
      <c r="I799">
        <v>50</v>
      </c>
      <c r="J799">
        <v>0</v>
      </c>
      <c r="K799" t="str">
        <f t="shared" si="73"/>
        <v>26-35</v>
      </c>
      <c r="L799" t="str">
        <f t="shared" si="72"/>
        <v>4.30-35</v>
      </c>
      <c r="M799">
        <f t="shared" si="74"/>
        <v>1</v>
      </c>
      <c r="N799">
        <f t="shared" si="75"/>
        <v>7</v>
      </c>
      <c r="O799" t="str">
        <f t="shared" si="76"/>
        <v>21-31</v>
      </c>
      <c r="P799" t="str">
        <f t="shared" si="77"/>
        <v>17</v>
      </c>
    </row>
    <row r="800" spans="1:16" x14ac:dyDescent="0.3">
      <c r="A800">
        <v>134</v>
      </c>
      <c r="B800" s="1">
        <v>44951</v>
      </c>
      <c r="C800" t="s">
        <v>147</v>
      </c>
      <c r="D800" t="s">
        <v>10</v>
      </c>
      <c r="E800">
        <v>49</v>
      </c>
      <c r="F800" t="s">
        <v>16</v>
      </c>
      <c r="G800">
        <v>1</v>
      </c>
      <c r="H800">
        <v>50</v>
      </c>
      <c r="I800">
        <v>50</v>
      </c>
      <c r="J800">
        <v>0</v>
      </c>
      <c r="K800" t="str">
        <f t="shared" si="73"/>
        <v>46-55</v>
      </c>
      <c r="L800" t="str">
        <f t="shared" si="72"/>
        <v>7.45-50</v>
      </c>
      <c r="M800">
        <f t="shared" si="74"/>
        <v>3</v>
      </c>
      <c r="N800">
        <f t="shared" si="75"/>
        <v>1</v>
      </c>
      <c r="O800" t="str">
        <f t="shared" si="76"/>
        <v>21-31</v>
      </c>
      <c r="P800" t="str">
        <f t="shared" si="77"/>
        <v>31</v>
      </c>
    </row>
    <row r="801" spans="1:16" x14ac:dyDescent="0.3">
      <c r="A801">
        <v>135</v>
      </c>
      <c r="B801" s="1">
        <v>44983</v>
      </c>
      <c r="C801" t="s">
        <v>148</v>
      </c>
      <c r="D801" t="s">
        <v>10</v>
      </c>
      <c r="E801">
        <v>20</v>
      </c>
      <c r="F801" t="s">
        <v>14</v>
      </c>
      <c r="G801">
        <v>2</v>
      </c>
      <c r="H801">
        <v>25</v>
      </c>
      <c r="I801">
        <v>50</v>
      </c>
      <c r="J801">
        <v>0</v>
      </c>
      <c r="K801" t="str">
        <f t="shared" si="73"/>
        <v>18-25</v>
      </c>
      <c r="L801" t="str">
        <f t="shared" si="72"/>
        <v>1.18-20</v>
      </c>
      <c r="M801">
        <f t="shared" si="74"/>
        <v>7</v>
      </c>
      <c r="N801">
        <f t="shared" si="75"/>
        <v>2</v>
      </c>
      <c r="O801" t="str">
        <f t="shared" si="76"/>
        <v>21-31</v>
      </c>
      <c r="P801" t="str">
        <f t="shared" si="77"/>
        <v>72</v>
      </c>
    </row>
    <row r="802" spans="1:16" x14ac:dyDescent="0.3">
      <c r="A802">
        <v>141</v>
      </c>
      <c r="B802" s="1">
        <v>45232</v>
      </c>
      <c r="C802" t="s">
        <v>154</v>
      </c>
      <c r="D802" t="s">
        <v>13</v>
      </c>
      <c r="E802">
        <v>22</v>
      </c>
      <c r="F802" t="s">
        <v>16</v>
      </c>
      <c r="G802">
        <v>1</v>
      </c>
      <c r="H802">
        <v>50</v>
      </c>
      <c r="I802">
        <v>50</v>
      </c>
      <c r="J802">
        <v>0</v>
      </c>
      <c r="K802" t="str">
        <f t="shared" si="73"/>
        <v>18-25</v>
      </c>
      <c r="L802" t="str">
        <f t="shared" si="72"/>
        <v>2.20-25</v>
      </c>
      <c r="M802">
        <f t="shared" si="74"/>
        <v>4</v>
      </c>
      <c r="N802">
        <f t="shared" si="75"/>
        <v>11</v>
      </c>
      <c r="O802" t="str">
        <f t="shared" si="76"/>
        <v>1-10</v>
      </c>
      <c r="P802" t="str">
        <f t="shared" si="77"/>
        <v>411</v>
      </c>
    </row>
    <row r="803" spans="1:16" x14ac:dyDescent="0.3">
      <c r="A803">
        <v>143</v>
      </c>
      <c r="B803" s="1">
        <v>45124</v>
      </c>
      <c r="C803" t="s">
        <v>156</v>
      </c>
      <c r="D803" t="s">
        <v>13</v>
      </c>
      <c r="E803">
        <v>45</v>
      </c>
      <c r="F803" t="s">
        <v>14</v>
      </c>
      <c r="G803">
        <v>1</v>
      </c>
      <c r="H803">
        <v>50</v>
      </c>
      <c r="I803">
        <v>50</v>
      </c>
      <c r="J803">
        <v>0</v>
      </c>
      <c r="K803" t="str">
        <f t="shared" si="73"/>
        <v>36-45</v>
      </c>
      <c r="L803" t="str">
        <f t="shared" si="72"/>
        <v>6.40-45</v>
      </c>
      <c r="M803">
        <f t="shared" si="74"/>
        <v>1</v>
      </c>
      <c r="N803">
        <f t="shared" si="75"/>
        <v>7</v>
      </c>
      <c r="O803" t="str">
        <f t="shared" si="76"/>
        <v>11-20</v>
      </c>
      <c r="P803" t="str">
        <f t="shared" si="77"/>
        <v>17</v>
      </c>
    </row>
    <row r="804" spans="1:16" x14ac:dyDescent="0.3">
      <c r="A804">
        <v>151</v>
      </c>
      <c r="B804" s="1">
        <v>45275</v>
      </c>
      <c r="C804" t="s">
        <v>164</v>
      </c>
      <c r="D804" t="s">
        <v>10</v>
      </c>
      <c r="E804">
        <v>29</v>
      </c>
      <c r="F804" t="s">
        <v>14</v>
      </c>
      <c r="G804">
        <v>1</v>
      </c>
      <c r="H804">
        <v>50</v>
      </c>
      <c r="I804">
        <v>50</v>
      </c>
      <c r="J804">
        <v>0</v>
      </c>
      <c r="K804" t="str">
        <f t="shared" si="73"/>
        <v>26-35</v>
      </c>
      <c r="L804" t="str">
        <f t="shared" si="72"/>
        <v>3.25-30</v>
      </c>
      <c r="M804">
        <f t="shared" si="74"/>
        <v>5</v>
      </c>
      <c r="N804">
        <f t="shared" si="75"/>
        <v>12</v>
      </c>
      <c r="O804" t="str">
        <f t="shared" si="76"/>
        <v>11-20</v>
      </c>
      <c r="P804" t="str">
        <f t="shared" si="77"/>
        <v>512</v>
      </c>
    </row>
    <row r="805" spans="1:16" x14ac:dyDescent="0.3">
      <c r="A805">
        <v>170</v>
      </c>
      <c r="B805" s="1">
        <v>45079</v>
      </c>
      <c r="C805" t="s">
        <v>183</v>
      </c>
      <c r="D805" t="s">
        <v>13</v>
      </c>
      <c r="E805">
        <v>25</v>
      </c>
      <c r="F805" t="s">
        <v>14</v>
      </c>
      <c r="G805">
        <v>2</v>
      </c>
      <c r="H805">
        <v>25</v>
      </c>
      <c r="I805">
        <v>50</v>
      </c>
      <c r="J805">
        <v>0</v>
      </c>
      <c r="K805" t="str">
        <f t="shared" si="73"/>
        <v>18-25</v>
      </c>
      <c r="L805" t="str">
        <f t="shared" si="72"/>
        <v>2.20-25</v>
      </c>
      <c r="M805">
        <f t="shared" si="74"/>
        <v>5</v>
      </c>
      <c r="N805">
        <f t="shared" si="75"/>
        <v>6</v>
      </c>
      <c r="O805" t="str">
        <f t="shared" si="76"/>
        <v>1-10</v>
      </c>
      <c r="P805" t="str">
        <f t="shared" si="77"/>
        <v>56</v>
      </c>
    </row>
    <row r="806" spans="1:16" x14ac:dyDescent="0.3">
      <c r="A806">
        <v>172</v>
      </c>
      <c r="B806" s="1">
        <v>45186</v>
      </c>
      <c r="C806" t="s">
        <v>185</v>
      </c>
      <c r="D806" t="s">
        <v>10</v>
      </c>
      <c r="E806">
        <v>32</v>
      </c>
      <c r="F806" t="s">
        <v>11</v>
      </c>
      <c r="G806">
        <v>2</v>
      </c>
      <c r="H806">
        <v>25</v>
      </c>
      <c r="I806">
        <v>50</v>
      </c>
      <c r="J806">
        <v>0</v>
      </c>
      <c r="K806" t="str">
        <f t="shared" si="73"/>
        <v>26-35</v>
      </c>
      <c r="L806" t="str">
        <f t="shared" si="72"/>
        <v>4.30-35</v>
      </c>
      <c r="M806">
        <f t="shared" si="74"/>
        <v>7</v>
      </c>
      <c r="N806">
        <f t="shared" si="75"/>
        <v>9</v>
      </c>
      <c r="O806" t="str">
        <f t="shared" si="76"/>
        <v>11-20</v>
      </c>
      <c r="P806" t="str">
        <f t="shared" si="77"/>
        <v>79</v>
      </c>
    </row>
    <row r="807" spans="1:16" x14ac:dyDescent="0.3">
      <c r="A807">
        <v>189</v>
      </c>
      <c r="B807" s="1">
        <v>44956</v>
      </c>
      <c r="C807" t="s">
        <v>202</v>
      </c>
      <c r="D807" t="s">
        <v>10</v>
      </c>
      <c r="E807">
        <v>63</v>
      </c>
      <c r="F807" t="s">
        <v>11</v>
      </c>
      <c r="G807">
        <v>1</v>
      </c>
      <c r="H807">
        <v>50</v>
      </c>
      <c r="I807">
        <v>50</v>
      </c>
      <c r="J807">
        <v>0</v>
      </c>
      <c r="K807" t="str">
        <f t="shared" si="73"/>
        <v>56-65</v>
      </c>
      <c r="L807" t="str">
        <f t="shared" si="72"/>
        <v>10.60-65</v>
      </c>
      <c r="M807">
        <f t="shared" si="74"/>
        <v>1</v>
      </c>
      <c r="N807">
        <f t="shared" si="75"/>
        <v>1</v>
      </c>
      <c r="O807" t="str">
        <f t="shared" si="76"/>
        <v>21-31</v>
      </c>
      <c r="P807" t="str">
        <f t="shared" si="77"/>
        <v>11</v>
      </c>
    </row>
    <row r="808" spans="1:16" x14ac:dyDescent="0.3">
      <c r="A808">
        <v>207</v>
      </c>
      <c r="B808" s="1">
        <v>45035</v>
      </c>
      <c r="C808" t="s">
        <v>220</v>
      </c>
      <c r="D808" t="s">
        <v>13</v>
      </c>
      <c r="E808">
        <v>42</v>
      </c>
      <c r="F808" t="s">
        <v>11</v>
      </c>
      <c r="G808">
        <v>2</v>
      </c>
      <c r="H808">
        <v>25</v>
      </c>
      <c r="I808">
        <v>50</v>
      </c>
      <c r="J808">
        <v>0</v>
      </c>
      <c r="K808" t="str">
        <f t="shared" si="73"/>
        <v>36-45</v>
      </c>
      <c r="L808" t="str">
        <f t="shared" si="72"/>
        <v>6.40-45</v>
      </c>
      <c r="M808">
        <f t="shared" si="74"/>
        <v>3</v>
      </c>
      <c r="N808">
        <f t="shared" si="75"/>
        <v>4</v>
      </c>
      <c r="O808" t="str">
        <f t="shared" si="76"/>
        <v>11-20</v>
      </c>
      <c r="P808" t="str">
        <f t="shared" si="77"/>
        <v>34</v>
      </c>
    </row>
    <row r="809" spans="1:16" x14ac:dyDescent="0.3">
      <c r="A809">
        <v>224</v>
      </c>
      <c r="B809" s="1">
        <v>45100</v>
      </c>
      <c r="C809" t="s">
        <v>237</v>
      </c>
      <c r="D809" t="s">
        <v>13</v>
      </c>
      <c r="E809">
        <v>25</v>
      </c>
      <c r="F809" t="s">
        <v>14</v>
      </c>
      <c r="G809">
        <v>1</v>
      </c>
      <c r="H809">
        <v>50</v>
      </c>
      <c r="I809">
        <v>50</v>
      </c>
      <c r="J809">
        <v>0</v>
      </c>
      <c r="K809" t="str">
        <f t="shared" si="73"/>
        <v>18-25</v>
      </c>
      <c r="L809" t="str">
        <f t="shared" si="72"/>
        <v>2.20-25</v>
      </c>
      <c r="M809">
        <f t="shared" si="74"/>
        <v>5</v>
      </c>
      <c r="N809">
        <f t="shared" si="75"/>
        <v>6</v>
      </c>
      <c r="O809" t="str">
        <f t="shared" si="76"/>
        <v>21-31</v>
      </c>
      <c r="P809" t="str">
        <f t="shared" si="77"/>
        <v>56</v>
      </c>
    </row>
    <row r="810" spans="1:16" x14ac:dyDescent="0.3">
      <c r="A810">
        <v>226</v>
      </c>
      <c r="B810" s="1">
        <v>45228</v>
      </c>
      <c r="C810" t="s">
        <v>239</v>
      </c>
      <c r="D810" t="s">
        <v>13</v>
      </c>
      <c r="E810">
        <v>61</v>
      </c>
      <c r="F810" t="s">
        <v>14</v>
      </c>
      <c r="G810">
        <v>1</v>
      </c>
      <c r="H810">
        <v>50</v>
      </c>
      <c r="I810">
        <v>50</v>
      </c>
      <c r="J810">
        <v>0</v>
      </c>
      <c r="K810" t="str">
        <f t="shared" si="73"/>
        <v>56-65</v>
      </c>
      <c r="L810" t="str">
        <f t="shared" si="72"/>
        <v>10.60-65</v>
      </c>
      <c r="M810">
        <f t="shared" si="74"/>
        <v>7</v>
      </c>
      <c r="N810">
        <f t="shared" si="75"/>
        <v>10</v>
      </c>
      <c r="O810" t="str">
        <f t="shared" si="76"/>
        <v>21-31</v>
      </c>
      <c r="P810" t="str">
        <f t="shared" si="77"/>
        <v>710</v>
      </c>
    </row>
    <row r="811" spans="1:16" x14ac:dyDescent="0.3">
      <c r="A811">
        <v>234</v>
      </c>
      <c r="B811" s="1">
        <v>45250</v>
      </c>
      <c r="C811" t="s">
        <v>247</v>
      </c>
      <c r="D811" t="s">
        <v>13</v>
      </c>
      <c r="E811">
        <v>62</v>
      </c>
      <c r="F811" t="s">
        <v>16</v>
      </c>
      <c r="G811">
        <v>2</v>
      </c>
      <c r="H811">
        <v>25</v>
      </c>
      <c r="I811">
        <v>50</v>
      </c>
      <c r="J811">
        <v>0</v>
      </c>
      <c r="K811" t="str">
        <f t="shared" si="73"/>
        <v>56-65</v>
      </c>
      <c r="L811" t="str">
        <f t="shared" si="72"/>
        <v>10.60-65</v>
      </c>
      <c r="M811">
        <f t="shared" si="74"/>
        <v>1</v>
      </c>
      <c r="N811">
        <f t="shared" si="75"/>
        <v>11</v>
      </c>
      <c r="O811" t="str">
        <f t="shared" si="76"/>
        <v>11-20</v>
      </c>
      <c r="P811" t="str">
        <f t="shared" si="77"/>
        <v>111</v>
      </c>
    </row>
    <row r="812" spans="1:16" x14ac:dyDescent="0.3">
      <c r="A812">
        <v>246</v>
      </c>
      <c r="B812" s="1">
        <v>45036</v>
      </c>
      <c r="C812" t="s">
        <v>259</v>
      </c>
      <c r="D812" t="s">
        <v>13</v>
      </c>
      <c r="E812">
        <v>48</v>
      </c>
      <c r="F812" t="s">
        <v>16</v>
      </c>
      <c r="G812">
        <v>2</v>
      </c>
      <c r="H812">
        <v>25</v>
      </c>
      <c r="I812">
        <v>50</v>
      </c>
      <c r="J812">
        <v>0</v>
      </c>
      <c r="K812" t="str">
        <f t="shared" si="73"/>
        <v>46-55</v>
      </c>
      <c r="L812" t="str">
        <f t="shared" si="72"/>
        <v>7.45-50</v>
      </c>
      <c r="M812">
        <f t="shared" si="74"/>
        <v>4</v>
      </c>
      <c r="N812">
        <f t="shared" si="75"/>
        <v>4</v>
      </c>
      <c r="O812" t="str">
        <f t="shared" si="76"/>
        <v>11-20</v>
      </c>
      <c r="P812" t="str">
        <f t="shared" si="77"/>
        <v>44</v>
      </c>
    </row>
    <row r="813" spans="1:16" x14ac:dyDescent="0.3">
      <c r="A813">
        <v>249</v>
      </c>
      <c r="B813" s="1">
        <v>45219</v>
      </c>
      <c r="C813" t="s">
        <v>262</v>
      </c>
      <c r="D813" t="s">
        <v>10</v>
      </c>
      <c r="E813">
        <v>20</v>
      </c>
      <c r="F813" t="s">
        <v>14</v>
      </c>
      <c r="G813">
        <v>1</v>
      </c>
      <c r="H813">
        <v>50</v>
      </c>
      <c r="I813">
        <v>50</v>
      </c>
      <c r="J813">
        <v>0</v>
      </c>
      <c r="K813" t="str">
        <f t="shared" si="73"/>
        <v>18-25</v>
      </c>
      <c r="L813" t="str">
        <f t="shared" si="72"/>
        <v>1.18-20</v>
      </c>
      <c r="M813">
        <f t="shared" si="74"/>
        <v>5</v>
      </c>
      <c r="N813">
        <f t="shared" si="75"/>
        <v>10</v>
      </c>
      <c r="O813" t="str">
        <f t="shared" si="76"/>
        <v>11-20</v>
      </c>
      <c r="P813" t="str">
        <f t="shared" si="77"/>
        <v>510</v>
      </c>
    </row>
    <row r="814" spans="1:16" x14ac:dyDescent="0.3">
      <c r="A814">
        <v>250</v>
      </c>
      <c r="B814" s="1">
        <v>45222</v>
      </c>
      <c r="C814" t="s">
        <v>263</v>
      </c>
      <c r="D814" t="s">
        <v>10</v>
      </c>
      <c r="E814">
        <v>48</v>
      </c>
      <c r="F814" t="s">
        <v>16</v>
      </c>
      <c r="G814">
        <v>1</v>
      </c>
      <c r="H814">
        <v>50</v>
      </c>
      <c r="I814">
        <v>50</v>
      </c>
      <c r="J814">
        <v>0</v>
      </c>
      <c r="K814" t="str">
        <f t="shared" si="73"/>
        <v>46-55</v>
      </c>
      <c r="L814" t="str">
        <f t="shared" si="72"/>
        <v>7.45-50</v>
      </c>
      <c r="M814">
        <f t="shared" si="74"/>
        <v>1</v>
      </c>
      <c r="N814">
        <f t="shared" si="75"/>
        <v>10</v>
      </c>
      <c r="O814" t="str">
        <f t="shared" si="76"/>
        <v>21-31</v>
      </c>
      <c r="P814" t="str">
        <f t="shared" si="77"/>
        <v>110</v>
      </c>
    </row>
    <row r="815" spans="1:16" x14ac:dyDescent="0.3">
      <c r="A815">
        <v>258</v>
      </c>
      <c r="B815" s="1">
        <v>45264</v>
      </c>
      <c r="C815" t="s">
        <v>271</v>
      </c>
      <c r="D815" t="s">
        <v>13</v>
      </c>
      <c r="E815">
        <v>37</v>
      </c>
      <c r="F815" t="s">
        <v>14</v>
      </c>
      <c r="G815">
        <v>1</v>
      </c>
      <c r="H815">
        <v>50</v>
      </c>
      <c r="I815">
        <v>50</v>
      </c>
      <c r="J815">
        <v>0</v>
      </c>
      <c r="K815" t="str">
        <f t="shared" si="73"/>
        <v>36-45</v>
      </c>
      <c r="L815" t="str">
        <f t="shared" si="72"/>
        <v>5.35-40</v>
      </c>
      <c r="M815">
        <f t="shared" si="74"/>
        <v>1</v>
      </c>
      <c r="N815">
        <f t="shared" si="75"/>
        <v>12</v>
      </c>
      <c r="O815" t="str">
        <f t="shared" si="76"/>
        <v>1-10</v>
      </c>
      <c r="P815" t="str">
        <f t="shared" si="77"/>
        <v>112</v>
      </c>
    </row>
    <row r="816" spans="1:16" x14ac:dyDescent="0.3">
      <c r="A816">
        <v>261</v>
      </c>
      <c r="B816" s="1">
        <v>45143</v>
      </c>
      <c r="C816" t="s">
        <v>274</v>
      </c>
      <c r="D816" t="s">
        <v>10</v>
      </c>
      <c r="E816">
        <v>21</v>
      </c>
      <c r="F816" t="s">
        <v>14</v>
      </c>
      <c r="G816">
        <v>2</v>
      </c>
      <c r="H816">
        <v>25</v>
      </c>
      <c r="I816">
        <v>50</v>
      </c>
      <c r="J816">
        <v>0</v>
      </c>
      <c r="K816" t="str">
        <f t="shared" si="73"/>
        <v>18-25</v>
      </c>
      <c r="L816" t="str">
        <f t="shared" si="72"/>
        <v>2.20-25</v>
      </c>
      <c r="M816">
        <f t="shared" si="74"/>
        <v>6</v>
      </c>
      <c r="N816">
        <f t="shared" si="75"/>
        <v>8</v>
      </c>
      <c r="O816" t="str">
        <f t="shared" si="76"/>
        <v>1-10</v>
      </c>
      <c r="P816" t="str">
        <f t="shared" si="77"/>
        <v>68</v>
      </c>
    </row>
    <row r="817" spans="1:16" x14ac:dyDescent="0.3">
      <c r="A817">
        <v>273</v>
      </c>
      <c r="B817" s="1">
        <v>45054</v>
      </c>
      <c r="C817" t="s">
        <v>286</v>
      </c>
      <c r="D817" t="s">
        <v>13</v>
      </c>
      <c r="E817">
        <v>22</v>
      </c>
      <c r="F817" t="s">
        <v>11</v>
      </c>
      <c r="G817">
        <v>1</v>
      </c>
      <c r="H817">
        <v>50</v>
      </c>
      <c r="I817">
        <v>50</v>
      </c>
      <c r="J817">
        <v>0</v>
      </c>
      <c r="K817" t="str">
        <f t="shared" si="73"/>
        <v>18-25</v>
      </c>
      <c r="L817" t="str">
        <f t="shared" si="72"/>
        <v>2.20-25</v>
      </c>
      <c r="M817">
        <f t="shared" si="74"/>
        <v>1</v>
      </c>
      <c r="N817">
        <f t="shared" si="75"/>
        <v>5</v>
      </c>
      <c r="O817" t="str">
        <f t="shared" si="76"/>
        <v>1-10</v>
      </c>
      <c r="P817" t="str">
        <f t="shared" si="77"/>
        <v>15</v>
      </c>
    </row>
    <row r="818" spans="1:16" x14ac:dyDescent="0.3">
      <c r="A818">
        <v>286</v>
      </c>
      <c r="B818" s="1">
        <v>45208</v>
      </c>
      <c r="C818" t="s">
        <v>299</v>
      </c>
      <c r="D818" t="s">
        <v>10</v>
      </c>
      <c r="E818">
        <v>55</v>
      </c>
      <c r="F818" t="s">
        <v>16</v>
      </c>
      <c r="G818">
        <v>2</v>
      </c>
      <c r="H818">
        <v>25</v>
      </c>
      <c r="I818">
        <v>50</v>
      </c>
      <c r="J818">
        <v>0</v>
      </c>
      <c r="K818" t="str">
        <f t="shared" si="73"/>
        <v>46-55</v>
      </c>
      <c r="L818" t="str">
        <f t="shared" si="72"/>
        <v>8.50-55</v>
      </c>
      <c r="M818">
        <f t="shared" si="74"/>
        <v>1</v>
      </c>
      <c r="N818">
        <f t="shared" si="75"/>
        <v>10</v>
      </c>
      <c r="O818" t="str">
        <f t="shared" si="76"/>
        <v>1-10</v>
      </c>
      <c r="P818" t="str">
        <f t="shared" si="77"/>
        <v>110</v>
      </c>
    </row>
    <row r="819" spans="1:16" x14ac:dyDescent="0.3">
      <c r="A819">
        <v>306</v>
      </c>
      <c r="B819" s="1">
        <v>45159</v>
      </c>
      <c r="C819" t="s">
        <v>319</v>
      </c>
      <c r="D819" t="s">
        <v>10</v>
      </c>
      <c r="E819">
        <v>54</v>
      </c>
      <c r="F819" t="s">
        <v>16</v>
      </c>
      <c r="G819">
        <v>1</v>
      </c>
      <c r="H819">
        <v>50</v>
      </c>
      <c r="I819">
        <v>50</v>
      </c>
      <c r="J819">
        <v>0</v>
      </c>
      <c r="K819" t="str">
        <f t="shared" si="73"/>
        <v>46-55</v>
      </c>
      <c r="L819" t="str">
        <f t="shared" si="72"/>
        <v>8.50-55</v>
      </c>
      <c r="M819">
        <f t="shared" si="74"/>
        <v>1</v>
      </c>
      <c r="N819">
        <f t="shared" si="75"/>
        <v>8</v>
      </c>
      <c r="O819" t="str">
        <f t="shared" si="76"/>
        <v>21-31</v>
      </c>
      <c r="P819" t="str">
        <f t="shared" si="77"/>
        <v>18</v>
      </c>
    </row>
    <row r="820" spans="1:16" x14ac:dyDescent="0.3">
      <c r="A820">
        <v>307</v>
      </c>
      <c r="B820" s="1">
        <v>45073</v>
      </c>
      <c r="C820" t="s">
        <v>320</v>
      </c>
      <c r="D820" t="s">
        <v>13</v>
      </c>
      <c r="E820">
        <v>26</v>
      </c>
      <c r="F820" t="s">
        <v>16</v>
      </c>
      <c r="G820">
        <v>2</v>
      </c>
      <c r="H820">
        <v>25</v>
      </c>
      <c r="I820">
        <v>50</v>
      </c>
      <c r="J820">
        <v>0</v>
      </c>
      <c r="K820" t="str">
        <f t="shared" si="73"/>
        <v>26-35</v>
      </c>
      <c r="L820" t="str">
        <f t="shared" si="72"/>
        <v>3.25-30</v>
      </c>
      <c r="M820">
        <f t="shared" si="74"/>
        <v>6</v>
      </c>
      <c r="N820">
        <f t="shared" si="75"/>
        <v>5</v>
      </c>
      <c r="O820" t="str">
        <f t="shared" si="76"/>
        <v>21-31</v>
      </c>
      <c r="P820" t="str">
        <f t="shared" si="77"/>
        <v>65</v>
      </c>
    </row>
    <row r="821" spans="1:16" x14ac:dyDescent="0.3">
      <c r="A821">
        <v>316</v>
      </c>
      <c r="B821" s="1">
        <v>45038</v>
      </c>
      <c r="C821" t="s">
        <v>329</v>
      </c>
      <c r="D821" t="s">
        <v>13</v>
      </c>
      <c r="E821">
        <v>48</v>
      </c>
      <c r="F821" t="s">
        <v>14</v>
      </c>
      <c r="G821">
        <v>2</v>
      </c>
      <c r="H821">
        <v>25</v>
      </c>
      <c r="I821">
        <v>50</v>
      </c>
      <c r="J821">
        <v>0</v>
      </c>
      <c r="K821" t="str">
        <f t="shared" si="73"/>
        <v>46-55</v>
      </c>
      <c r="L821" t="str">
        <f t="shared" si="72"/>
        <v>7.45-50</v>
      </c>
      <c r="M821">
        <f t="shared" si="74"/>
        <v>6</v>
      </c>
      <c r="N821">
        <f t="shared" si="75"/>
        <v>4</v>
      </c>
      <c r="O821" t="str">
        <f t="shared" si="76"/>
        <v>21-31</v>
      </c>
      <c r="P821" t="str">
        <f t="shared" si="77"/>
        <v>64</v>
      </c>
    </row>
    <row r="822" spans="1:16" x14ac:dyDescent="0.3">
      <c r="A822">
        <v>321</v>
      </c>
      <c r="B822" s="1">
        <v>45087</v>
      </c>
      <c r="C822" t="s">
        <v>334</v>
      </c>
      <c r="D822" t="s">
        <v>13</v>
      </c>
      <c r="E822">
        <v>26</v>
      </c>
      <c r="F822" t="s">
        <v>16</v>
      </c>
      <c r="G822">
        <v>2</v>
      </c>
      <c r="H822">
        <v>25</v>
      </c>
      <c r="I822">
        <v>50</v>
      </c>
      <c r="J822">
        <v>0</v>
      </c>
      <c r="K822" t="str">
        <f t="shared" si="73"/>
        <v>26-35</v>
      </c>
      <c r="L822" t="str">
        <f t="shared" si="72"/>
        <v>3.25-30</v>
      </c>
      <c r="M822">
        <f t="shared" si="74"/>
        <v>6</v>
      </c>
      <c r="N822">
        <f t="shared" si="75"/>
        <v>6</v>
      </c>
      <c r="O822" t="str">
        <f t="shared" si="76"/>
        <v>1-10</v>
      </c>
      <c r="P822" t="str">
        <f t="shared" si="77"/>
        <v>66</v>
      </c>
    </row>
    <row r="823" spans="1:16" x14ac:dyDescent="0.3">
      <c r="A823">
        <v>325</v>
      </c>
      <c r="B823" s="1">
        <v>45171</v>
      </c>
      <c r="C823" t="s">
        <v>338</v>
      </c>
      <c r="D823" t="s">
        <v>13</v>
      </c>
      <c r="E823">
        <v>52</v>
      </c>
      <c r="F823" t="s">
        <v>16</v>
      </c>
      <c r="G823">
        <v>2</v>
      </c>
      <c r="H823">
        <v>25</v>
      </c>
      <c r="I823">
        <v>50</v>
      </c>
      <c r="J823">
        <v>0</v>
      </c>
      <c r="K823" t="str">
        <f t="shared" si="73"/>
        <v>46-55</v>
      </c>
      <c r="L823" t="str">
        <f t="shared" si="72"/>
        <v>8.50-55</v>
      </c>
      <c r="M823">
        <f t="shared" si="74"/>
        <v>6</v>
      </c>
      <c r="N823">
        <f t="shared" si="75"/>
        <v>9</v>
      </c>
      <c r="O823" t="str">
        <f t="shared" si="76"/>
        <v>1-10</v>
      </c>
      <c r="P823" t="str">
        <f t="shared" si="77"/>
        <v>69</v>
      </c>
    </row>
    <row r="824" spans="1:16" x14ac:dyDescent="0.3">
      <c r="A824">
        <v>339</v>
      </c>
      <c r="B824" s="1">
        <v>44988</v>
      </c>
      <c r="C824" t="s">
        <v>352</v>
      </c>
      <c r="D824" t="s">
        <v>13</v>
      </c>
      <c r="E824">
        <v>22</v>
      </c>
      <c r="F824" t="s">
        <v>16</v>
      </c>
      <c r="G824">
        <v>2</v>
      </c>
      <c r="H824">
        <v>25</v>
      </c>
      <c r="I824">
        <v>50</v>
      </c>
      <c r="J824">
        <v>0</v>
      </c>
      <c r="K824" t="str">
        <f t="shared" si="73"/>
        <v>18-25</v>
      </c>
      <c r="L824" t="str">
        <f t="shared" si="72"/>
        <v>2.20-25</v>
      </c>
      <c r="M824">
        <f t="shared" si="74"/>
        <v>5</v>
      </c>
      <c r="N824">
        <f t="shared" si="75"/>
        <v>3</v>
      </c>
      <c r="O824" t="str">
        <f t="shared" si="76"/>
        <v>1-10</v>
      </c>
      <c r="P824" t="str">
        <f t="shared" si="77"/>
        <v>53</v>
      </c>
    </row>
    <row r="825" spans="1:16" x14ac:dyDescent="0.3">
      <c r="A825">
        <v>343</v>
      </c>
      <c r="B825" s="1">
        <v>45231</v>
      </c>
      <c r="C825" t="s">
        <v>356</v>
      </c>
      <c r="D825" t="s">
        <v>10</v>
      </c>
      <c r="E825">
        <v>21</v>
      </c>
      <c r="F825" t="s">
        <v>16</v>
      </c>
      <c r="G825">
        <v>2</v>
      </c>
      <c r="H825">
        <v>25</v>
      </c>
      <c r="I825">
        <v>50</v>
      </c>
      <c r="J825">
        <v>0</v>
      </c>
      <c r="K825" t="str">
        <f t="shared" si="73"/>
        <v>18-25</v>
      </c>
      <c r="L825" t="str">
        <f t="shared" si="72"/>
        <v>2.20-25</v>
      </c>
      <c r="M825">
        <f t="shared" si="74"/>
        <v>3</v>
      </c>
      <c r="N825">
        <f t="shared" si="75"/>
        <v>11</v>
      </c>
      <c r="O825" t="str">
        <f t="shared" si="76"/>
        <v>1-10</v>
      </c>
      <c r="P825" t="str">
        <f t="shared" si="77"/>
        <v>311</v>
      </c>
    </row>
    <row r="826" spans="1:16" x14ac:dyDescent="0.3">
      <c r="A826">
        <v>349</v>
      </c>
      <c r="B826" s="1">
        <v>45225</v>
      </c>
      <c r="C826" t="s">
        <v>362</v>
      </c>
      <c r="D826" t="s">
        <v>13</v>
      </c>
      <c r="E826">
        <v>57</v>
      </c>
      <c r="F826" t="s">
        <v>11</v>
      </c>
      <c r="G826">
        <v>1</v>
      </c>
      <c r="H826">
        <v>50</v>
      </c>
      <c r="I826">
        <v>50</v>
      </c>
      <c r="J826">
        <v>0</v>
      </c>
      <c r="K826" t="str">
        <f t="shared" si="73"/>
        <v>56-65</v>
      </c>
      <c r="L826" t="str">
        <f t="shared" si="72"/>
        <v>9.55-60</v>
      </c>
      <c r="M826">
        <f t="shared" si="74"/>
        <v>4</v>
      </c>
      <c r="N826">
        <f t="shared" si="75"/>
        <v>10</v>
      </c>
      <c r="O826" t="str">
        <f t="shared" si="76"/>
        <v>21-31</v>
      </c>
      <c r="P826" t="str">
        <f t="shared" si="77"/>
        <v>410</v>
      </c>
    </row>
    <row r="827" spans="1:16" x14ac:dyDescent="0.3">
      <c r="A827">
        <v>359</v>
      </c>
      <c r="B827" s="1">
        <v>45129</v>
      </c>
      <c r="C827" t="s">
        <v>372</v>
      </c>
      <c r="D827" t="s">
        <v>10</v>
      </c>
      <c r="E827">
        <v>50</v>
      </c>
      <c r="F827" t="s">
        <v>14</v>
      </c>
      <c r="G827">
        <v>1</v>
      </c>
      <c r="H827">
        <v>50</v>
      </c>
      <c r="I827">
        <v>50</v>
      </c>
      <c r="J827">
        <v>0</v>
      </c>
      <c r="K827" t="str">
        <f t="shared" si="73"/>
        <v>46-55</v>
      </c>
      <c r="L827" t="str">
        <f t="shared" si="72"/>
        <v>7.45-50</v>
      </c>
      <c r="M827">
        <f t="shared" si="74"/>
        <v>6</v>
      </c>
      <c r="N827">
        <f t="shared" si="75"/>
        <v>7</v>
      </c>
      <c r="O827" t="str">
        <f t="shared" si="76"/>
        <v>21-31</v>
      </c>
      <c r="P827" t="str">
        <f t="shared" si="77"/>
        <v>67</v>
      </c>
    </row>
    <row r="828" spans="1:16" x14ac:dyDescent="0.3">
      <c r="A828">
        <v>367</v>
      </c>
      <c r="B828" s="1">
        <v>44931</v>
      </c>
      <c r="C828" t="s">
        <v>380</v>
      </c>
      <c r="D828" t="s">
        <v>13</v>
      </c>
      <c r="E828">
        <v>57</v>
      </c>
      <c r="F828" t="s">
        <v>16</v>
      </c>
      <c r="G828">
        <v>1</v>
      </c>
      <c r="H828">
        <v>50</v>
      </c>
      <c r="I828">
        <v>50</v>
      </c>
      <c r="J828">
        <v>0</v>
      </c>
      <c r="K828" t="str">
        <f t="shared" si="73"/>
        <v>56-65</v>
      </c>
      <c r="L828" t="str">
        <f t="shared" si="72"/>
        <v>9.55-60</v>
      </c>
      <c r="M828">
        <f t="shared" si="74"/>
        <v>4</v>
      </c>
      <c r="N828">
        <f t="shared" si="75"/>
        <v>1</v>
      </c>
      <c r="O828" t="str">
        <f t="shared" si="76"/>
        <v>1-10</v>
      </c>
      <c r="P828" t="str">
        <f t="shared" si="77"/>
        <v>41</v>
      </c>
    </row>
    <row r="829" spans="1:16" x14ac:dyDescent="0.3">
      <c r="A829">
        <v>375</v>
      </c>
      <c r="B829" s="1">
        <v>45186</v>
      </c>
      <c r="C829" t="s">
        <v>388</v>
      </c>
      <c r="D829" t="s">
        <v>10</v>
      </c>
      <c r="E829">
        <v>32</v>
      </c>
      <c r="F829" t="s">
        <v>14</v>
      </c>
      <c r="G829">
        <v>1</v>
      </c>
      <c r="H829">
        <v>50</v>
      </c>
      <c r="I829">
        <v>50</v>
      </c>
      <c r="J829">
        <v>0</v>
      </c>
      <c r="K829" t="str">
        <f t="shared" si="73"/>
        <v>26-35</v>
      </c>
      <c r="L829" t="str">
        <f t="shared" si="72"/>
        <v>4.30-35</v>
      </c>
      <c r="M829">
        <f t="shared" si="74"/>
        <v>7</v>
      </c>
      <c r="N829">
        <f t="shared" si="75"/>
        <v>9</v>
      </c>
      <c r="O829" t="str">
        <f t="shared" si="76"/>
        <v>11-20</v>
      </c>
      <c r="P829" t="str">
        <f t="shared" si="77"/>
        <v>79</v>
      </c>
    </row>
    <row r="830" spans="1:16" x14ac:dyDescent="0.3">
      <c r="A830">
        <v>389</v>
      </c>
      <c r="B830" s="1">
        <v>45261</v>
      </c>
      <c r="C830" t="s">
        <v>402</v>
      </c>
      <c r="D830" t="s">
        <v>10</v>
      </c>
      <c r="E830">
        <v>21</v>
      </c>
      <c r="F830" t="s">
        <v>14</v>
      </c>
      <c r="G830">
        <v>2</v>
      </c>
      <c r="H830">
        <v>25</v>
      </c>
      <c r="I830">
        <v>50</v>
      </c>
      <c r="J830">
        <v>0</v>
      </c>
      <c r="K830" t="str">
        <f t="shared" si="73"/>
        <v>18-25</v>
      </c>
      <c r="L830" t="str">
        <f t="shared" si="72"/>
        <v>2.20-25</v>
      </c>
      <c r="M830">
        <f t="shared" si="74"/>
        <v>5</v>
      </c>
      <c r="N830">
        <f t="shared" si="75"/>
        <v>12</v>
      </c>
      <c r="O830" t="str">
        <f t="shared" si="76"/>
        <v>1-10</v>
      </c>
      <c r="P830" t="str">
        <f t="shared" si="77"/>
        <v>512</v>
      </c>
    </row>
    <row r="831" spans="1:16" x14ac:dyDescent="0.3">
      <c r="A831">
        <v>391</v>
      </c>
      <c r="B831" s="1">
        <v>44931</v>
      </c>
      <c r="C831" t="s">
        <v>404</v>
      </c>
      <c r="D831" t="s">
        <v>10</v>
      </c>
      <c r="E831">
        <v>19</v>
      </c>
      <c r="F831" t="s">
        <v>11</v>
      </c>
      <c r="G831">
        <v>2</v>
      </c>
      <c r="H831">
        <v>25</v>
      </c>
      <c r="I831">
        <v>50</v>
      </c>
      <c r="J831">
        <v>0</v>
      </c>
      <c r="K831" t="str">
        <f t="shared" si="73"/>
        <v>18-25</v>
      </c>
      <c r="L831" t="str">
        <f t="shared" si="72"/>
        <v>1.18-20</v>
      </c>
      <c r="M831">
        <f t="shared" si="74"/>
        <v>4</v>
      </c>
      <c r="N831">
        <f t="shared" si="75"/>
        <v>1</v>
      </c>
      <c r="O831" t="str">
        <f t="shared" si="76"/>
        <v>1-10</v>
      </c>
      <c r="P831" t="str">
        <f t="shared" si="77"/>
        <v>41</v>
      </c>
    </row>
    <row r="832" spans="1:16" x14ac:dyDescent="0.3">
      <c r="A832">
        <v>429</v>
      </c>
      <c r="B832" s="1">
        <v>45288</v>
      </c>
      <c r="C832" t="s">
        <v>442</v>
      </c>
      <c r="D832" t="s">
        <v>10</v>
      </c>
      <c r="E832">
        <v>64</v>
      </c>
      <c r="F832" t="s">
        <v>16</v>
      </c>
      <c r="G832">
        <v>2</v>
      </c>
      <c r="H832">
        <v>25</v>
      </c>
      <c r="I832">
        <v>50</v>
      </c>
      <c r="J832">
        <v>0</v>
      </c>
      <c r="K832" t="str">
        <f t="shared" si="73"/>
        <v>56-65</v>
      </c>
      <c r="L832" t="str">
        <f t="shared" si="72"/>
        <v>10.60-65</v>
      </c>
      <c r="M832">
        <f t="shared" si="74"/>
        <v>4</v>
      </c>
      <c r="N832">
        <f t="shared" si="75"/>
        <v>12</v>
      </c>
      <c r="O832" t="str">
        <f t="shared" si="76"/>
        <v>21-31</v>
      </c>
      <c r="P832" t="str">
        <f t="shared" si="77"/>
        <v>412</v>
      </c>
    </row>
    <row r="833" spans="1:16" x14ac:dyDescent="0.3">
      <c r="A833">
        <v>434</v>
      </c>
      <c r="B833" s="1">
        <v>44965</v>
      </c>
      <c r="C833" t="s">
        <v>447</v>
      </c>
      <c r="D833" t="s">
        <v>13</v>
      </c>
      <c r="E833">
        <v>43</v>
      </c>
      <c r="F833" t="s">
        <v>16</v>
      </c>
      <c r="G833">
        <v>2</v>
      </c>
      <c r="H833">
        <v>25</v>
      </c>
      <c r="I833">
        <v>50</v>
      </c>
      <c r="J833">
        <v>0</v>
      </c>
      <c r="K833" t="str">
        <f t="shared" si="73"/>
        <v>36-45</v>
      </c>
      <c r="L833" t="str">
        <f t="shared" si="72"/>
        <v>6.40-45</v>
      </c>
      <c r="M833">
        <f t="shared" si="74"/>
        <v>3</v>
      </c>
      <c r="N833">
        <f t="shared" si="75"/>
        <v>2</v>
      </c>
      <c r="O833" t="str">
        <f t="shared" si="76"/>
        <v>1-10</v>
      </c>
      <c r="P833" t="str">
        <f t="shared" si="77"/>
        <v>32</v>
      </c>
    </row>
    <row r="834" spans="1:16" x14ac:dyDescent="0.3">
      <c r="A834">
        <v>446</v>
      </c>
      <c r="B834" s="1">
        <v>45084</v>
      </c>
      <c r="C834" t="s">
        <v>459</v>
      </c>
      <c r="D834" t="s">
        <v>10</v>
      </c>
      <c r="E834">
        <v>21</v>
      </c>
      <c r="F834" t="s">
        <v>16</v>
      </c>
      <c r="G834">
        <v>1</v>
      </c>
      <c r="H834">
        <v>50</v>
      </c>
      <c r="I834">
        <v>50</v>
      </c>
      <c r="J834">
        <v>0</v>
      </c>
      <c r="K834" t="str">
        <f t="shared" si="73"/>
        <v>18-25</v>
      </c>
      <c r="L834" t="str">
        <f t="shared" ref="L834:L897" si="78">IF(E834&lt;=20,"1.18-20",IF(E834&lt;=25,"2.20-25",IF(E834&lt;=30,"3.25-30",IF(E834&lt;=35,"4.30-35",IF(E834&lt;=40,"5.35-40",IF(E834&lt;=45,"6.40-45",IF(E834&lt;=50,"7.45-50",IF(E834&lt;=55,"8.50-55",IF(E834&lt;=60,"9.55-60","10.60-65")))))))))</f>
        <v>2.20-25</v>
      </c>
      <c r="M834">
        <f t="shared" si="74"/>
        <v>3</v>
      </c>
      <c r="N834">
        <f t="shared" si="75"/>
        <v>6</v>
      </c>
      <c r="O834" t="str">
        <f t="shared" si="76"/>
        <v>1-10</v>
      </c>
      <c r="P834" t="str">
        <f t="shared" si="77"/>
        <v>36</v>
      </c>
    </row>
    <row r="835" spans="1:16" x14ac:dyDescent="0.3">
      <c r="A835">
        <v>450</v>
      </c>
      <c r="B835" s="1">
        <v>45034</v>
      </c>
      <c r="C835" t="s">
        <v>463</v>
      </c>
      <c r="D835" t="s">
        <v>13</v>
      </c>
      <c r="E835">
        <v>59</v>
      </c>
      <c r="F835" t="s">
        <v>11</v>
      </c>
      <c r="G835">
        <v>2</v>
      </c>
      <c r="H835">
        <v>25</v>
      </c>
      <c r="I835">
        <v>50</v>
      </c>
      <c r="J835">
        <v>0</v>
      </c>
      <c r="K835" t="str">
        <f t="shared" ref="K835:K898" si="79">IF(E835&lt;=25,"18-25",IF(E835&lt;=35,"26-35",IF(E835&lt;=45,"36-45",IF(E835&lt;=55,"46-55","56-65"))))</f>
        <v>56-65</v>
      </c>
      <c r="L835" t="str">
        <f t="shared" si="78"/>
        <v>9.55-60</v>
      </c>
      <c r="M835">
        <f t="shared" ref="M835:M898" si="80">WEEKDAY(B835,2)</f>
        <v>2</v>
      </c>
      <c r="N835">
        <f t="shared" ref="N835:N898" si="81">MONTH(B835)</f>
        <v>4</v>
      </c>
      <c r="O835" t="str">
        <f t="shared" ref="O835:O898" si="82">IF(DAY(B835)&lt;11,"1-10",IF(DAY(B835)&lt;21,"11-20","21-31"))</f>
        <v>11-20</v>
      </c>
      <c r="P835" t="str">
        <f t="shared" ref="P835:P898" si="83">M835&amp;N835</f>
        <v>24</v>
      </c>
    </row>
    <row r="836" spans="1:16" x14ac:dyDescent="0.3">
      <c r="A836">
        <v>460</v>
      </c>
      <c r="B836" s="1">
        <v>45048</v>
      </c>
      <c r="C836" t="s">
        <v>473</v>
      </c>
      <c r="D836" t="s">
        <v>10</v>
      </c>
      <c r="E836">
        <v>40</v>
      </c>
      <c r="F836" t="s">
        <v>11</v>
      </c>
      <c r="G836">
        <v>1</v>
      </c>
      <c r="H836">
        <v>50</v>
      </c>
      <c r="I836">
        <v>50</v>
      </c>
      <c r="J836">
        <v>0</v>
      </c>
      <c r="K836" t="str">
        <f t="shared" si="79"/>
        <v>36-45</v>
      </c>
      <c r="L836" t="str">
        <f t="shared" si="78"/>
        <v>5.35-40</v>
      </c>
      <c r="M836">
        <f t="shared" si="80"/>
        <v>2</v>
      </c>
      <c r="N836">
        <f t="shared" si="81"/>
        <v>5</v>
      </c>
      <c r="O836" t="str">
        <f t="shared" si="82"/>
        <v>1-10</v>
      </c>
      <c r="P836" t="str">
        <f t="shared" si="83"/>
        <v>25</v>
      </c>
    </row>
    <row r="837" spans="1:16" x14ac:dyDescent="0.3">
      <c r="A837">
        <v>473</v>
      </c>
      <c r="B837" s="1">
        <v>44982</v>
      </c>
      <c r="C837" t="s">
        <v>486</v>
      </c>
      <c r="D837" t="s">
        <v>10</v>
      </c>
      <c r="E837">
        <v>64</v>
      </c>
      <c r="F837" t="s">
        <v>11</v>
      </c>
      <c r="G837">
        <v>1</v>
      </c>
      <c r="H837">
        <v>50</v>
      </c>
      <c r="I837">
        <v>50</v>
      </c>
      <c r="J837">
        <v>0</v>
      </c>
      <c r="K837" t="str">
        <f t="shared" si="79"/>
        <v>56-65</v>
      </c>
      <c r="L837" t="str">
        <f t="shared" si="78"/>
        <v>10.60-65</v>
      </c>
      <c r="M837">
        <f t="shared" si="80"/>
        <v>6</v>
      </c>
      <c r="N837">
        <f t="shared" si="81"/>
        <v>2</v>
      </c>
      <c r="O837" t="str">
        <f t="shared" si="82"/>
        <v>21-31</v>
      </c>
      <c r="P837" t="str">
        <f t="shared" si="83"/>
        <v>62</v>
      </c>
    </row>
    <row r="838" spans="1:16" x14ac:dyDescent="0.3">
      <c r="A838">
        <v>493</v>
      </c>
      <c r="B838" s="1">
        <v>45255</v>
      </c>
      <c r="C838" t="s">
        <v>506</v>
      </c>
      <c r="D838" t="s">
        <v>10</v>
      </c>
      <c r="E838">
        <v>41</v>
      </c>
      <c r="F838" t="s">
        <v>11</v>
      </c>
      <c r="G838">
        <v>2</v>
      </c>
      <c r="H838">
        <v>25</v>
      </c>
      <c r="I838">
        <v>50</v>
      </c>
      <c r="J838">
        <v>0</v>
      </c>
      <c r="K838" t="str">
        <f t="shared" si="79"/>
        <v>36-45</v>
      </c>
      <c r="L838" t="str">
        <f t="shared" si="78"/>
        <v>6.40-45</v>
      </c>
      <c r="M838">
        <f t="shared" si="80"/>
        <v>6</v>
      </c>
      <c r="N838">
        <f t="shared" si="81"/>
        <v>11</v>
      </c>
      <c r="O838" t="str">
        <f t="shared" si="82"/>
        <v>21-31</v>
      </c>
      <c r="P838" t="str">
        <f t="shared" si="83"/>
        <v>611</v>
      </c>
    </row>
    <row r="839" spans="1:16" x14ac:dyDescent="0.3">
      <c r="A839">
        <v>505</v>
      </c>
      <c r="B839" s="1">
        <v>44946</v>
      </c>
      <c r="C839" t="s">
        <v>518</v>
      </c>
      <c r="D839" t="s">
        <v>10</v>
      </c>
      <c r="E839">
        <v>24</v>
      </c>
      <c r="F839" t="s">
        <v>11</v>
      </c>
      <c r="G839">
        <v>1</v>
      </c>
      <c r="H839">
        <v>50</v>
      </c>
      <c r="I839">
        <v>50</v>
      </c>
      <c r="J839">
        <v>0</v>
      </c>
      <c r="K839" t="str">
        <f t="shared" si="79"/>
        <v>18-25</v>
      </c>
      <c r="L839" t="str">
        <f t="shared" si="78"/>
        <v>2.20-25</v>
      </c>
      <c r="M839">
        <f t="shared" si="80"/>
        <v>5</v>
      </c>
      <c r="N839">
        <f t="shared" si="81"/>
        <v>1</v>
      </c>
      <c r="O839" t="str">
        <f t="shared" si="82"/>
        <v>11-20</v>
      </c>
      <c r="P839" t="str">
        <f t="shared" si="83"/>
        <v>51</v>
      </c>
    </row>
    <row r="840" spans="1:16" x14ac:dyDescent="0.3">
      <c r="A840">
        <v>525</v>
      </c>
      <c r="B840" s="1">
        <v>45278</v>
      </c>
      <c r="C840" t="s">
        <v>538</v>
      </c>
      <c r="D840" t="s">
        <v>13</v>
      </c>
      <c r="E840">
        <v>47</v>
      </c>
      <c r="F840" t="s">
        <v>11</v>
      </c>
      <c r="G840">
        <v>2</v>
      </c>
      <c r="H840">
        <v>25</v>
      </c>
      <c r="I840">
        <v>50</v>
      </c>
      <c r="J840">
        <v>0</v>
      </c>
      <c r="K840" t="str">
        <f t="shared" si="79"/>
        <v>46-55</v>
      </c>
      <c r="L840" t="str">
        <f t="shared" si="78"/>
        <v>7.45-50</v>
      </c>
      <c r="M840">
        <f t="shared" si="80"/>
        <v>1</v>
      </c>
      <c r="N840">
        <f t="shared" si="81"/>
        <v>12</v>
      </c>
      <c r="O840" t="str">
        <f t="shared" si="82"/>
        <v>11-20</v>
      </c>
      <c r="P840" t="str">
        <f t="shared" si="83"/>
        <v>112</v>
      </c>
    </row>
    <row r="841" spans="1:16" x14ac:dyDescent="0.3">
      <c r="A841">
        <v>527</v>
      </c>
      <c r="B841" s="1">
        <v>45027</v>
      </c>
      <c r="C841" t="s">
        <v>540</v>
      </c>
      <c r="D841" t="s">
        <v>10</v>
      </c>
      <c r="E841">
        <v>57</v>
      </c>
      <c r="F841" t="s">
        <v>14</v>
      </c>
      <c r="G841">
        <v>2</v>
      </c>
      <c r="H841">
        <v>25</v>
      </c>
      <c r="I841">
        <v>50</v>
      </c>
      <c r="J841">
        <v>0</v>
      </c>
      <c r="K841" t="str">
        <f t="shared" si="79"/>
        <v>56-65</v>
      </c>
      <c r="L841" t="str">
        <f t="shared" si="78"/>
        <v>9.55-60</v>
      </c>
      <c r="M841">
        <f t="shared" si="80"/>
        <v>2</v>
      </c>
      <c r="N841">
        <f t="shared" si="81"/>
        <v>4</v>
      </c>
      <c r="O841" t="str">
        <f t="shared" si="82"/>
        <v>11-20</v>
      </c>
      <c r="P841" t="str">
        <f t="shared" si="83"/>
        <v>24</v>
      </c>
    </row>
    <row r="842" spans="1:16" x14ac:dyDescent="0.3">
      <c r="A842">
        <v>542</v>
      </c>
      <c r="B842" s="1">
        <v>45094</v>
      </c>
      <c r="C842" t="s">
        <v>555</v>
      </c>
      <c r="D842" t="s">
        <v>13</v>
      </c>
      <c r="E842">
        <v>20</v>
      </c>
      <c r="F842" t="s">
        <v>11</v>
      </c>
      <c r="G842">
        <v>1</v>
      </c>
      <c r="H842">
        <v>50</v>
      </c>
      <c r="I842">
        <v>50</v>
      </c>
      <c r="J842">
        <v>0</v>
      </c>
      <c r="K842" t="str">
        <f t="shared" si="79"/>
        <v>18-25</v>
      </c>
      <c r="L842" t="str">
        <f t="shared" si="78"/>
        <v>1.18-20</v>
      </c>
      <c r="M842">
        <f t="shared" si="80"/>
        <v>6</v>
      </c>
      <c r="N842">
        <f t="shared" si="81"/>
        <v>6</v>
      </c>
      <c r="O842" t="str">
        <f t="shared" si="82"/>
        <v>11-20</v>
      </c>
      <c r="P842" t="str">
        <f t="shared" si="83"/>
        <v>66</v>
      </c>
    </row>
    <row r="843" spans="1:16" x14ac:dyDescent="0.3">
      <c r="A843">
        <v>545</v>
      </c>
      <c r="B843" s="1">
        <v>45078</v>
      </c>
      <c r="C843" t="s">
        <v>558</v>
      </c>
      <c r="D843" t="s">
        <v>10</v>
      </c>
      <c r="E843">
        <v>27</v>
      </c>
      <c r="F843" t="s">
        <v>14</v>
      </c>
      <c r="G843">
        <v>2</v>
      </c>
      <c r="H843">
        <v>25</v>
      </c>
      <c r="I843">
        <v>50</v>
      </c>
      <c r="J843">
        <v>0</v>
      </c>
      <c r="K843" t="str">
        <f t="shared" si="79"/>
        <v>26-35</v>
      </c>
      <c r="L843" t="str">
        <f t="shared" si="78"/>
        <v>3.25-30</v>
      </c>
      <c r="M843">
        <f t="shared" si="80"/>
        <v>4</v>
      </c>
      <c r="N843">
        <f t="shared" si="81"/>
        <v>6</v>
      </c>
      <c r="O843" t="str">
        <f t="shared" si="82"/>
        <v>1-10</v>
      </c>
      <c r="P843" t="str">
        <f t="shared" si="83"/>
        <v>46</v>
      </c>
    </row>
    <row r="844" spans="1:16" x14ac:dyDescent="0.3">
      <c r="A844">
        <v>556</v>
      </c>
      <c r="B844" s="1">
        <v>45081</v>
      </c>
      <c r="C844" t="s">
        <v>569</v>
      </c>
      <c r="D844" t="s">
        <v>13</v>
      </c>
      <c r="E844">
        <v>18</v>
      </c>
      <c r="F844" t="s">
        <v>16</v>
      </c>
      <c r="G844">
        <v>1</v>
      </c>
      <c r="H844">
        <v>50</v>
      </c>
      <c r="I844">
        <v>50</v>
      </c>
      <c r="J844">
        <v>0</v>
      </c>
      <c r="K844" t="str">
        <f t="shared" si="79"/>
        <v>18-25</v>
      </c>
      <c r="L844" t="str">
        <f t="shared" si="78"/>
        <v>1.18-20</v>
      </c>
      <c r="M844">
        <f t="shared" si="80"/>
        <v>7</v>
      </c>
      <c r="N844">
        <f t="shared" si="81"/>
        <v>6</v>
      </c>
      <c r="O844" t="str">
        <f t="shared" si="82"/>
        <v>1-10</v>
      </c>
      <c r="P844" t="str">
        <f t="shared" si="83"/>
        <v>76</v>
      </c>
    </row>
    <row r="845" spans="1:16" x14ac:dyDescent="0.3">
      <c r="A845">
        <v>560</v>
      </c>
      <c r="B845" s="1">
        <v>45082</v>
      </c>
      <c r="C845" t="s">
        <v>573</v>
      </c>
      <c r="D845" t="s">
        <v>13</v>
      </c>
      <c r="E845">
        <v>25</v>
      </c>
      <c r="F845" t="s">
        <v>16</v>
      </c>
      <c r="G845">
        <v>1</v>
      </c>
      <c r="H845">
        <v>50</v>
      </c>
      <c r="I845">
        <v>50</v>
      </c>
      <c r="J845">
        <v>0</v>
      </c>
      <c r="K845" t="str">
        <f t="shared" si="79"/>
        <v>18-25</v>
      </c>
      <c r="L845" t="str">
        <f t="shared" si="78"/>
        <v>2.20-25</v>
      </c>
      <c r="M845">
        <f t="shared" si="80"/>
        <v>1</v>
      </c>
      <c r="N845">
        <f t="shared" si="81"/>
        <v>6</v>
      </c>
      <c r="O845" t="str">
        <f t="shared" si="82"/>
        <v>1-10</v>
      </c>
      <c r="P845" t="str">
        <f t="shared" si="83"/>
        <v>16</v>
      </c>
    </row>
    <row r="846" spans="1:16" x14ac:dyDescent="0.3">
      <c r="A846">
        <v>562</v>
      </c>
      <c r="B846" s="1">
        <v>45034</v>
      </c>
      <c r="C846" t="s">
        <v>575</v>
      </c>
      <c r="D846" t="s">
        <v>10</v>
      </c>
      <c r="E846">
        <v>54</v>
      </c>
      <c r="F846" t="s">
        <v>16</v>
      </c>
      <c r="G846">
        <v>2</v>
      </c>
      <c r="H846">
        <v>25</v>
      </c>
      <c r="I846">
        <v>50</v>
      </c>
      <c r="J846">
        <v>0</v>
      </c>
      <c r="K846" t="str">
        <f t="shared" si="79"/>
        <v>46-55</v>
      </c>
      <c r="L846" t="str">
        <f t="shared" si="78"/>
        <v>8.50-55</v>
      </c>
      <c r="M846">
        <f t="shared" si="80"/>
        <v>2</v>
      </c>
      <c r="N846">
        <f t="shared" si="81"/>
        <v>4</v>
      </c>
      <c r="O846" t="str">
        <f t="shared" si="82"/>
        <v>11-20</v>
      </c>
      <c r="P846" t="str">
        <f t="shared" si="83"/>
        <v>24</v>
      </c>
    </row>
    <row r="847" spans="1:16" x14ac:dyDescent="0.3">
      <c r="A847">
        <v>571</v>
      </c>
      <c r="B847" s="1">
        <v>45272</v>
      </c>
      <c r="C847" t="s">
        <v>584</v>
      </c>
      <c r="D847" t="s">
        <v>13</v>
      </c>
      <c r="E847">
        <v>41</v>
      </c>
      <c r="F847" t="s">
        <v>16</v>
      </c>
      <c r="G847">
        <v>1</v>
      </c>
      <c r="H847">
        <v>50</v>
      </c>
      <c r="I847">
        <v>50</v>
      </c>
      <c r="J847">
        <v>0</v>
      </c>
      <c r="K847" t="str">
        <f t="shared" si="79"/>
        <v>36-45</v>
      </c>
      <c r="L847" t="str">
        <f t="shared" si="78"/>
        <v>6.40-45</v>
      </c>
      <c r="M847">
        <f t="shared" si="80"/>
        <v>2</v>
      </c>
      <c r="N847">
        <f t="shared" si="81"/>
        <v>12</v>
      </c>
      <c r="O847" t="str">
        <f t="shared" si="82"/>
        <v>11-20</v>
      </c>
      <c r="P847" t="str">
        <f t="shared" si="83"/>
        <v>212</v>
      </c>
    </row>
    <row r="848" spans="1:16" x14ac:dyDescent="0.3">
      <c r="A848">
        <v>574</v>
      </c>
      <c r="B848" s="1">
        <v>45169</v>
      </c>
      <c r="C848" t="s">
        <v>587</v>
      </c>
      <c r="D848" t="s">
        <v>13</v>
      </c>
      <c r="E848">
        <v>63</v>
      </c>
      <c r="F848" t="s">
        <v>16</v>
      </c>
      <c r="G848">
        <v>2</v>
      </c>
      <c r="H848">
        <v>25</v>
      </c>
      <c r="I848">
        <v>50</v>
      </c>
      <c r="J848">
        <v>0</v>
      </c>
      <c r="K848" t="str">
        <f t="shared" si="79"/>
        <v>56-65</v>
      </c>
      <c r="L848" t="str">
        <f t="shared" si="78"/>
        <v>10.60-65</v>
      </c>
      <c r="M848">
        <f t="shared" si="80"/>
        <v>4</v>
      </c>
      <c r="N848">
        <f t="shared" si="81"/>
        <v>8</v>
      </c>
      <c r="O848" t="str">
        <f t="shared" si="82"/>
        <v>21-31</v>
      </c>
      <c r="P848" t="str">
        <f t="shared" si="83"/>
        <v>48</v>
      </c>
    </row>
    <row r="849" spans="1:16" x14ac:dyDescent="0.3">
      <c r="A849">
        <v>586</v>
      </c>
      <c r="B849" s="1">
        <v>45271</v>
      </c>
      <c r="C849" t="s">
        <v>599</v>
      </c>
      <c r="D849" t="s">
        <v>10</v>
      </c>
      <c r="E849">
        <v>50</v>
      </c>
      <c r="F849" t="s">
        <v>16</v>
      </c>
      <c r="G849">
        <v>1</v>
      </c>
      <c r="H849">
        <v>50</v>
      </c>
      <c r="I849">
        <v>50</v>
      </c>
      <c r="J849">
        <v>0</v>
      </c>
      <c r="K849" t="str">
        <f t="shared" si="79"/>
        <v>46-55</v>
      </c>
      <c r="L849" t="str">
        <f t="shared" si="78"/>
        <v>7.45-50</v>
      </c>
      <c r="M849">
        <f t="shared" si="80"/>
        <v>1</v>
      </c>
      <c r="N849">
        <f t="shared" si="81"/>
        <v>12</v>
      </c>
      <c r="O849" t="str">
        <f t="shared" si="82"/>
        <v>11-20</v>
      </c>
      <c r="P849" t="str">
        <f t="shared" si="83"/>
        <v>112</v>
      </c>
    </row>
    <row r="850" spans="1:16" x14ac:dyDescent="0.3">
      <c r="A850">
        <v>606</v>
      </c>
      <c r="B850" s="1">
        <v>45051</v>
      </c>
      <c r="C850" t="s">
        <v>619</v>
      </c>
      <c r="D850" t="s">
        <v>10</v>
      </c>
      <c r="E850">
        <v>22</v>
      </c>
      <c r="F850" t="s">
        <v>16</v>
      </c>
      <c r="G850">
        <v>1</v>
      </c>
      <c r="H850">
        <v>50</v>
      </c>
      <c r="I850">
        <v>50</v>
      </c>
      <c r="J850">
        <v>0</v>
      </c>
      <c r="K850" t="str">
        <f t="shared" si="79"/>
        <v>18-25</v>
      </c>
      <c r="L850" t="str">
        <f t="shared" si="78"/>
        <v>2.20-25</v>
      </c>
      <c r="M850">
        <f t="shared" si="80"/>
        <v>5</v>
      </c>
      <c r="N850">
        <f t="shared" si="81"/>
        <v>5</v>
      </c>
      <c r="O850" t="str">
        <f t="shared" si="82"/>
        <v>1-10</v>
      </c>
      <c r="P850" t="str">
        <f t="shared" si="83"/>
        <v>55</v>
      </c>
    </row>
    <row r="851" spans="1:16" x14ac:dyDescent="0.3">
      <c r="A851">
        <v>618</v>
      </c>
      <c r="B851" s="1">
        <v>44952</v>
      </c>
      <c r="C851" t="s">
        <v>631</v>
      </c>
      <c r="D851" t="s">
        <v>13</v>
      </c>
      <c r="E851">
        <v>27</v>
      </c>
      <c r="F851" t="s">
        <v>11</v>
      </c>
      <c r="G851">
        <v>1</v>
      </c>
      <c r="H851">
        <v>50</v>
      </c>
      <c r="I851">
        <v>50</v>
      </c>
      <c r="J851">
        <v>0</v>
      </c>
      <c r="K851" t="str">
        <f t="shared" si="79"/>
        <v>26-35</v>
      </c>
      <c r="L851" t="str">
        <f t="shared" si="78"/>
        <v>3.25-30</v>
      </c>
      <c r="M851">
        <f t="shared" si="80"/>
        <v>4</v>
      </c>
      <c r="N851">
        <f t="shared" si="81"/>
        <v>1</v>
      </c>
      <c r="O851" t="str">
        <f t="shared" si="82"/>
        <v>21-31</v>
      </c>
      <c r="P851" t="str">
        <f t="shared" si="83"/>
        <v>41</v>
      </c>
    </row>
    <row r="852" spans="1:16" x14ac:dyDescent="0.3">
      <c r="A852">
        <v>627</v>
      </c>
      <c r="B852" s="1">
        <v>45213</v>
      </c>
      <c r="C852" t="s">
        <v>640</v>
      </c>
      <c r="D852" t="s">
        <v>10</v>
      </c>
      <c r="E852">
        <v>57</v>
      </c>
      <c r="F852" t="s">
        <v>14</v>
      </c>
      <c r="G852">
        <v>1</v>
      </c>
      <c r="H852">
        <v>50</v>
      </c>
      <c r="I852">
        <v>50</v>
      </c>
      <c r="J852">
        <v>0</v>
      </c>
      <c r="K852" t="str">
        <f t="shared" si="79"/>
        <v>56-65</v>
      </c>
      <c r="L852" t="str">
        <f t="shared" si="78"/>
        <v>9.55-60</v>
      </c>
      <c r="M852">
        <f t="shared" si="80"/>
        <v>6</v>
      </c>
      <c r="N852">
        <f t="shared" si="81"/>
        <v>10</v>
      </c>
      <c r="O852" t="str">
        <f t="shared" si="82"/>
        <v>11-20</v>
      </c>
      <c r="P852" t="str">
        <f t="shared" si="83"/>
        <v>610</v>
      </c>
    </row>
    <row r="853" spans="1:16" x14ac:dyDescent="0.3">
      <c r="A853">
        <v>629</v>
      </c>
      <c r="B853" s="1">
        <v>45089</v>
      </c>
      <c r="C853" t="s">
        <v>642</v>
      </c>
      <c r="D853" t="s">
        <v>10</v>
      </c>
      <c r="E853">
        <v>62</v>
      </c>
      <c r="F853" t="s">
        <v>16</v>
      </c>
      <c r="G853">
        <v>2</v>
      </c>
      <c r="H853">
        <v>25</v>
      </c>
      <c r="I853">
        <v>50</v>
      </c>
      <c r="J853">
        <v>0</v>
      </c>
      <c r="K853" t="str">
        <f t="shared" si="79"/>
        <v>56-65</v>
      </c>
      <c r="L853" t="str">
        <f t="shared" si="78"/>
        <v>10.60-65</v>
      </c>
      <c r="M853">
        <f t="shared" si="80"/>
        <v>1</v>
      </c>
      <c r="N853">
        <f t="shared" si="81"/>
        <v>6</v>
      </c>
      <c r="O853" t="str">
        <f t="shared" si="82"/>
        <v>11-20</v>
      </c>
      <c r="P853" t="str">
        <f t="shared" si="83"/>
        <v>16</v>
      </c>
    </row>
    <row r="854" spans="1:16" x14ac:dyDescent="0.3">
      <c r="A854">
        <v>665</v>
      </c>
      <c r="B854" s="1">
        <v>45036</v>
      </c>
      <c r="C854" t="s">
        <v>678</v>
      </c>
      <c r="D854" t="s">
        <v>10</v>
      </c>
      <c r="E854">
        <v>57</v>
      </c>
      <c r="F854" t="s">
        <v>14</v>
      </c>
      <c r="G854">
        <v>1</v>
      </c>
      <c r="H854">
        <v>50</v>
      </c>
      <c r="I854">
        <v>50</v>
      </c>
      <c r="J854">
        <v>0</v>
      </c>
      <c r="K854" t="str">
        <f t="shared" si="79"/>
        <v>56-65</v>
      </c>
      <c r="L854" t="str">
        <f t="shared" si="78"/>
        <v>9.55-60</v>
      </c>
      <c r="M854">
        <f t="shared" si="80"/>
        <v>4</v>
      </c>
      <c r="N854">
        <f t="shared" si="81"/>
        <v>4</v>
      </c>
      <c r="O854" t="str">
        <f t="shared" si="82"/>
        <v>11-20</v>
      </c>
      <c r="P854" t="str">
        <f t="shared" si="83"/>
        <v>44</v>
      </c>
    </row>
    <row r="855" spans="1:16" x14ac:dyDescent="0.3">
      <c r="A855">
        <v>685</v>
      </c>
      <c r="B855" s="1">
        <v>45079</v>
      </c>
      <c r="C855" t="s">
        <v>698</v>
      </c>
      <c r="D855" t="s">
        <v>10</v>
      </c>
      <c r="E855">
        <v>57</v>
      </c>
      <c r="F855" t="s">
        <v>16</v>
      </c>
      <c r="G855">
        <v>2</v>
      </c>
      <c r="H855">
        <v>25</v>
      </c>
      <c r="I855">
        <v>50</v>
      </c>
      <c r="J855">
        <v>0</v>
      </c>
      <c r="K855" t="str">
        <f t="shared" si="79"/>
        <v>56-65</v>
      </c>
      <c r="L855" t="str">
        <f t="shared" si="78"/>
        <v>9.55-60</v>
      </c>
      <c r="M855">
        <f t="shared" si="80"/>
        <v>5</v>
      </c>
      <c r="N855">
        <f t="shared" si="81"/>
        <v>6</v>
      </c>
      <c r="O855" t="str">
        <f t="shared" si="82"/>
        <v>1-10</v>
      </c>
      <c r="P855" t="str">
        <f t="shared" si="83"/>
        <v>56</v>
      </c>
    </row>
    <row r="856" spans="1:16" x14ac:dyDescent="0.3">
      <c r="A856">
        <v>694</v>
      </c>
      <c r="B856" s="1">
        <v>45066</v>
      </c>
      <c r="C856" t="s">
        <v>707</v>
      </c>
      <c r="D856" t="s">
        <v>13</v>
      </c>
      <c r="E856">
        <v>39</v>
      </c>
      <c r="F856" t="s">
        <v>16</v>
      </c>
      <c r="G856">
        <v>2</v>
      </c>
      <c r="H856">
        <v>25</v>
      </c>
      <c r="I856">
        <v>50</v>
      </c>
      <c r="J856">
        <v>0</v>
      </c>
      <c r="K856" t="str">
        <f t="shared" si="79"/>
        <v>36-45</v>
      </c>
      <c r="L856" t="str">
        <f t="shared" si="78"/>
        <v>5.35-40</v>
      </c>
      <c r="M856">
        <f t="shared" si="80"/>
        <v>6</v>
      </c>
      <c r="N856">
        <f t="shared" si="81"/>
        <v>5</v>
      </c>
      <c r="O856" t="str">
        <f t="shared" si="82"/>
        <v>11-20</v>
      </c>
      <c r="P856" t="str">
        <f t="shared" si="83"/>
        <v>65</v>
      </c>
    </row>
    <row r="857" spans="1:16" x14ac:dyDescent="0.3">
      <c r="A857">
        <v>705</v>
      </c>
      <c r="B857" s="1">
        <v>44992</v>
      </c>
      <c r="C857" t="s">
        <v>718</v>
      </c>
      <c r="D857" t="s">
        <v>10</v>
      </c>
      <c r="E857">
        <v>60</v>
      </c>
      <c r="F857" t="s">
        <v>16</v>
      </c>
      <c r="G857">
        <v>2</v>
      </c>
      <c r="H857">
        <v>25</v>
      </c>
      <c r="I857">
        <v>50</v>
      </c>
      <c r="J857">
        <v>0</v>
      </c>
      <c r="K857" t="str">
        <f t="shared" si="79"/>
        <v>56-65</v>
      </c>
      <c r="L857" t="str">
        <f t="shared" si="78"/>
        <v>9.55-60</v>
      </c>
      <c r="M857">
        <f t="shared" si="80"/>
        <v>2</v>
      </c>
      <c r="N857">
        <f t="shared" si="81"/>
        <v>3</v>
      </c>
      <c r="O857" t="str">
        <f t="shared" si="82"/>
        <v>1-10</v>
      </c>
      <c r="P857" t="str">
        <f t="shared" si="83"/>
        <v>23</v>
      </c>
    </row>
    <row r="858" spans="1:16" x14ac:dyDescent="0.3">
      <c r="A858">
        <v>712</v>
      </c>
      <c r="B858" s="1">
        <v>45266</v>
      </c>
      <c r="C858" t="s">
        <v>725</v>
      </c>
      <c r="D858" t="s">
        <v>13</v>
      </c>
      <c r="E858">
        <v>57</v>
      </c>
      <c r="F858" t="s">
        <v>11</v>
      </c>
      <c r="G858">
        <v>2</v>
      </c>
      <c r="H858">
        <v>25</v>
      </c>
      <c r="I858">
        <v>50</v>
      </c>
      <c r="J858">
        <v>0</v>
      </c>
      <c r="K858" t="str">
        <f t="shared" si="79"/>
        <v>56-65</v>
      </c>
      <c r="L858" t="str">
        <f t="shared" si="78"/>
        <v>9.55-60</v>
      </c>
      <c r="M858">
        <f t="shared" si="80"/>
        <v>3</v>
      </c>
      <c r="N858">
        <f t="shared" si="81"/>
        <v>12</v>
      </c>
      <c r="O858" t="str">
        <f t="shared" si="82"/>
        <v>1-10</v>
      </c>
      <c r="P858" t="str">
        <f t="shared" si="83"/>
        <v>312</v>
      </c>
    </row>
    <row r="859" spans="1:16" x14ac:dyDescent="0.3">
      <c r="A859">
        <v>730</v>
      </c>
      <c r="B859" s="1">
        <v>45142</v>
      </c>
      <c r="C859" t="s">
        <v>743</v>
      </c>
      <c r="D859" t="s">
        <v>13</v>
      </c>
      <c r="E859">
        <v>36</v>
      </c>
      <c r="F859" t="s">
        <v>14</v>
      </c>
      <c r="G859">
        <v>2</v>
      </c>
      <c r="H859">
        <v>25</v>
      </c>
      <c r="I859">
        <v>50</v>
      </c>
      <c r="J859">
        <v>0</v>
      </c>
      <c r="K859" t="str">
        <f t="shared" si="79"/>
        <v>36-45</v>
      </c>
      <c r="L859" t="str">
        <f t="shared" si="78"/>
        <v>5.35-40</v>
      </c>
      <c r="M859">
        <f t="shared" si="80"/>
        <v>5</v>
      </c>
      <c r="N859">
        <f t="shared" si="81"/>
        <v>8</v>
      </c>
      <c r="O859" t="str">
        <f t="shared" si="82"/>
        <v>1-10</v>
      </c>
      <c r="P859" t="str">
        <f t="shared" si="83"/>
        <v>58</v>
      </c>
    </row>
    <row r="860" spans="1:16" x14ac:dyDescent="0.3">
      <c r="A860">
        <v>737</v>
      </c>
      <c r="B860" s="1">
        <v>45106</v>
      </c>
      <c r="C860" t="s">
        <v>750</v>
      </c>
      <c r="D860" t="s">
        <v>13</v>
      </c>
      <c r="E860">
        <v>33</v>
      </c>
      <c r="F860" t="s">
        <v>14</v>
      </c>
      <c r="G860">
        <v>1</v>
      </c>
      <c r="H860">
        <v>50</v>
      </c>
      <c r="I860">
        <v>50</v>
      </c>
      <c r="J860">
        <v>0</v>
      </c>
      <c r="K860" t="str">
        <f t="shared" si="79"/>
        <v>26-35</v>
      </c>
      <c r="L860" t="str">
        <f t="shared" si="78"/>
        <v>4.30-35</v>
      </c>
      <c r="M860">
        <f t="shared" si="80"/>
        <v>4</v>
      </c>
      <c r="N860">
        <f t="shared" si="81"/>
        <v>6</v>
      </c>
      <c r="O860" t="str">
        <f t="shared" si="82"/>
        <v>21-31</v>
      </c>
      <c r="P860" t="str">
        <f t="shared" si="83"/>
        <v>46</v>
      </c>
    </row>
    <row r="861" spans="1:16" x14ac:dyDescent="0.3">
      <c r="A861">
        <v>751</v>
      </c>
      <c r="B861" s="1">
        <v>45169</v>
      </c>
      <c r="C861" t="s">
        <v>764</v>
      </c>
      <c r="D861" t="s">
        <v>13</v>
      </c>
      <c r="E861">
        <v>42</v>
      </c>
      <c r="F861" t="s">
        <v>14</v>
      </c>
      <c r="G861">
        <v>2</v>
      </c>
      <c r="H861">
        <v>25</v>
      </c>
      <c r="I861">
        <v>50</v>
      </c>
      <c r="J861">
        <v>0</v>
      </c>
      <c r="K861" t="str">
        <f t="shared" si="79"/>
        <v>36-45</v>
      </c>
      <c r="L861" t="str">
        <f t="shared" si="78"/>
        <v>6.40-45</v>
      </c>
      <c r="M861">
        <f t="shared" si="80"/>
        <v>4</v>
      </c>
      <c r="N861">
        <f t="shared" si="81"/>
        <v>8</v>
      </c>
      <c r="O861" t="str">
        <f t="shared" si="82"/>
        <v>21-31</v>
      </c>
      <c r="P861" t="str">
        <f t="shared" si="83"/>
        <v>48</v>
      </c>
    </row>
    <row r="862" spans="1:16" x14ac:dyDescent="0.3">
      <c r="A862">
        <v>762</v>
      </c>
      <c r="B862" s="1">
        <v>45237</v>
      </c>
      <c r="C862" t="s">
        <v>775</v>
      </c>
      <c r="D862" t="s">
        <v>13</v>
      </c>
      <c r="E862">
        <v>24</v>
      </c>
      <c r="F862" t="s">
        <v>16</v>
      </c>
      <c r="G862">
        <v>2</v>
      </c>
      <c r="H862">
        <v>25</v>
      </c>
      <c r="I862">
        <v>50</v>
      </c>
      <c r="J862">
        <v>0</v>
      </c>
      <c r="K862" t="str">
        <f t="shared" si="79"/>
        <v>18-25</v>
      </c>
      <c r="L862" t="str">
        <f t="shared" si="78"/>
        <v>2.20-25</v>
      </c>
      <c r="M862">
        <f t="shared" si="80"/>
        <v>2</v>
      </c>
      <c r="N862">
        <f t="shared" si="81"/>
        <v>11</v>
      </c>
      <c r="O862" t="str">
        <f t="shared" si="82"/>
        <v>1-10</v>
      </c>
      <c r="P862" t="str">
        <f t="shared" si="83"/>
        <v>211</v>
      </c>
    </row>
    <row r="863" spans="1:16" x14ac:dyDescent="0.3">
      <c r="A863">
        <v>763</v>
      </c>
      <c r="B863" s="1">
        <v>44985</v>
      </c>
      <c r="C863" t="s">
        <v>776</v>
      </c>
      <c r="D863" t="s">
        <v>10</v>
      </c>
      <c r="E863">
        <v>34</v>
      </c>
      <c r="F863" t="s">
        <v>14</v>
      </c>
      <c r="G863">
        <v>2</v>
      </c>
      <c r="H863">
        <v>25</v>
      </c>
      <c r="I863">
        <v>50</v>
      </c>
      <c r="J863">
        <v>0</v>
      </c>
      <c r="K863" t="str">
        <f t="shared" si="79"/>
        <v>26-35</v>
      </c>
      <c r="L863" t="str">
        <f t="shared" si="78"/>
        <v>4.30-35</v>
      </c>
      <c r="M863">
        <f t="shared" si="80"/>
        <v>2</v>
      </c>
      <c r="N863">
        <f t="shared" si="81"/>
        <v>2</v>
      </c>
      <c r="O863" t="str">
        <f t="shared" si="82"/>
        <v>21-31</v>
      </c>
      <c r="P863" t="str">
        <f t="shared" si="83"/>
        <v>22</v>
      </c>
    </row>
    <row r="864" spans="1:16" x14ac:dyDescent="0.3">
      <c r="A864">
        <v>770</v>
      </c>
      <c r="B864" s="1">
        <v>45221</v>
      </c>
      <c r="C864" t="s">
        <v>783</v>
      </c>
      <c r="D864" t="s">
        <v>10</v>
      </c>
      <c r="E864">
        <v>32</v>
      </c>
      <c r="F864" t="s">
        <v>14</v>
      </c>
      <c r="G864">
        <v>1</v>
      </c>
      <c r="H864">
        <v>50</v>
      </c>
      <c r="I864">
        <v>50</v>
      </c>
      <c r="J864">
        <v>0</v>
      </c>
      <c r="K864" t="str">
        <f t="shared" si="79"/>
        <v>26-35</v>
      </c>
      <c r="L864" t="str">
        <f t="shared" si="78"/>
        <v>4.30-35</v>
      </c>
      <c r="M864">
        <f t="shared" si="80"/>
        <v>7</v>
      </c>
      <c r="N864">
        <f t="shared" si="81"/>
        <v>10</v>
      </c>
      <c r="O864" t="str">
        <f t="shared" si="82"/>
        <v>21-31</v>
      </c>
      <c r="P864" t="str">
        <f t="shared" si="83"/>
        <v>710</v>
      </c>
    </row>
    <row r="865" spans="1:16" x14ac:dyDescent="0.3">
      <c r="A865">
        <v>771</v>
      </c>
      <c r="B865" s="1">
        <v>45273</v>
      </c>
      <c r="C865" t="s">
        <v>784</v>
      </c>
      <c r="D865" t="s">
        <v>10</v>
      </c>
      <c r="E865">
        <v>24</v>
      </c>
      <c r="F865" t="s">
        <v>16</v>
      </c>
      <c r="G865">
        <v>2</v>
      </c>
      <c r="H865">
        <v>25</v>
      </c>
      <c r="I865">
        <v>50</v>
      </c>
      <c r="J865">
        <v>0</v>
      </c>
      <c r="K865" t="str">
        <f t="shared" si="79"/>
        <v>18-25</v>
      </c>
      <c r="L865" t="str">
        <f t="shared" si="78"/>
        <v>2.20-25</v>
      </c>
      <c r="M865">
        <f t="shared" si="80"/>
        <v>3</v>
      </c>
      <c r="N865">
        <f t="shared" si="81"/>
        <v>12</v>
      </c>
      <c r="O865" t="str">
        <f t="shared" si="82"/>
        <v>11-20</v>
      </c>
      <c r="P865" t="str">
        <f t="shared" si="83"/>
        <v>312</v>
      </c>
    </row>
    <row r="866" spans="1:16" x14ac:dyDescent="0.3">
      <c r="A866">
        <v>774</v>
      </c>
      <c r="B866" s="1">
        <v>45028</v>
      </c>
      <c r="C866" t="s">
        <v>787</v>
      </c>
      <c r="D866" t="s">
        <v>13</v>
      </c>
      <c r="E866">
        <v>40</v>
      </c>
      <c r="F866" t="s">
        <v>14</v>
      </c>
      <c r="G866">
        <v>2</v>
      </c>
      <c r="H866">
        <v>25</v>
      </c>
      <c r="I866">
        <v>50</v>
      </c>
      <c r="J866">
        <v>0</v>
      </c>
      <c r="K866" t="str">
        <f t="shared" si="79"/>
        <v>36-45</v>
      </c>
      <c r="L866" t="str">
        <f t="shared" si="78"/>
        <v>5.35-40</v>
      </c>
      <c r="M866">
        <f t="shared" si="80"/>
        <v>3</v>
      </c>
      <c r="N866">
        <f t="shared" si="81"/>
        <v>4</v>
      </c>
      <c r="O866" t="str">
        <f t="shared" si="82"/>
        <v>11-20</v>
      </c>
      <c r="P866" t="str">
        <f t="shared" si="83"/>
        <v>34</v>
      </c>
    </row>
    <row r="867" spans="1:16" x14ac:dyDescent="0.3">
      <c r="A867">
        <v>780</v>
      </c>
      <c r="B867" s="1">
        <v>44979</v>
      </c>
      <c r="C867" t="s">
        <v>793</v>
      </c>
      <c r="D867" t="s">
        <v>10</v>
      </c>
      <c r="E867">
        <v>52</v>
      </c>
      <c r="F867" t="s">
        <v>16</v>
      </c>
      <c r="G867">
        <v>2</v>
      </c>
      <c r="H867">
        <v>25</v>
      </c>
      <c r="I867">
        <v>50</v>
      </c>
      <c r="J867">
        <v>0</v>
      </c>
      <c r="K867" t="str">
        <f t="shared" si="79"/>
        <v>46-55</v>
      </c>
      <c r="L867" t="str">
        <f t="shared" si="78"/>
        <v>8.50-55</v>
      </c>
      <c r="M867">
        <f t="shared" si="80"/>
        <v>3</v>
      </c>
      <c r="N867">
        <f t="shared" si="81"/>
        <v>2</v>
      </c>
      <c r="O867" t="str">
        <f t="shared" si="82"/>
        <v>21-31</v>
      </c>
      <c r="P867" t="str">
        <f t="shared" si="83"/>
        <v>32</v>
      </c>
    </row>
    <row r="868" spans="1:16" x14ac:dyDescent="0.3">
      <c r="A868">
        <v>792</v>
      </c>
      <c r="B868" s="1">
        <v>45116</v>
      </c>
      <c r="C868" t="s">
        <v>805</v>
      </c>
      <c r="D868" t="s">
        <v>13</v>
      </c>
      <c r="E868">
        <v>20</v>
      </c>
      <c r="F868" t="s">
        <v>11</v>
      </c>
      <c r="G868">
        <v>1</v>
      </c>
      <c r="H868">
        <v>50</v>
      </c>
      <c r="I868">
        <v>50</v>
      </c>
      <c r="J868">
        <v>0</v>
      </c>
      <c r="K868" t="str">
        <f t="shared" si="79"/>
        <v>18-25</v>
      </c>
      <c r="L868" t="str">
        <f t="shared" si="78"/>
        <v>1.18-20</v>
      </c>
      <c r="M868">
        <f t="shared" si="80"/>
        <v>7</v>
      </c>
      <c r="N868">
        <f t="shared" si="81"/>
        <v>7</v>
      </c>
      <c r="O868" t="str">
        <f t="shared" si="82"/>
        <v>1-10</v>
      </c>
      <c r="P868" t="str">
        <f t="shared" si="83"/>
        <v>77</v>
      </c>
    </row>
    <row r="869" spans="1:16" x14ac:dyDescent="0.3">
      <c r="A869">
        <v>798</v>
      </c>
      <c r="B869" s="1">
        <v>45142</v>
      </c>
      <c r="C869" t="s">
        <v>811</v>
      </c>
      <c r="D869" t="s">
        <v>10</v>
      </c>
      <c r="E869">
        <v>61</v>
      </c>
      <c r="F869" t="s">
        <v>14</v>
      </c>
      <c r="G869">
        <v>1</v>
      </c>
      <c r="H869">
        <v>50</v>
      </c>
      <c r="I869">
        <v>50</v>
      </c>
      <c r="J869">
        <v>0</v>
      </c>
      <c r="K869" t="str">
        <f t="shared" si="79"/>
        <v>56-65</v>
      </c>
      <c r="L869" t="str">
        <f t="shared" si="78"/>
        <v>10.60-65</v>
      </c>
      <c r="M869">
        <f t="shared" si="80"/>
        <v>5</v>
      </c>
      <c r="N869">
        <f t="shared" si="81"/>
        <v>8</v>
      </c>
      <c r="O869" t="str">
        <f t="shared" si="82"/>
        <v>1-10</v>
      </c>
      <c r="P869" t="str">
        <f t="shared" si="83"/>
        <v>58</v>
      </c>
    </row>
    <row r="870" spans="1:16" x14ac:dyDescent="0.3">
      <c r="A870">
        <v>811</v>
      </c>
      <c r="B870" s="1">
        <v>45065</v>
      </c>
      <c r="C870" t="s">
        <v>824</v>
      </c>
      <c r="D870" t="s">
        <v>10</v>
      </c>
      <c r="E870">
        <v>61</v>
      </c>
      <c r="F870" t="s">
        <v>11</v>
      </c>
      <c r="G870">
        <v>2</v>
      </c>
      <c r="H870">
        <v>25</v>
      </c>
      <c r="I870">
        <v>50</v>
      </c>
      <c r="J870">
        <v>0</v>
      </c>
      <c r="K870" t="str">
        <f t="shared" si="79"/>
        <v>56-65</v>
      </c>
      <c r="L870" t="str">
        <f t="shared" si="78"/>
        <v>10.60-65</v>
      </c>
      <c r="M870">
        <f t="shared" si="80"/>
        <v>5</v>
      </c>
      <c r="N870">
        <f t="shared" si="81"/>
        <v>5</v>
      </c>
      <c r="O870" t="str">
        <f t="shared" si="82"/>
        <v>11-20</v>
      </c>
      <c r="P870" t="str">
        <f t="shared" si="83"/>
        <v>55</v>
      </c>
    </row>
    <row r="871" spans="1:16" x14ac:dyDescent="0.3">
      <c r="A871">
        <v>836</v>
      </c>
      <c r="B871" s="1">
        <v>45035</v>
      </c>
      <c r="C871" t="s">
        <v>849</v>
      </c>
      <c r="D871" t="s">
        <v>13</v>
      </c>
      <c r="E871">
        <v>22</v>
      </c>
      <c r="F871" t="s">
        <v>14</v>
      </c>
      <c r="G871">
        <v>1</v>
      </c>
      <c r="H871">
        <v>50</v>
      </c>
      <c r="I871">
        <v>50</v>
      </c>
      <c r="J871">
        <v>0</v>
      </c>
      <c r="K871" t="str">
        <f t="shared" si="79"/>
        <v>18-25</v>
      </c>
      <c r="L871" t="str">
        <f t="shared" si="78"/>
        <v>2.20-25</v>
      </c>
      <c r="M871">
        <f t="shared" si="80"/>
        <v>3</v>
      </c>
      <c r="N871">
        <f t="shared" si="81"/>
        <v>4</v>
      </c>
      <c r="O871" t="str">
        <f t="shared" si="82"/>
        <v>11-20</v>
      </c>
      <c r="P871" t="str">
        <f t="shared" si="83"/>
        <v>34</v>
      </c>
    </row>
    <row r="872" spans="1:16" x14ac:dyDescent="0.3">
      <c r="A872">
        <v>840</v>
      </c>
      <c r="B872" s="1">
        <v>45070</v>
      </c>
      <c r="C872" t="s">
        <v>853</v>
      </c>
      <c r="D872" t="s">
        <v>10</v>
      </c>
      <c r="E872">
        <v>62</v>
      </c>
      <c r="F872" t="s">
        <v>14</v>
      </c>
      <c r="G872">
        <v>2</v>
      </c>
      <c r="H872">
        <v>25</v>
      </c>
      <c r="I872">
        <v>50</v>
      </c>
      <c r="J872">
        <v>0</v>
      </c>
      <c r="K872" t="str">
        <f t="shared" si="79"/>
        <v>56-65</v>
      </c>
      <c r="L872" t="str">
        <f t="shared" si="78"/>
        <v>10.60-65</v>
      </c>
      <c r="M872">
        <f t="shared" si="80"/>
        <v>3</v>
      </c>
      <c r="N872">
        <f t="shared" si="81"/>
        <v>5</v>
      </c>
      <c r="O872" t="str">
        <f t="shared" si="82"/>
        <v>21-31</v>
      </c>
      <c r="P872" t="str">
        <f t="shared" si="83"/>
        <v>35</v>
      </c>
    </row>
    <row r="873" spans="1:16" x14ac:dyDescent="0.3">
      <c r="A873">
        <v>846</v>
      </c>
      <c r="B873" s="1">
        <v>45191</v>
      </c>
      <c r="C873" t="s">
        <v>859</v>
      </c>
      <c r="D873" t="s">
        <v>10</v>
      </c>
      <c r="E873">
        <v>42</v>
      </c>
      <c r="F873" t="s">
        <v>11</v>
      </c>
      <c r="G873">
        <v>1</v>
      </c>
      <c r="H873">
        <v>50</v>
      </c>
      <c r="I873">
        <v>50</v>
      </c>
      <c r="J873">
        <v>0</v>
      </c>
      <c r="K873" t="str">
        <f t="shared" si="79"/>
        <v>36-45</v>
      </c>
      <c r="L873" t="str">
        <f t="shared" si="78"/>
        <v>6.40-45</v>
      </c>
      <c r="M873">
        <f t="shared" si="80"/>
        <v>5</v>
      </c>
      <c r="N873">
        <f t="shared" si="81"/>
        <v>9</v>
      </c>
      <c r="O873" t="str">
        <f t="shared" si="82"/>
        <v>21-31</v>
      </c>
      <c r="P873" t="str">
        <f t="shared" si="83"/>
        <v>59</v>
      </c>
    </row>
    <row r="874" spans="1:16" x14ac:dyDescent="0.3">
      <c r="A874">
        <v>849</v>
      </c>
      <c r="B874" s="1">
        <v>45050</v>
      </c>
      <c r="C874" t="s">
        <v>862</v>
      </c>
      <c r="D874" t="s">
        <v>10</v>
      </c>
      <c r="E874">
        <v>32</v>
      </c>
      <c r="F874" t="s">
        <v>14</v>
      </c>
      <c r="G874">
        <v>2</v>
      </c>
      <c r="H874">
        <v>25</v>
      </c>
      <c r="I874">
        <v>50</v>
      </c>
      <c r="J874">
        <v>0</v>
      </c>
      <c r="K874" t="str">
        <f t="shared" si="79"/>
        <v>26-35</v>
      </c>
      <c r="L874" t="str">
        <f t="shared" si="78"/>
        <v>4.30-35</v>
      </c>
      <c r="M874">
        <f t="shared" si="80"/>
        <v>4</v>
      </c>
      <c r="N874">
        <f t="shared" si="81"/>
        <v>5</v>
      </c>
      <c r="O874" t="str">
        <f t="shared" si="82"/>
        <v>1-10</v>
      </c>
      <c r="P874" t="str">
        <f t="shared" si="83"/>
        <v>45</v>
      </c>
    </row>
    <row r="875" spans="1:16" x14ac:dyDescent="0.3">
      <c r="A875">
        <v>851</v>
      </c>
      <c r="B875" s="1">
        <v>45177</v>
      </c>
      <c r="C875" t="s">
        <v>864</v>
      </c>
      <c r="D875" t="s">
        <v>10</v>
      </c>
      <c r="E875">
        <v>32</v>
      </c>
      <c r="F875" t="s">
        <v>16</v>
      </c>
      <c r="G875">
        <v>2</v>
      </c>
      <c r="H875">
        <v>25</v>
      </c>
      <c r="I875">
        <v>50</v>
      </c>
      <c r="J875">
        <v>0</v>
      </c>
      <c r="K875" t="str">
        <f t="shared" si="79"/>
        <v>26-35</v>
      </c>
      <c r="L875" t="str">
        <f t="shared" si="78"/>
        <v>4.30-35</v>
      </c>
      <c r="M875">
        <f t="shared" si="80"/>
        <v>5</v>
      </c>
      <c r="N875">
        <f t="shared" si="81"/>
        <v>9</v>
      </c>
      <c r="O875" t="str">
        <f t="shared" si="82"/>
        <v>1-10</v>
      </c>
      <c r="P875" t="str">
        <f t="shared" si="83"/>
        <v>59</v>
      </c>
    </row>
    <row r="876" spans="1:16" x14ac:dyDescent="0.3">
      <c r="A876">
        <v>854</v>
      </c>
      <c r="B876" s="1">
        <v>45280</v>
      </c>
      <c r="C876" t="s">
        <v>867</v>
      </c>
      <c r="D876" t="s">
        <v>10</v>
      </c>
      <c r="E876">
        <v>29</v>
      </c>
      <c r="F876" t="s">
        <v>14</v>
      </c>
      <c r="G876">
        <v>1</v>
      </c>
      <c r="H876">
        <v>50</v>
      </c>
      <c r="I876">
        <v>50</v>
      </c>
      <c r="J876">
        <v>0</v>
      </c>
      <c r="K876" t="str">
        <f t="shared" si="79"/>
        <v>26-35</v>
      </c>
      <c r="L876" t="str">
        <f t="shared" si="78"/>
        <v>3.25-30</v>
      </c>
      <c r="M876">
        <f t="shared" si="80"/>
        <v>3</v>
      </c>
      <c r="N876">
        <f t="shared" si="81"/>
        <v>12</v>
      </c>
      <c r="O876" t="str">
        <f t="shared" si="82"/>
        <v>11-20</v>
      </c>
      <c r="P876" t="str">
        <f t="shared" si="83"/>
        <v>312</v>
      </c>
    </row>
    <row r="877" spans="1:16" x14ac:dyDescent="0.3">
      <c r="A877">
        <v>857</v>
      </c>
      <c r="B877" s="1">
        <v>45291</v>
      </c>
      <c r="C877" t="s">
        <v>870</v>
      </c>
      <c r="D877" t="s">
        <v>10</v>
      </c>
      <c r="E877">
        <v>60</v>
      </c>
      <c r="F877" t="s">
        <v>16</v>
      </c>
      <c r="G877">
        <v>2</v>
      </c>
      <c r="H877">
        <v>25</v>
      </c>
      <c r="I877">
        <v>50</v>
      </c>
      <c r="J877">
        <v>0</v>
      </c>
      <c r="K877" t="str">
        <f t="shared" si="79"/>
        <v>56-65</v>
      </c>
      <c r="L877" t="str">
        <f t="shared" si="78"/>
        <v>9.55-60</v>
      </c>
      <c r="M877">
        <f t="shared" si="80"/>
        <v>7</v>
      </c>
      <c r="N877">
        <f t="shared" si="81"/>
        <v>12</v>
      </c>
      <c r="O877" t="str">
        <f t="shared" si="82"/>
        <v>21-31</v>
      </c>
      <c r="P877" t="str">
        <f t="shared" si="83"/>
        <v>712</v>
      </c>
    </row>
    <row r="878" spans="1:16" x14ac:dyDescent="0.3">
      <c r="A878">
        <v>863</v>
      </c>
      <c r="B878" s="1">
        <v>45040</v>
      </c>
      <c r="C878" t="s">
        <v>876</v>
      </c>
      <c r="D878" t="s">
        <v>13</v>
      </c>
      <c r="E878">
        <v>30</v>
      </c>
      <c r="F878" t="s">
        <v>16</v>
      </c>
      <c r="G878">
        <v>2</v>
      </c>
      <c r="H878">
        <v>25</v>
      </c>
      <c r="I878">
        <v>50</v>
      </c>
      <c r="J878">
        <v>0</v>
      </c>
      <c r="K878" t="str">
        <f t="shared" si="79"/>
        <v>26-35</v>
      </c>
      <c r="L878" t="str">
        <f t="shared" si="78"/>
        <v>3.25-30</v>
      </c>
      <c r="M878">
        <f t="shared" si="80"/>
        <v>1</v>
      </c>
      <c r="N878">
        <f t="shared" si="81"/>
        <v>4</v>
      </c>
      <c r="O878" t="str">
        <f t="shared" si="82"/>
        <v>21-31</v>
      </c>
      <c r="P878" t="str">
        <f t="shared" si="83"/>
        <v>14</v>
      </c>
    </row>
    <row r="879" spans="1:16" x14ac:dyDescent="0.3">
      <c r="A879">
        <v>866</v>
      </c>
      <c r="B879" s="1">
        <v>45051</v>
      </c>
      <c r="C879" t="s">
        <v>879</v>
      </c>
      <c r="D879" t="s">
        <v>10</v>
      </c>
      <c r="E879">
        <v>24</v>
      </c>
      <c r="F879" t="s">
        <v>16</v>
      </c>
      <c r="G879">
        <v>1</v>
      </c>
      <c r="H879">
        <v>50</v>
      </c>
      <c r="I879">
        <v>50</v>
      </c>
      <c r="J879">
        <v>0</v>
      </c>
      <c r="K879" t="str">
        <f t="shared" si="79"/>
        <v>18-25</v>
      </c>
      <c r="L879" t="str">
        <f t="shared" si="78"/>
        <v>2.20-25</v>
      </c>
      <c r="M879">
        <f t="shared" si="80"/>
        <v>5</v>
      </c>
      <c r="N879">
        <f t="shared" si="81"/>
        <v>5</v>
      </c>
      <c r="O879" t="str">
        <f t="shared" si="82"/>
        <v>1-10</v>
      </c>
      <c r="P879" t="str">
        <f t="shared" si="83"/>
        <v>55</v>
      </c>
    </row>
    <row r="880" spans="1:16" x14ac:dyDescent="0.3">
      <c r="A880">
        <v>882</v>
      </c>
      <c r="B880" s="1">
        <v>45083</v>
      </c>
      <c r="C880" t="s">
        <v>895</v>
      </c>
      <c r="D880" t="s">
        <v>13</v>
      </c>
      <c r="E880">
        <v>64</v>
      </c>
      <c r="F880" t="s">
        <v>16</v>
      </c>
      <c r="G880">
        <v>2</v>
      </c>
      <c r="H880">
        <v>25</v>
      </c>
      <c r="I880">
        <v>50</v>
      </c>
      <c r="J880">
        <v>0</v>
      </c>
      <c r="K880" t="str">
        <f t="shared" si="79"/>
        <v>56-65</v>
      </c>
      <c r="L880" t="str">
        <f t="shared" si="78"/>
        <v>10.60-65</v>
      </c>
      <c r="M880">
        <f t="shared" si="80"/>
        <v>2</v>
      </c>
      <c r="N880">
        <f t="shared" si="81"/>
        <v>6</v>
      </c>
      <c r="O880" t="str">
        <f t="shared" si="82"/>
        <v>1-10</v>
      </c>
      <c r="P880" t="str">
        <f t="shared" si="83"/>
        <v>26</v>
      </c>
    </row>
    <row r="881" spans="1:16" x14ac:dyDescent="0.3">
      <c r="A881">
        <v>889</v>
      </c>
      <c r="B881" s="1">
        <v>45201</v>
      </c>
      <c r="C881" t="s">
        <v>902</v>
      </c>
      <c r="D881" t="s">
        <v>13</v>
      </c>
      <c r="E881">
        <v>35</v>
      </c>
      <c r="F881" t="s">
        <v>16</v>
      </c>
      <c r="G881">
        <v>1</v>
      </c>
      <c r="H881">
        <v>50</v>
      </c>
      <c r="I881">
        <v>50</v>
      </c>
      <c r="J881">
        <v>0</v>
      </c>
      <c r="K881" t="str">
        <f t="shared" si="79"/>
        <v>26-35</v>
      </c>
      <c r="L881" t="str">
        <f t="shared" si="78"/>
        <v>4.30-35</v>
      </c>
      <c r="M881">
        <f t="shared" si="80"/>
        <v>1</v>
      </c>
      <c r="N881">
        <f t="shared" si="81"/>
        <v>10</v>
      </c>
      <c r="O881" t="str">
        <f t="shared" si="82"/>
        <v>1-10</v>
      </c>
      <c r="P881" t="str">
        <f t="shared" si="83"/>
        <v>110</v>
      </c>
    </row>
    <row r="882" spans="1:16" x14ac:dyDescent="0.3">
      <c r="A882">
        <v>890</v>
      </c>
      <c r="B882" s="1">
        <v>45280</v>
      </c>
      <c r="C882" t="s">
        <v>903</v>
      </c>
      <c r="D882" t="s">
        <v>10</v>
      </c>
      <c r="E882">
        <v>34</v>
      </c>
      <c r="F882" t="s">
        <v>16</v>
      </c>
      <c r="G882">
        <v>2</v>
      </c>
      <c r="H882">
        <v>25</v>
      </c>
      <c r="I882">
        <v>50</v>
      </c>
      <c r="J882">
        <v>0</v>
      </c>
      <c r="K882" t="str">
        <f t="shared" si="79"/>
        <v>26-35</v>
      </c>
      <c r="L882" t="str">
        <f t="shared" si="78"/>
        <v>4.30-35</v>
      </c>
      <c r="M882">
        <f t="shared" si="80"/>
        <v>3</v>
      </c>
      <c r="N882">
        <f t="shared" si="81"/>
        <v>12</v>
      </c>
      <c r="O882" t="str">
        <f t="shared" si="82"/>
        <v>11-20</v>
      </c>
      <c r="P882" t="str">
        <f t="shared" si="83"/>
        <v>312</v>
      </c>
    </row>
    <row r="883" spans="1:16" x14ac:dyDescent="0.3">
      <c r="A883">
        <v>892</v>
      </c>
      <c r="B883" s="1">
        <v>45025</v>
      </c>
      <c r="C883" t="s">
        <v>905</v>
      </c>
      <c r="D883" t="s">
        <v>10</v>
      </c>
      <c r="E883">
        <v>20</v>
      </c>
      <c r="F883" t="s">
        <v>16</v>
      </c>
      <c r="G883">
        <v>1</v>
      </c>
      <c r="H883">
        <v>50</v>
      </c>
      <c r="I883">
        <v>50</v>
      </c>
      <c r="J883">
        <v>0</v>
      </c>
      <c r="K883" t="str">
        <f t="shared" si="79"/>
        <v>18-25</v>
      </c>
      <c r="L883" t="str">
        <f t="shared" si="78"/>
        <v>1.18-20</v>
      </c>
      <c r="M883">
        <f t="shared" si="80"/>
        <v>7</v>
      </c>
      <c r="N883">
        <f t="shared" si="81"/>
        <v>4</v>
      </c>
      <c r="O883" t="str">
        <f t="shared" si="82"/>
        <v>1-10</v>
      </c>
      <c r="P883" t="str">
        <f t="shared" si="83"/>
        <v>74</v>
      </c>
    </row>
    <row r="884" spans="1:16" x14ac:dyDescent="0.3">
      <c r="A884">
        <v>893</v>
      </c>
      <c r="B884" s="1">
        <v>45037</v>
      </c>
      <c r="C884" t="s">
        <v>906</v>
      </c>
      <c r="D884" t="s">
        <v>10</v>
      </c>
      <c r="E884">
        <v>49</v>
      </c>
      <c r="F884" t="s">
        <v>16</v>
      </c>
      <c r="G884">
        <v>1</v>
      </c>
      <c r="H884">
        <v>50</v>
      </c>
      <c r="I884">
        <v>50</v>
      </c>
      <c r="J884">
        <v>0</v>
      </c>
      <c r="K884" t="str">
        <f t="shared" si="79"/>
        <v>46-55</v>
      </c>
      <c r="L884" t="str">
        <f t="shared" si="78"/>
        <v>7.45-50</v>
      </c>
      <c r="M884">
        <f t="shared" si="80"/>
        <v>5</v>
      </c>
      <c r="N884">
        <f t="shared" si="81"/>
        <v>4</v>
      </c>
      <c r="O884" t="str">
        <f t="shared" si="82"/>
        <v>21-31</v>
      </c>
      <c r="P884" t="str">
        <f t="shared" si="83"/>
        <v>54</v>
      </c>
    </row>
    <row r="885" spans="1:16" x14ac:dyDescent="0.3">
      <c r="A885">
        <v>896</v>
      </c>
      <c r="B885" s="1">
        <v>45228</v>
      </c>
      <c r="C885" t="s">
        <v>909</v>
      </c>
      <c r="D885" t="s">
        <v>13</v>
      </c>
      <c r="E885">
        <v>30</v>
      </c>
      <c r="F885" t="s">
        <v>16</v>
      </c>
      <c r="G885">
        <v>2</v>
      </c>
      <c r="H885">
        <v>25</v>
      </c>
      <c r="I885">
        <v>50</v>
      </c>
      <c r="J885">
        <v>0</v>
      </c>
      <c r="K885" t="str">
        <f t="shared" si="79"/>
        <v>26-35</v>
      </c>
      <c r="L885" t="str">
        <f t="shared" si="78"/>
        <v>3.25-30</v>
      </c>
      <c r="M885">
        <f t="shared" si="80"/>
        <v>7</v>
      </c>
      <c r="N885">
        <f t="shared" si="81"/>
        <v>10</v>
      </c>
      <c r="O885" t="str">
        <f t="shared" si="82"/>
        <v>21-31</v>
      </c>
      <c r="P885" t="str">
        <f t="shared" si="83"/>
        <v>710</v>
      </c>
    </row>
    <row r="886" spans="1:16" x14ac:dyDescent="0.3">
      <c r="A886">
        <v>902</v>
      </c>
      <c r="B886" s="1">
        <v>45078</v>
      </c>
      <c r="C886" t="s">
        <v>915</v>
      </c>
      <c r="D886" t="s">
        <v>13</v>
      </c>
      <c r="E886">
        <v>54</v>
      </c>
      <c r="F886" t="s">
        <v>11</v>
      </c>
      <c r="G886">
        <v>1</v>
      </c>
      <c r="H886">
        <v>50</v>
      </c>
      <c r="I886">
        <v>50</v>
      </c>
      <c r="J886">
        <v>0</v>
      </c>
      <c r="K886" t="str">
        <f t="shared" si="79"/>
        <v>46-55</v>
      </c>
      <c r="L886" t="str">
        <f t="shared" si="78"/>
        <v>8.50-55</v>
      </c>
      <c r="M886">
        <f t="shared" si="80"/>
        <v>4</v>
      </c>
      <c r="N886">
        <f t="shared" si="81"/>
        <v>6</v>
      </c>
      <c r="O886" t="str">
        <f t="shared" si="82"/>
        <v>1-10</v>
      </c>
      <c r="P886" t="str">
        <f t="shared" si="83"/>
        <v>46</v>
      </c>
    </row>
    <row r="887" spans="1:16" x14ac:dyDescent="0.3">
      <c r="A887">
        <v>906</v>
      </c>
      <c r="B887" s="1">
        <v>45081</v>
      </c>
      <c r="C887" t="s">
        <v>919</v>
      </c>
      <c r="D887" t="s">
        <v>13</v>
      </c>
      <c r="E887">
        <v>20</v>
      </c>
      <c r="F887" t="s">
        <v>14</v>
      </c>
      <c r="G887">
        <v>1</v>
      </c>
      <c r="H887">
        <v>50</v>
      </c>
      <c r="I887">
        <v>50</v>
      </c>
      <c r="J887">
        <v>0</v>
      </c>
      <c r="K887" t="str">
        <f t="shared" si="79"/>
        <v>18-25</v>
      </c>
      <c r="L887" t="str">
        <f t="shared" si="78"/>
        <v>1.18-20</v>
      </c>
      <c r="M887">
        <f t="shared" si="80"/>
        <v>7</v>
      </c>
      <c r="N887">
        <f t="shared" si="81"/>
        <v>6</v>
      </c>
      <c r="O887" t="str">
        <f t="shared" si="82"/>
        <v>1-10</v>
      </c>
      <c r="P887" t="str">
        <f t="shared" si="83"/>
        <v>76</v>
      </c>
    </row>
    <row r="888" spans="1:16" x14ac:dyDescent="0.3">
      <c r="A888">
        <v>916</v>
      </c>
      <c r="B888" s="1">
        <v>45284</v>
      </c>
      <c r="C888" t="s">
        <v>929</v>
      </c>
      <c r="D888" t="s">
        <v>13</v>
      </c>
      <c r="E888">
        <v>32</v>
      </c>
      <c r="F888" t="s">
        <v>16</v>
      </c>
      <c r="G888">
        <v>1</v>
      </c>
      <c r="H888">
        <v>50</v>
      </c>
      <c r="I888">
        <v>50</v>
      </c>
      <c r="J888">
        <v>0</v>
      </c>
      <c r="K888" t="str">
        <f t="shared" si="79"/>
        <v>26-35</v>
      </c>
      <c r="L888" t="str">
        <f t="shared" si="78"/>
        <v>4.30-35</v>
      </c>
      <c r="M888">
        <f t="shared" si="80"/>
        <v>7</v>
      </c>
      <c r="N888">
        <f t="shared" si="81"/>
        <v>12</v>
      </c>
      <c r="O888" t="str">
        <f t="shared" si="82"/>
        <v>21-31</v>
      </c>
      <c r="P888" t="str">
        <f t="shared" si="83"/>
        <v>712</v>
      </c>
    </row>
    <row r="889" spans="1:16" x14ac:dyDescent="0.3">
      <c r="A889">
        <v>919</v>
      </c>
      <c r="B889" s="1">
        <v>45178</v>
      </c>
      <c r="C889" t="s">
        <v>932</v>
      </c>
      <c r="D889" t="s">
        <v>13</v>
      </c>
      <c r="E889">
        <v>22</v>
      </c>
      <c r="F889" t="s">
        <v>11</v>
      </c>
      <c r="G889">
        <v>2</v>
      </c>
      <c r="H889">
        <v>25</v>
      </c>
      <c r="I889">
        <v>50</v>
      </c>
      <c r="J889">
        <v>0</v>
      </c>
      <c r="K889" t="str">
        <f t="shared" si="79"/>
        <v>18-25</v>
      </c>
      <c r="L889" t="str">
        <f t="shared" si="78"/>
        <v>2.20-25</v>
      </c>
      <c r="M889">
        <f t="shared" si="80"/>
        <v>6</v>
      </c>
      <c r="N889">
        <f t="shared" si="81"/>
        <v>9</v>
      </c>
      <c r="O889" t="str">
        <f t="shared" si="82"/>
        <v>1-10</v>
      </c>
      <c r="P889" t="str">
        <f t="shared" si="83"/>
        <v>69</v>
      </c>
    </row>
    <row r="890" spans="1:16" x14ac:dyDescent="0.3">
      <c r="A890">
        <v>922</v>
      </c>
      <c r="B890" s="1">
        <v>45220</v>
      </c>
      <c r="C890" t="s">
        <v>935</v>
      </c>
      <c r="D890" t="s">
        <v>10</v>
      </c>
      <c r="E890">
        <v>41</v>
      </c>
      <c r="F890" t="s">
        <v>16</v>
      </c>
      <c r="G890">
        <v>1</v>
      </c>
      <c r="H890">
        <v>50</v>
      </c>
      <c r="I890">
        <v>50</v>
      </c>
      <c r="J890">
        <v>0</v>
      </c>
      <c r="K890" t="str">
        <f t="shared" si="79"/>
        <v>36-45</v>
      </c>
      <c r="L890" t="str">
        <f t="shared" si="78"/>
        <v>6.40-45</v>
      </c>
      <c r="M890">
        <f t="shared" si="80"/>
        <v>6</v>
      </c>
      <c r="N890">
        <f t="shared" si="81"/>
        <v>10</v>
      </c>
      <c r="O890" t="str">
        <f t="shared" si="82"/>
        <v>21-31</v>
      </c>
      <c r="P890" t="str">
        <f t="shared" si="83"/>
        <v>610</v>
      </c>
    </row>
    <row r="891" spans="1:16" x14ac:dyDescent="0.3">
      <c r="A891">
        <v>935</v>
      </c>
      <c r="B891" s="1">
        <v>45178</v>
      </c>
      <c r="C891" t="s">
        <v>948</v>
      </c>
      <c r="D891" t="s">
        <v>13</v>
      </c>
      <c r="E891">
        <v>34</v>
      </c>
      <c r="F891" t="s">
        <v>11</v>
      </c>
      <c r="G891">
        <v>1</v>
      </c>
      <c r="H891">
        <v>50</v>
      </c>
      <c r="I891">
        <v>50</v>
      </c>
      <c r="J891">
        <v>0</v>
      </c>
      <c r="K891" t="str">
        <f t="shared" si="79"/>
        <v>26-35</v>
      </c>
      <c r="L891" t="str">
        <f t="shared" si="78"/>
        <v>4.30-35</v>
      </c>
      <c r="M891">
        <f t="shared" si="80"/>
        <v>6</v>
      </c>
      <c r="N891">
        <f t="shared" si="81"/>
        <v>9</v>
      </c>
      <c r="O891" t="str">
        <f t="shared" si="82"/>
        <v>1-10</v>
      </c>
      <c r="P891" t="str">
        <f t="shared" si="83"/>
        <v>69</v>
      </c>
    </row>
    <row r="892" spans="1:16" x14ac:dyDescent="0.3">
      <c r="A892">
        <v>941</v>
      </c>
      <c r="B892" s="1">
        <v>45004</v>
      </c>
      <c r="C892" t="s">
        <v>954</v>
      </c>
      <c r="D892" t="s">
        <v>13</v>
      </c>
      <c r="E892">
        <v>57</v>
      </c>
      <c r="F892" t="s">
        <v>14</v>
      </c>
      <c r="G892">
        <v>2</v>
      </c>
      <c r="H892">
        <v>25</v>
      </c>
      <c r="I892">
        <v>50</v>
      </c>
      <c r="J892">
        <v>0</v>
      </c>
      <c r="K892" t="str">
        <f t="shared" si="79"/>
        <v>56-65</v>
      </c>
      <c r="L892" t="str">
        <f t="shared" si="78"/>
        <v>9.55-60</v>
      </c>
      <c r="M892">
        <f t="shared" si="80"/>
        <v>7</v>
      </c>
      <c r="N892">
        <f t="shared" si="81"/>
        <v>3</v>
      </c>
      <c r="O892" t="str">
        <f t="shared" si="82"/>
        <v>11-20</v>
      </c>
      <c r="P892" t="str">
        <f t="shared" si="83"/>
        <v>73</v>
      </c>
    </row>
    <row r="893" spans="1:16" x14ac:dyDescent="0.3">
      <c r="A893">
        <v>944</v>
      </c>
      <c r="B893" s="1">
        <v>45082</v>
      </c>
      <c r="C893" t="s">
        <v>957</v>
      </c>
      <c r="D893" t="s">
        <v>10</v>
      </c>
      <c r="E893">
        <v>44</v>
      </c>
      <c r="F893" t="s">
        <v>14</v>
      </c>
      <c r="G893">
        <v>2</v>
      </c>
      <c r="H893">
        <v>25</v>
      </c>
      <c r="I893">
        <v>50</v>
      </c>
      <c r="J893">
        <v>0</v>
      </c>
      <c r="K893" t="str">
        <f t="shared" si="79"/>
        <v>36-45</v>
      </c>
      <c r="L893" t="str">
        <f t="shared" si="78"/>
        <v>6.40-45</v>
      </c>
      <c r="M893">
        <f t="shared" si="80"/>
        <v>1</v>
      </c>
      <c r="N893">
        <f t="shared" si="81"/>
        <v>6</v>
      </c>
      <c r="O893" t="str">
        <f t="shared" si="82"/>
        <v>1-10</v>
      </c>
      <c r="P893" t="str">
        <f t="shared" si="83"/>
        <v>16</v>
      </c>
    </row>
    <row r="894" spans="1:16" x14ac:dyDescent="0.3">
      <c r="A894">
        <v>949</v>
      </c>
      <c r="B894" s="1">
        <v>45140</v>
      </c>
      <c r="C894" t="s">
        <v>962</v>
      </c>
      <c r="D894" t="s">
        <v>13</v>
      </c>
      <c r="E894">
        <v>41</v>
      </c>
      <c r="F894" t="s">
        <v>16</v>
      </c>
      <c r="G894">
        <v>2</v>
      </c>
      <c r="H894">
        <v>25</v>
      </c>
      <c r="I894">
        <v>50</v>
      </c>
      <c r="J894">
        <v>0</v>
      </c>
      <c r="K894" t="str">
        <f t="shared" si="79"/>
        <v>36-45</v>
      </c>
      <c r="L894" t="str">
        <f t="shared" si="78"/>
        <v>6.40-45</v>
      </c>
      <c r="M894">
        <f t="shared" si="80"/>
        <v>3</v>
      </c>
      <c r="N894">
        <f t="shared" si="81"/>
        <v>8</v>
      </c>
      <c r="O894" t="str">
        <f t="shared" si="82"/>
        <v>1-10</v>
      </c>
      <c r="P894" t="str">
        <f t="shared" si="83"/>
        <v>38</v>
      </c>
    </row>
    <row r="895" spans="1:16" x14ac:dyDescent="0.3">
      <c r="A895">
        <v>958</v>
      </c>
      <c r="B895" s="1">
        <v>45079</v>
      </c>
      <c r="C895" t="s">
        <v>971</v>
      </c>
      <c r="D895" t="s">
        <v>10</v>
      </c>
      <c r="E895">
        <v>62</v>
      </c>
      <c r="F895" t="s">
        <v>16</v>
      </c>
      <c r="G895">
        <v>2</v>
      </c>
      <c r="H895">
        <v>25</v>
      </c>
      <c r="I895">
        <v>50</v>
      </c>
      <c r="J895">
        <v>0</v>
      </c>
      <c r="K895" t="str">
        <f t="shared" si="79"/>
        <v>56-65</v>
      </c>
      <c r="L895" t="str">
        <f t="shared" si="78"/>
        <v>10.60-65</v>
      </c>
      <c r="M895">
        <f t="shared" si="80"/>
        <v>5</v>
      </c>
      <c r="N895">
        <f t="shared" si="81"/>
        <v>6</v>
      </c>
      <c r="O895" t="str">
        <f t="shared" si="82"/>
        <v>1-10</v>
      </c>
      <c r="P895" t="str">
        <f t="shared" si="83"/>
        <v>56</v>
      </c>
    </row>
    <row r="896" spans="1:16" x14ac:dyDescent="0.3">
      <c r="A896">
        <v>963</v>
      </c>
      <c r="B896" s="1">
        <v>45244</v>
      </c>
      <c r="C896" t="s">
        <v>976</v>
      </c>
      <c r="D896" t="s">
        <v>13</v>
      </c>
      <c r="E896">
        <v>55</v>
      </c>
      <c r="F896" t="s">
        <v>11</v>
      </c>
      <c r="G896">
        <v>1</v>
      </c>
      <c r="H896">
        <v>50</v>
      </c>
      <c r="I896">
        <v>50</v>
      </c>
      <c r="J896">
        <v>0</v>
      </c>
      <c r="K896" t="str">
        <f t="shared" si="79"/>
        <v>46-55</v>
      </c>
      <c r="L896" t="str">
        <f t="shared" si="78"/>
        <v>8.50-55</v>
      </c>
      <c r="M896">
        <f t="shared" si="80"/>
        <v>2</v>
      </c>
      <c r="N896">
        <f t="shared" si="81"/>
        <v>11</v>
      </c>
      <c r="O896" t="str">
        <f t="shared" si="82"/>
        <v>11-20</v>
      </c>
      <c r="P896" t="str">
        <f t="shared" si="83"/>
        <v>211</v>
      </c>
    </row>
    <row r="897" spans="1:16" x14ac:dyDescent="0.3">
      <c r="A897">
        <v>973</v>
      </c>
      <c r="B897" s="1">
        <v>45007</v>
      </c>
      <c r="C897" t="s">
        <v>986</v>
      </c>
      <c r="D897" t="s">
        <v>10</v>
      </c>
      <c r="E897">
        <v>60</v>
      </c>
      <c r="F897" t="s">
        <v>14</v>
      </c>
      <c r="G897">
        <v>1</v>
      </c>
      <c r="H897">
        <v>50</v>
      </c>
      <c r="I897">
        <v>50</v>
      </c>
      <c r="J897">
        <v>0</v>
      </c>
      <c r="K897" t="str">
        <f t="shared" si="79"/>
        <v>56-65</v>
      </c>
      <c r="L897" t="str">
        <f t="shared" si="78"/>
        <v>9.55-60</v>
      </c>
      <c r="M897">
        <f t="shared" si="80"/>
        <v>3</v>
      </c>
      <c r="N897">
        <f t="shared" si="81"/>
        <v>3</v>
      </c>
      <c r="O897" t="str">
        <f t="shared" si="82"/>
        <v>21-31</v>
      </c>
      <c r="P897" t="str">
        <f t="shared" si="83"/>
        <v>33</v>
      </c>
    </row>
    <row r="898" spans="1:16" x14ac:dyDescent="0.3">
      <c r="A898">
        <v>985</v>
      </c>
      <c r="B898" s="1">
        <v>45076</v>
      </c>
      <c r="C898" t="s">
        <v>998</v>
      </c>
      <c r="D898" t="s">
        <v>13</v>
      </c>
      <c r="E898">
        <v>19</v>
      </c>
      <c r="F898" t="s">
        <v>16</v>
      </c>
      <c r="G898">
        <v>2</v>
      </c>
      <c r="H898">
        <v>25</v>
      </c>
      <c r="I898">
        <v>50</v>
      </c>
      <c r="J898">
        <v>0</v>
      </c>
      <c r="K898" t="str">
        <f t="shared" si="79"/>
        <v>18-25</v>
      </c>
      <c r="L898" t="str">
        <f t="shared" ref="L898:L961" si="84">IF(E898&lt;=20,"1.18-20",IF(E898&lt;=25,"2.20-25",IF(E898&lt;=30,"3.25-30",IF(E898&lt;=35,"4.30-35",IF(E898&lt;=40,"5.35-40",IF(E898&lt;=45,"6.40-45",IF(E898&lt;=50,"7.45-50",IF(E898&lt;=55,"8.50-55",IF(E898&lt;=60,"9.55-60","10.60-65")))))))))</f>
        <v>1.18-20</v>
      </c>
      <c r="M898">
        <f t="shared" si="80"/>
        <v>2</v>
      </c>
      <c r="N898">
        <f t="shared" si="81"/>
        <v>5</v>
      </c>
      <c r="O898" t="str">
        <f t="shared" si="82"/>
        <v>21-31</v>
      </c>
      <c r="P898" t="str">
        <f t="shared" si="83"/>
        <v>25</v>
      </c>
    </row>
    <row r="899" spans="1:16" x14ac:dyDescent="0.3">
      <c r="A899">
        <v>996</v>
      </c>
      <c r="B899" s="1">
        <v>45062</v>
      </c>
      <c r="C899" t="s">
        <v>1009</v>
      </c>
      <c r="D899" t="s">
        <v>10</v>
      </c>
      <c r="E899">
        <v>62</v>
      </c>
      <c r="F899" t="s">
        <v>14</v>
      </c>
      <c r="G899">
        <v>1</v>
      </c>
      <c r="H899">
        <v>50</v>
      </c>
      <c r="I899">
        <v>50</v>
      </c>
      <c r="J899">
        <v>0</v>
      </c>
      <c r="K899" t="str">
        <f t="shared" ref="K899:K962" si="85">IF(E899&lt;=25,"18-25",IF(E899&lt;=35,"26-35",IF(E899&lt;=45,"36-45",IF(E899&lt;=55,"46-55","56-65"))))</f>
        <v>56-65</v>
      </c>
      <c r="L899" t="str">
        <f t="shared" si="84"/>
        <v>10.60-65</v>
      </c>
      <c r="M899">
        <f t="shared" ref="M899:M962" si="86">WEEKDAY(B899,2)</f>
        <v>2</v>
      </c>
      <c r="N899">
        <f t="shared" ref="N899:N962" si="87">MONTH(B899)</f>
        <v>5</v>
      </c>
      <c r="O899" t="str">
        <f t="shared" ref="O899:O962" si="88">IF(DAY(B899)&lt;11,"1-10",IF(DAY(B899)&lt;21,"11-20","21-31"))</f>
        <v>11-20</v>
      </c>
      <c r="P899" t="str">
        <f t="shared" ref="P899:P962" si="89">M899&amp;N899</f>
        <v>25</v>
      </c>
    </row>
    <row r="900" spans="1:16" x14ac:dyDescent="0.3">
      <c r="A900">
        <v>3</v>
      </c>
      <c r="B900" s="1">
        <v>44939</v>
      </c>
      <c r="C900" t="s">
        <v>15</v>
      </c>
      <c r="D900" t="s">
        <v>10</v>
      </c>
      <c r="E900">
        <v>50</v>
      </c>
      <c r="F900" t="s">
        <v>16</v>
      </c>
      <c r="G900">
        <v>1</v>
      </c>
      <c r="H900">
        <v>30</v>
      </c>
      <c r="I900">
        <v>30</v>
      </c>
      <c r="J900">
        <v>0</v>
      </c>
      <c r="K900" t="str">
        <f t="shared" si="85"/>
        <v>46-55</v>
      </c>
      <c r="L900" t="str">
        <f t="shared" si="84"/>
        <v>7.45-50</v>
      </c>
      <c r="M900">
        <f t="shared" si="86"/>
        <v>5</v>
      </c>
      <c r="N900">
        <f t="shared" si="87"/>
        <v>1</v>
      </c>
      <c r="O900" t="str">
        <f t="shared" si="88"/>
        <v>11-20</v>
      </c>
      <c r="P900" t="str">
        <f t="shared" si="89"/>
        <v>51</v>
      </c>
    </row>
    <row r="901" spans="1:16" x14ac:dyDescent="0.3">
      <c r="A901">
        <v>6</v>
      </c>
      <c r="B901" s="1">
        <v>45041</v>
      </c>
      <c r="C901" t="s">
        <v>19</v>
      </c>
      <c r="D901" t="s">
        <v>13</v>
      </c>
      <c r="E901">
        <v>45</v>
      </c>
      <c r="F901" t="s">
        <v>11</v>
      </c>
      <c r="G901">
        <v>1</v>
      </c>
      <c r="H901">
        <v>30</v>
      </c>
      <c r="I901">
        <v>30</v>
      </c>
      <c r="J901">
        <v>0</v>
      </c>
      <c r="K901" t="str">
        <f t="shared" si="85"/>
        <v>36-45</v>
      </c>
      <c r="L901" t="str">
        <f t="shared" si="84"/>
        <v>6.40-45</v>
      </c>
      <c r="M901">
        <f t="shared" si="86"/>
        <v>2</v>
      </c>
      <c r="N901">
        <f t="shared" si="87"/>
        <v>4</v>
      </c>
      <c r="O901" t="str">
        <f t="shared" si="88"/>
        <v>21-31</v>
      </c>
      <c r="P901" t="str">
        <f t="shared" si="89"/>
        <v>24</v>
      </c>
    </row>
    <row r="902" spans="1:16" x14ac:dyDescent="0.3">
      <c r="A902">
        <v>29</v>
      </c>
      <c r="B902" s="1">
        <v>45156</v>
      </c>
      <c r="C902" t="s">
        <v>42</v>
      </c>
      <c r="D902" t="s">
        <v>13</v>
      </c>
      <c r="E902">
        <v>42</v>
      </c>
      <c r="F902" t="s">
        <v>16</v>
      </c>
      <c r="G902">
        <v>1</v>
      </c>
      <c r="H902">
        <v>30</v>
      </c>
      <c r="I902">
        <v>30</v>
      </c>
      <c r="J902">
        <v>0</v>
      </c>
      <c r="K902" t="str">
        <f t="shared" si="85"/>
        <v>36-45</v>
      </c>
      <c r="L902" t="str">
        <f t="shared" si="84"/>
        <v>6.40-45</v>
      </c>
      <c r="M902">
        <f t="shared" si="86"/>
        <v>5</v>
      </c>
      <c r="N902">
        <f t="shared" si="87"/>
        <v>8</v>
      </c>
      <c r="O902" t="str">
        <f t="shared" si="88"/>
        <v>11-20</v>
      </c>
      <c r="P902" t="str">
        <f t="shared" si="89"/>
        <v>58</v>
      </c>
    </row>
    <row r="903" spans="1:16" x14ac:dyDescent="0.3">
      <c r="A903">
        <v>45</v>
      </c>
      <c r="B903" s="1">
        <v>45110</v>
      </c>
      <c r="C903" t="s">
        <v>58</v>
      </c>
      <c r="D903" t="s">
        <v>13</v>
      </c>
      <c r="E903">
        <v>55</v>
      </c>
      <c r="F903" t="s">
        <v>16</v>
      </c>
      <c r="G903">
        <v>1</v>
      </c>
      <c r="H903">
        <v>30</v>
      </c>
      <c r="I903">
        <v>30</v>
      </c>
      <c r="J903">
        <v>0</v>
      </c>
      <c r="K903" t="str">
        <f t="shared" si="85"/>
        <v>46-55</v>
      </c>
      <c r="L903" t="str">
        <f t="shared" si="84"/>
        <v>8.50-55</v>
      </c>
      <c r="M903">
        <f t="shared" si="86"/>
        <v>1</v>
      </c>
      <c r="N903">
        <f t="shared" si="87"/>
        <v>7</v>
      </c>
      <c r="O903" t="str">
        <f t="shared" si="88"/>
        <v>1-10</v>
      </c>
      <c r="P903" t="str">
        <f t="shared" si="89"/>
        <v>17</v>
      </c>
    </row>
    <row r="904" spans="1:16" x14ac:dyDescent="0.3">
      <c r="A904">
        <v>57</v>
      </c>
      <c r="B904" s="1">
        <v>45248</v>
      </c>
      <c r="C904" t="s">
        <v>70</v>
      </c>
      <c r="D904" t="s">
        <v>13</v>
      </c>
      <c r="E904">
        <v>63</v>
      </c>
      <c r="F904" t="s">
        <v>11</v>
      </c>
      <c r="G904">
        <v>1</v>
      </c>
      <c r="H904">
        <v>30</v>
      </c>
      <c r="I904">
        <v>30</v>
      </c>
      <c r="J904">
        <v>0</v>
      </c>
      <c r="K904" t="str">
        <f t="shared" si="85"/>
        <v>56-65</v>
      </c>
      <c r="L904" t="str">
        <f t="shared" si="84"/>
        <v>10.60-65</v>
      </c>
      <c r="M904">
        <f t="shared" si="86"/>
        <v>6</v>
      </c>
      <c r="N904">
        <f t="shared" si="87"/>
        <v>11</v>
      </c>
      <c r="O904" t="str">
        <f t="shared" si="88"/>
        <v>11-20</v>
      </c>
      <c r="P904" t="str">
        <f t="shared" si="89"/>
        <v>611</v>
      </c>
    </row>
    <row r="905" spans="1:16" x14ac:dyDescent="0.3">
      <c r="A905">
        <v>66</v>
      </c>
      <c r="B905" s="1">
        <v>45043</v>
      </c>
      <c r="C905" t="s">
        <v>79</v>
      </c>
      <c r="D905" t="s">
        <v>13</v>
      </c>
      <c r="E905">
        <v>45</v>
      </c>
      <c r="F905" t="s">
        <v>16</v>
      </c>
      <c r="G905">
        <v>1</v>
      </c>
      <c r="H905">
        <v>30</v>
      </c>
      <c r="I905">
        <v>30</v>
      </c>
      <c r="J905">
        <v>0</v>
      </c>
      <c r="K905" t="str">
        <f t="shared" si="85"/>
        <v>36-45</v>
      </c>
      <c r="L905" t="str">
        <f t="shared" si="84"/>
        <v>6.40-45</v>
      </c>
      <c r="M905">
        <f t="shared" si="86"/>
        <v>4</v>
      </c>
      <c r="N905">
        <f t="shared" si="87"/>
        <v>4</v>
      </c>
      <c r="O905" t="str">
        <f t="shared" si="88"/>
        <v>21-31</v>
      </c>
      <c r="P905" t="str">
        <f t="shared" si="89"/>
        <v>44</v>
      </c>
    </row>
    <row r="906" spans="1:16" x14ac:dyDescent="0.3">
      <c r="A906">
        <v>90</v>
      </c>
      <c r="B906" s="1">
        <v>45052</v>
      </c>
      <c r="C906" t="s">
        <v>103</v>
      </c>
      <c r="D906" t="s">
        <v>13</v>
      </c>
      <c r="E906">
        <v>51</v>
      </c>
      <c r="F906" t="s">
        <v>16</v>
      </c>
      <c r="G906">
        <v>1</v>
      </c>
      <c r="H906">
        <v>30</v>
      </c>
      <c r="I906">
        <v>30</v>
      </c>
      <c r="J906">
        <v>0</v>
      </c>
      <c r="K906" t="str">
        <f t="shared" si="85"/>
        <v>46-55</v>
      </c>
      <c r="L906" t="str">
        <f t="shared" si="84"/>
        <v>8.50-55</v>
      </c>
      <c r="M906">
        <f t="shared" si="86"/>
        <v>6</v>
      </c>
      <c r="N906">
        <f t="shared" si="87"/>
        <v>5</v>
      </c>
      <c r="O906" t="str">
        <f t="shared" si="88"/>
        <v>1-10</v>
      </c>
      <c r="P906" t="str">
        <f t="shared" si="89"/>
        <v>65</v>
      </c>
    </row>
    <row r="907" spans="1:16" x14ac:dyDescent="0.3">
      <c r="A907">
        <v>100</v>
      </c>
      <c r="B907" s="1">
        <v>45093</v>
      </c>
      <c r="C907" t="s">
        <v>113</v>
      </c>
      <c r="D907" t="s">
        <v>10</v>
      </c>
      <c r="E907">
        <v>41</v>
      </c>
      <c r="F907" t="s">
        <v>16</v>
      </c>
      <c r="G907">
        <v>1</v>
      </c>
      <c r="H907">
        <v>30</v>
      </c>
      <c r="I907">
        <v>30</v>
      </c>
      <c r="J907">
        <v>0</v>
      </c>
      <c r="K907" t="str">
        <f t="shared" si="85"/>
        <v>36-45</v>
      </c>
      <c r="L907" t="str">
        <f t="shared" si="84"/>
        <v>6.40-45</v>
      </c>
      <c r="M907">
        <f t="shared" si="86"/>
        <v>5</v>
      </c>
      <c r="N907">
        <f t="shared" si="87"/>
        <v>6</v>
      </c>
      <c r="O907" t="str">
        <f t="shared" si="88"/>
        <v>11-20</v>
      </c>
      <c r="P907" t="str">
        <f t="shared" si="89"/>
        <v>56</v>
      </c>
    </row>
    <row r="908" spans="1:16" x14ac:dyDescent="0.3">
      <c r="A908">
        <v>116</v>
      </c>
      <c r="B908" s="1">
        <v>45161</v>
      </c>
      <c r="C908" t="s">
        <v>129</v>
      </c>
      <c r="D908" t="s">
        <v>13</v>
      </c>
      <c r="E908">
        <v>23</v>
      </c>
      <c r="F908" t="s">
        <v>14</v>
      </c>
      <c r="G908">
        <v>1</v>
      </c>
      <c r="H908">
        <v>30</v>
      </c>
      <c r="I908">
        <v>30</v>
      </c>
      <c r="J908">
        <v>0</v>
      </c>
      <c r="K908" t="str">
        <f t="shared" si="85"/>
        <v>18-25</v>
      </c>
      <c r="L908" t="str">
        <f t="shared" si="84"/>
        <v>2.20-25</v>
      </c>
      <c r="M908">
        <f t="shared" si="86"/>
        <v>3</v>
      </c>
      <c r="N908">
        <f t="shared" si="87"/>
        <v>8</v>
      </c>
      <c r="O908" t="str">
        <f t="shared" si="88"/>
        <v>21-31</v>
      </c>
      <c r="P908" t="str">
        <f t="shared" si="89"/>
        <v>38</v>
      </c>
    </row>
    <row r="909" spans="1:16" x14ac:dyDescent="0.3">
      <c r="A909">
        <v>140</v>
      </c>
      <c r="B909" s="1">
        <v>45143</v>
      </c>
      <c r="C909" t="s">
        <v>153</v>
      </c>
      <c r="D909" t="s">
        <v>10</v>
      </c>
      <c r="E909">
        <v>38</v>
      </c>
      <c r="F909" t="s">
        <v>16</v>
      </c>
      <c r="G909">
        <v>1</v>
      </c>
      <c r="H909">
        <v>30</v>
      </c>
      <c r="I909">
        <v>30</v>
      </c>
      <c r="J909">
        <v>0</v>
      </c>
      <c r="K909" t="str">
        <f t="shared" si="85"/>
        <v>36-45</v>
      </c>
      <c r="L909" t="str">
        <f t="shared" si="84"/>
        <v>5.35-40</v>
      </c>
      <c r="M909">
        <f t="shared" si="86"/>
        <v>6</v>
      </c>
      <c r="N909">
        <f t="shared" si="87"/>
        <v>8</v>
      </c>
      <c r="O909" t="str">
        <f t="shared" si="88"/>
        <v>1-10</v>
      </c>
      <c r="P909" t="str">
        <f t="shared" si="89"/>
        <v>68</v>
      </c>
    </row>
    <row r="910" spans="1:16" x14ac:dyDescent="0.3">
      <c r="A910">
        <v>195</v>
      </c>
      <c r="B910" s="1">
        <v>44962</v>
      </c>
      <c r="C910" t="s">
        <v>208</v>
      </c>
      <c r="D910" t="s">
        <v>10</v>
      </c>
      <c r="E910">
        <v>52</v>
      </c>
      <c r="F910" t="s">
        <v>14</v>
      </c>
      <c r="G910">
        <v>1</v>
      </c>
      <c r="H910">
        <v>30</v>
      </c>
      <c r="I910">
        <v>30</v>
      </c>
      <c r="J910">
        <v>0</v>
      </c>
      <c r="K910" t="str">
        <f t="shared" si="85"/>
        <v>46-55</v>
      </c>
      <c r="L910" t="str">
        <f t="shared" si="84"/>
        <v>8.50-55</v>
      </c>
      <c r="M910">
        <f t="shared" si="86"/>
        <v>7</v>
      </c>
      <c r="N910">
        <f t="shared" si="87"/>
        <v>2</v>
      </c>
      <c r="O910" t="str">
        <f t="shared" si="88"/>
        <v>1-10</v>
      </c>
      <c r="P910" t="str">
        <f t="shared" si="89"/>
        <v>72</v>
      </c>
    </row>
    <row r="911" spans="1:16" x14ac:dyDescent="0.3">
      <c r="A911">
        <v>255</v>
      </c>
      <c r="B911" s="1">
        <v>45024</v>
      </c>
      <c r="C911" t="s">
        <v>268</v>
      </c>
      <c r="D911" t="s">
        <v>10</v>
      </c>
      <c r="E911">
        <v>48</v>
      </c>
      <c r="F911" t="s">
        <v>14</v>
      </c>
      <c r="G911">
        <v>1</v>
      </c>
      <c r="H911">
        <v>30</v>
      </c>
      <c r="I911">
        <v>30</v>
      </c>
      <c r="J911">
        <v>0</v>
      </c>
      <c r="K911" t="str">
        <f t="shared" si="85"/>
        <v>46-55</v>
      </c>
      <c r="L911" t="str">
        <f t="shared" si="84"/>
        <v>7.45-50</v>
      </c>
      <c r="M911">
        <f t="shared" si="86"/>
        <v>6</v>
      </c>
      <c r="N911">
        <f t="shared" si="87"/>
        <v>4</v>
      </c>
      <c r="O911" t="str">
        <f t="shared" si="88"/>
        <v>1-10</v>
      </c>
      <c r="P911" t="str">
        <f t="shared" si="89"/>
        <v>64</v>
      </c>
    </row>
    <row r="912" spans="1:16" x14ac:dyDescent="0.3">
      <c r="A912">
        <v>268</v>
      </c>
      <c r="B912" s="1">
        <v>44977</v>
      </c>
      <c r="C912" t="s">
        <v>281</v>
      </c>
      <c r="D912" t="s">
        <v>13</v>
      </c>
      <c r="E912">
        <v>28</v>
      </c>
      <c r="F912" t="s">
        <v>16</v>
      </c>
      <c r="G912">
        <v>1</v>
      </c>
      <c r="H912">
        <v>30</v>
      </c>
      <c r="I912">
        <v>30</v>
      </c>
      <c r="J912">
        <v>0</v>
      </c>
      <c r="K912" t="str">
        <f t="shared" si="85"/>
        <v>26-35</v>
      </c>
      <c r="L912" t="str">
        <f t="shared" si="84"/>
        <v>3.25-30</v>
      </c>
      <c r="M912">
        <f t="shared" si="86"/>
        <v>1</v>
      </c>
      <c r="N912">
        <f t="shared" si="87"/>
        <v>2</v>
      </c>
      <c r="O912" t="str">
        <f t="shared" si="88"/>
        <v>11-20</v>
      </c>
      <c r="P912" t="str">
        <f t="shared" si="89"/>
        <v>12</v>
      </c>
    </row>
    <row r="913" spans="1:16" x14ac:dyDescent="0.3">
      <c r="A913">
        <v>305</v>
      </c>
      <c r="B913" s="1">
        <v>45062</v>
      </c>
      <c r="C913" t="s">
        <v>318</v>
      </c>
      <c r="D913" t="s">
        <v>13</v>
      </c>
      <c r="E913">
        <v>18</v>
      </c>
      <c r="F913" t="s">
        <v>11</v>
      </c>
      <c r="G913">
        <v>1</v>
      </c>
      <c r="H913">
        <v>30</v>
      </c>
      <c r="I913">
        <v>30</v>
      </c>
      <c r="J913">
        <v>0</v>
      </c>
      <c r="K913" t="str">
        <f t="shared" si="85"/>
        <v>18-25</v>
      </c>
      <c r="L913" t="str">
        <f t="shared" si="84"/>
        <v>1.18-20</v>
      </c>
      <c r="M913">
        <f t="shared" si="86"/>
        <v>2</v>
      </c>
      <c r="N913">
        <f t="shared" si="87"/>
        <v>5</v>
      </c>
      <c r="O913" t="str">
        <f t="shared" si="88"/>
        <v>11-20</v>
      </c>
      <c r="P913" t="str">
        <f t="shared" si="89"/>
        <v>25</v>
      </c>
    </row>
    <row r="914" spans="1:16" x14ac:dyDescent="0.3">
      <c r="A914">
        <v>344</v>
      </c>
      <c r="B914" s="1">
        <v>44947</v>
      </c>
      <c r="C914" t="s">
        <v>357</v>
      </c>
      <c r="D914" t="s">
        <v>13</v>
      </c>
      <c r="E914">
        <v>42</v>
      </c>
      <c r="F914" t="s">
        <v>11</v>
      </c>
      <c r="G914">
        <v>1</v>
      </c>
      <c r="H914">
        <v>30</v>
      </c>
      <c r="I914">
        <v>30</v>
      </c>
      <c r="J914">
        <v>0</v>
      </c>
      <c r="K914" t="str">
        <f t="shared" si="85"/>
        <v>36-45</v>
      </c>
      <c r="L914" t="str">
        <f t="shared" si="84"/>
        <v>6.40-45</v>
      </c>
      <c r="M914">
        <f t="shared" si="86"/>
        <v>6</v>
      </c>
      <c r="N914">
        <f t="shared" si="87"/>
        <v>1</v>
      </c>
      <c r="O914" t="str">
        <f t="shared" si="88"/>
        <v>21-31</v>
      </c>
      <c r="P914" t="str">
        <f t="shared" si="89"/>
        <v>61</v>
      </c>
    </row>
    <row r="915" spans="1:16" x14ac:dyDescent="0.3">
      <c r="A915">
        <v>345</v>
      </c>
      <c r="B915" s="1">
        <v>45244</v>
      </c>
      <c r="C915" t="s">
        <v>358</v>
      </c>
      <c r="D915" t="s">
        <v>10</v>
      </c>
      <c r="E915">
        <v>62</v>
      </c>
      <c r="F915" t="s">
        <v>16</v>
      </c>
      <c r="G915">
        <v>1</v>
      </c>
      <c r="H915">
        <v>30</v>
      </c>
      <c r="I915">
        <v>30</v>
      </c>
      <c r="J915">
        <v>0</v>
      </c>
      <c r="K915" t="str">
        <f t="shared" si="85"/>
        <v>56-65</v>
      </c>
      <c r="L915" t="str">
        <f t="shared" si="84"/>
        <v>10.60-65</v>
      </c>
      <c r="M915">
        <f t="shared" si="86"/>
        <v>2</v>
      </c>
      <c r="N915">
        <f t="shared" si="87"/>
        <v>11</v>
      </c>
      <c r="O915" t="str">
        <f t="shared" si="88"/>
        <v>11-20</v>
      </c>
      <c r="P915" t="str">
        <f t="shared" si="89"/>
        <v>211</v>
      </c>
    </row>
    <row r="916" spans="1:16" x14ac:dyDescent="0.3">
      <c r="A916">
        <v>376</v>
      </c>
      <c r="B916" s="1">
        <v>45062</v>
      </c>
      <c r="C916" t="s">
        <v>389</v>
      </c>
      <c r="D916" t="s">
        <v>13</v>
      </c>
      <c r="E916">
        <v>64</v>
      </c>
      <c r="F916" t="s">
        <v>11</v>
      </c>
      <c r="G916">
        <v>1</v>
      </c>
      <c r="H916">
        <v>30</v>
      </c>
      <c r="I916">
        <v>30</v>
      </c>
      <c r="J916">
        <v>0</v>
      </c>
      <c r="K916" t="str">
        <f t="shared" si="85"/>
        <v>56-65</v>
      </c>
      <c r="L916" t="str">
        <f t="shared" si="84"/>
        <v>10.60-65</v>
      </c>
      <c r="M916">
        <f t="shared" si="86"/>
        <v>2</v>
      </c>
      <c r="N916">
        <f t="shared" si="87"/>
        <v>5</v>
      </c>
      <c r="O916" t="str">
        <f t="shared" si="88"/>
        <v>11-20</v>
      </c>
      <c r="P916" t="str">
        <f t="shared" si="89"/>
        <v>25</v>
      </c>
    </row>
    <row r="917" spans="1:16" x14ac:dyDescent="0.3">
      <c r="A917">
        <v>387</v>
      </c>
      <c r="B917" s="1">
        <v>45081</v>
      </c>
      <c r="C917" t="s">
        <v>400</v>
      </c>
      <c r="D917" t="s">
        <v>10</v>
      </c>
      <c r="E917">
        <v>44</v>
      </c>
      <c r="F917" t="s">
        <v>11</v>
      </c>
      <c r="G917">
        <v>1</v>
      </c>
      <c r="H917">
        <v>30</v>
      </c>
      <c r="I917">
        <v>30</v>
      </c>
      <c r="J917">
        <v>0</v>
      </c>
      <c r="K917" t="str">
        <f t="shared" si="85"/>
        <v>36-45</v>
      </c>
      <c r="L917" t="str">
        <f t="shared" si="84"/>
        <v>6.40-45</v>
      </c>
      <c r="M917">
        <f t="shared" si="86"/>
        <v>7</v>
      </c>
      <c r="N917">
        <f t="shared" si="87"/>
        <v>6</v>
      </c>
      <c r="O917" t="str">
        <f t="shared" si="88"/>
        <v>1-10</v>
      </c>
      <c r="P917" t="str">
        <f t="shared" si="89"/>
        <v>76</v>
      </c>
    </row>
    <row r="918" spans="1:16" x14ac:dyDescent="0.3">
      <c r="A918">
        <v>396</v>
      </c>
      <c r="B918" s="1">
        <v>44980</v>
      </c>
      <c r="C918" t="s">
        <v>409</v>
      </c>
      <c r="D918" t="s">
        <v>13</v>
      </c>
      <c r="E918">
        <v>55</v>
      </c>
      <c r="F918" t="s">
        <v>11</v>
      </c>
      <c r="G918">
        <v>1</v>
      </c>
      <c r="H918">
        <v>30</v>
      </c>
      <c r="I918">
        <v>30</v>
      </c>
      <c r="J918">
        <v>0</v>
      </c>
      <c r="K918" t="str">
        <f t="shared" si="85"/>
        <v>46-55</v>
      </c>
      <c r="L918" t="str">
        <f t="shared" si="84"/>
        <v>8.50-55</v>
      </c>
      <c r="M918">
        <f t="shared" si="86"/>
        <v>4</v>
      </c>
      <c r="N918">
        <f t="shared" si="87"/>
        <v>2</v>
      </c>
      <c r="O918" t="str">
        <f t="shared" si="88"/>
        <v>21-31</v>
      </c>
      <c r="P918" t="str">
        <f t="shared" si="89"/>
        <v>42</v>
      </c>
    </row>
    <row r="919" spans="1:16" x14ac:dyDescent="0.3">
      <c r="A919">
        <v>438</v>
      </c>
      <c r="B919" s="1">
        <v>44945</v>
      </c>
      <c r="C919" t="s">
        <v>451</v>
      </c>
      <c r="D919" t="s">
        <v>13</v>
      </c>
      <c r="E919">
        <v>42</v>
      </c>
      <c r="F919" t="s">
        <v>14</v>
      </c>
      <c r="G919">
        <v>1</v>
      </c>
      <c r="H919">
        <v>30</v>
      </c>
      <c r="I919">
        <v>30</v>
      </c>
      <c r="J919">
        <v>0</v>
      </c>
      <c r="K919" t="str">
        <f t="shared" si="85"/>
        <v>36-45</v>
      </c>
      <c r="L919" t="str">
        <f t="shared" si="84"/>
        <v>6.40-45</v>
      </c>
      <c r="M919">
        <f t="shared" si="86"/>
        <v>4</v>
      </c>
      <c r="N919">
        <f t="shared" si="87"/>
        <v>1</v>
      </c>
      <c r="O919" t="str">
        <f t="shared" si="88"/>
        <v>11-20</v>
      </c>
      <c r="P919" t="str">
        <f t="shared" si="89"/>
        <v>41</v>
      </c>
    </row>
    <row r="920" spans="1:16" x14ac:dyDescent="0.3">
      <c r="A920">
        <v>451</v>
      </c>
      <c r="B920" s="1">
        <v>45276</v>
      </c>
      <c r="C920" t="s">
        <v>464</v>
      </c>
      <c r="D920" t="s">
        <v>13</v>
      </c>
      <c r="E920">
        <v>45</v>
      </c>
      <c r="F920" t="s">
        <v>16</v>
      </c>
      <c r="G920">
        <v>1</v>
      </c>
      <c r="H920">
        <v>30</v>
      </c>
      <c r="I920">
        <v>30</v>
      </c>
      <c r="J920">
        <v>0</v>
      </c>
      <c r="K920" t="str">
        <f t="shared" si="85"/>
        <v>36-45</v>
      </c>
      <c r="L920" t="str">
        <f t="shared" si="84"/>
        <v>6.40-45</v>
      </c>
      <c r="M920">
        <f t="shared" si="86"/>
        <v>6</v>
      </c>
      <c r="N920">
        <f t="shared" si="87"/>
        <v>12</v>
      </c>
      <c r="O920" t="str">
        <f t="shared" si="88"/>
        <v>11-20</v>
      </c>
      <c r="P920" t="str">
        <f t="shared" si="89"/>
        <v>612</v>
      </c>
    </row>
    <row r="921" spans="1:16" x14ac:dyDescent="0.3">
      <c r="A921">
        <v>483</v>
      </c>
      <c r="B921" s="1">
        <v>45041</v>
      </c>
      <c r="C921" t="s">
        <v>496</v>
      </c>
      <c r="D921" t="s">
        <v>10</v>
      </c>
      <c r="E921">
        <v>55</v>
      </c>
      <c r="F921" t="s">
        <v>14</v>
      </c>
      <c r="G921">
        <v>1</v>
      </c>
      <c r="H921">
        <v>30</v>
      </c>
      <c r="I921">
        <v>30</v>
      </c>
      <c r="J921">
        <v>0</v>
      </c>
      <c r="K921" t="str">
        <f t="shared" si="85"/>
        <v>46-55</v>
      </c>
      <c r="L921" t="str">
        <f t="shared" si="84"/>
        <v>8.50-55</v>
      </c>
      <c r="M921">
        <f t="shared" si="86"/>
        <v>2</v>
      </c>
      <c r="N921">
        <f t="shared" si="87"/>
        <v>4</v>
      </c>
      <c r="O921" t="str">
        <f t="shared" si="88"/>
        <v>21-31</v>
      </c>
      <c r="P921" t="str">
        <f t="shared" si="89"/>
        <v>24</v>
      </c>
    </row>
    <row r="922" spans="1:16" x14ac:dyDescent="0.3">
      <c r="A922">
        <v>485</v>
      </c>
      <c r="B922" s="1">
        <v>45264</v>
      </c>
      <c r="C922" t="s">
        <v>498</v>
      </c>
      <c r="D922" t="s">
        <v>10</v>
      </c>
      <c r="E922">
        <v>24</v>
      </c>
      <c r="F922" t="s">
        <v>16</v>
      </c>
      <c r="G922">
        <v>1</v>
      </c>
      <c r="H922">
        <v>30</v>
      </c>
      <c r="I922">
        <v>30</v>
      </c>
      <c r="J922">
        <v>0</v>
      </c>
      <c r="K922" t="str">
        <f t="shared" si="85"/>
        <v>18-25</v>
      </c>
      <c r="L922" t="str">
        <f t="shared" si="84"/>
        <v>2.20-25</v>
      </c>
      <c r="M922">
        <f t="shared" si="86"/>
        <v>1</v>
      </c>
      <c r="N922">
        <f t="shared" si="87"/>
        <v>12</v>
      </c>
      <c r="O922" t="str">
        <f t="shared" si="88"/>
        <v>1-10</v>
      </c>
      <c r="P922" t="str">
        <f t="shared" si="89"/>
        <v>112</v>
      </c>
    </row>
    <row r="923" spans="1:16" x14ac:dyDescent="0.3">
      <c r="A923">
        <v>489</v>
      </c>
      <c r="B923" s="1">
        <v>45069</v>
      </c>
      <c r="C923" t="s">
        <v>502</v>
      </c>
      <c r="D923" t="s">
        <v>10</v>
      </c>
      <c r="E923">
        <v>44</v>
      </c>
      <c r="F923" t="s">
        <v>16</v>
      </c>
      <c r="G923">
        <v>1</v>
      </c>
      <c r="H923">
        <v>30</v>
      </c>
      <c r="I923">
        <v>30</v>
      </c>
      <c r="J923">
        <v>0</v>
      </c>
      <c r="K923" t="str">
        <f t="shared" si="85"/>
        <v>36-45</v>
      </c>
      <c r="L923" t="str">
        <f t="shared" si="84"/>
        <v>6.40-45</v>
      </c>
      <c r="M923">
        <f t="shared" si="86"/>
        <v>2</v>
      </c>
      <c r="N923">
        <f t="shared" si="87"/>
        <v>5</v>
      </c>
      <c r="O923" t="str">
        <f t="shared" si="88"/>
        <v>21-31</v>
      </c>
      <c r="P923" t="str">
        <f t="shared" si="89"/>
        <v>25</v>
      </c>
    </row>
    <row r="924" spans="1:16" x14ac:dyDescent="0.3">
      <c r="A924">
        <v>518</v>
      </c>
      <c r="B924" s="1">
        <v>45057</v>
      </c>
      <c r="C924" t="s">
        <v>531</v>
      </c>
      <c r="D924" t="s">
        <v>13</v>
      </c>
      <c r="E924">
        <v>40</v>
      </c>
      <c r="F924" t="s">
        <v>14</v>
      </c>
      <c r="G924">
        <v>1</v>
      </c>
      <c r="H924">
        <v>30</v>
      </c>
      <c r="I924">
        <v>30</v>
      </c>
      <c r="J924">
        <v>0</v>
      </c>
      <c r="K924" t="str">
        <f t="shared" si="85"/>
        <v>36-45</v>
      </c>
      <c r="L924" t="str">
        <f t="shared" si="84"/>
        <v>5.35-40</v>
      </c>
      <c r="M924">
        <f t="shared" si="86"/>
        <v>4</v>
      </c>
      <c r="N924">
        <f t="shared" si="87"/>
        <v>5</v>
      </c>
      <c r="O924" t="str">
        <f t="shared" si="88"/>
        <v>11-20</v>
      </c>
      <c r="P924" t="str">
        <f t="shared" si="89"/>
        <v>45</v>
      </c>
    </row>
    <row r="925" spans="1:16" x14ac:dyDescent="0.3">
      <c r="A925">
        <v>566</v>
      </c>
      <c r="B925" s="1">
        <v>45262</v>
      </c>
      <c r="C925" t="s">
        <v>579</v>
      </c>
      <c r="D925" t="s">
        <v>13</v>
      </c>
      <c r="E925">
        <v>64</v>
      </c>
      <c r="F925" t="s">
        <v>14</v>
      </c>
      <c r="G925">
        <v>1</v>
      </c>
      <c r="H925">
        <v>30</v>
      </c>
      <c r="I925">
        <v>30</v>
      </c>
      <c r="J925">
        <v>0</v>
      </c>
      <c r="K925" t="str">
        <f t="shared" si="85"/>
        <v>56-65</v>
      </c>
      <c r="L925" t="str">
        <f t="shared" si="84"/>
        <v>10.60-65</v>
      </c>
      <c r="M925">
        <f t="shared" si="86"/>
        <v>6</v>
      </c>
      <c r="N925">
        <f t="shared" si="87"/>
        <v>12</v>
      </c>
      <c r="O925" t="str">
        <f t="shared" si="88"/>
        <v>1-10</v>
      </c>
      <c r="P925" t="str">
        <f t="shared" si="89"/>
        <v>612</v>
      </c>
    </row>
    <row r="926" spans="1:16" x14ac:dyDescent="0.3">
      <c r="A926">
        <v>579</v>
      </c>
      <c r="B926" s="1">
        <v>45190</v>
      </c>
      <c r="C926" t="s">
        <v>592</v>
      </c>
      <c r="D926" t="s">
        <v>13</v>
      </c>
      <c r="E926">
        <v>38</v>
      </c>
      <c r="F926" t="s">
        <v>16</v>
      </c>
      <c r="G926">
        <v>1</v>
      </c>
      <c r="H926">
        <v>30</v>
      </c>
      <c r="I926">
        <v>30</v>
      </c>
      <c r="J926">
        <v>0</v>
      </c>
      <c r="K926" t="str">
        <f t="shared" si="85"/>
        <v>36-45</v>
      </c>
      <c r="L926" t="str">
        <f t="shared" si="84"/>
        <v>5.35-40</v>
      </c>
      <c r="M926">
        <f t="shared" si="86"/>
        <v>4</v>
      </c>
      <c r="N926">
        <f t="shared" si="87"/>
        <v>9</v>
      </c>
      <c r="O926" t="str">
        <f t="shared" si="88"/>
        <v>21-31</v>
      </c>
      <c r="P926" t="str">
        <f t="shared" si="89"/>
        <v>49</v>
      </c>
    </row>
    <row r="927" spans="1:16" x14ac:dyDescent="0.3">
      <c r="A927">
        <v>601</v>
      </c>
      <c r="B927" s="1">
        <v>45026</v>
      </c>
      <c r="C927" t="s">
        <v>614</v>
      </c>
      <c r="D927" t="s">
        <v>10</v>
      </c>
      <c r="E927">
        <v>19</v>
      </c>
      <c r="F927" t="s">
        <v>14</v>
      </c>
      <c r="G927">
        <v>1</v>
      </c>
      <c r="H927">
        <v>30</v>
      </c>
      <c r="I927">
        <v>30</v>
      </c>
      <c r="J927">
        <v>0</v>
      </c>
      <c r="K927" t="str">
        <f t="shared" si="85"/>
        <v>18-25</v>
      </c>
      <c r="L927" t="str">
        <f t="shared" si="84"/>
        <v>1.18-20</v>
      </c>
      <c r="M927">
        <f t="shared" si="86"/>
        <v>1</v>
      </c>
      <c r="N927">
        <f t="shared" si="87"/>
        <v>4</v>
      </c>
      <c r="O927" t="str">
        <f t="shared" si="88"/>
        <v>1-10</v>
      </c>
      <c r="P927" t="str">
        <f t="shared" si="89"/>
        <v>14</v>
      </c>
    </row>
    <row r="928" spans="1:16" x14ac:dyDescent="0.3">
      <c r="A928">
        <v>617</v>
      </c>
      <c r="B928" s="1">
        <v>45164</v>
      </c>
      <c r="C928" t="s">
        <v>630</v>
      </c>
      <c r="D928" t="s">
        <v>10</v>
      </c>
      <c r="E928">
        <v>34</v>
      </c>
      <c r="F928" t="s">
        <v>16</v>
      </c>
      <c r="G928">
        <v>1</v>
      </c>
      <c r="H928">
        <v>30</v>
      </c>
      <c r="I928">
        <v>30</v>
      </c>
      <c r="J928">
        <v>0</v>
      </c>
      <c r="K928" t="str">
        <f t="shared" si="85"/>
        <v>26-35</v>
      </c>
      <c r="L928" t="str">
        <f t="shared" si="84"/>
        <v>4.30-35</v>
      </c>
      <c r="M928">
        <f t="shared" si="86"/>
        <v>6</v>
      </c>
      <c r="N928">
        <f t="shared" si="87"/>
        <v>8</v>
      </c>
      <c r="O928" t="str">
        <f t="shared" si="88"/>
        <v>21-31</v>
      </c>
      <c r="P928" t="str">
        <f t="shared" si="89"/>
        <v>68</v>
      </c>
    </row>
    <row r="929" spans="1:16" x14ac:dyDescent="0.3">
      <c r="A929">
        <v>650</v>
      </c>
      <c r="B929" s="1">
        <v>45292</v>
      </c>
      <c r="C929" t="s">
        <v>663</v>
      </c>
      <c r="D929" t="s">
        <v>10</v>
      </c>
      <c r="E929">
        <v>55</v>
      </c>
      <c r="F929" t="s">
        <v>16</v>
      </c>
      <c r="G929">
        <v>1</v>
      </c>
      <c r="H929">
        <v>30</v>
      </c>
      <c r="I929">
        <v>30</v>
      </c>
      <c r="J929">
        <v>0</v>
      </c>
      <c r="K929" t="str">
        <f t="shared" si="85"/>
        <v>46-55</v>
      </c>
      <c r="L929" t="str">
        <f t="shared" si="84"/>
        <v>8.50-55</v>
      </c>
      <c r="M929">
        <f t="shared" si="86"/>
        <v>1</v>
      </c>
      <c r="N929">
        <f t="shared" si="87"/>
        <v>1</v>
      </c>
      <c r="O929" t="str">
        <f t="shared" si="88"/>
        <v>1-10</v>
      </c>
      <c r="P929" t="str">
        <f t="shared" si="89"/>
        <v>11</v>
      </c>
    </row>
    <row r="930" spans="1:16" x14ac:dyDescent="0.3">
      <c r="A930">
        <v>659</v>
      </c>
      <c r="B930" s="1">
        <v>45004</v>
      </c>
      <c r="C930" t="s">
        <v>672</v>
      </c>
      <c r="D930" t="s">
        <v>13</v>
      </c>
      <c r="E930">
        <v>39</v>
      </c>
      <c r="F930" t="s">
        <v>16</v>
      </c>
      <c r="G930">
        <v>1</v>
      </c>
      <c r="H930">
        <v>30</v>
      </c>
      <c r="I930">
        <v>30</v>
      </c>
      <c r="J930">
        <v>0</v>
      </c>
      <c r="K930" t="str">
        <f t="shared" si="85"/>
        <v>36-45</v>
      </c>
      <c r="L930" t="str">
        <f t="shared" si="84"/>
        <v>5.35-40</v>
      </c>
      <c r="M930">
        <f t="shared" si="86"/>
        <v>7</v>
      </c>
      <c r="N930">
        <f t="shared" si="87"/>
        <v>3</v>
      </c>
      <c r="O930" t="str">
        <f t="shared" si="88"/>
        <v>11-20</v>
      </c>
      <c r="P930" t="str">
        <f t="shared" si="89"/>
        <v>73</v>
      </c>
    </row>
    <row r="931" spans="1:16" x14ac:dyDescent="0.3">
      <c r="A931">
        <v>670</v>
      </c>
      <c r="B931" s="1">
        <v>45204</v>
      </c>
      <c r="C931" t="s">
        <v>683</v>
      </c>
      <c r="D931" t="s">
        <v>10</v>
      </c>
      <c r="E931">
        <v>27</v>
      </c>
      <c r="F931" t="s">
        <v>11</v>
      </c>
      <c r="G931">
        <v>1</v>
      </c>
      <c r="H931">
        <v>30</v>
      </c>
      <c r="I931">
        <v>30</v>
      </c>
      <c r="J931">
        <v>0</v>
      </c>
      <c r="K931" t="str">
        <f t="shared" si="85"/>
        <v>26-35</v>
      </c>
      <c r="L931" t="str">
        <f t="shared" si="84"/>
        <v>3.25-30</v>
      </c>
      <c r="M931">
        <f t="shared" si="86"/>
        <v>4</v>
      </c>
      <c r="N931">
        <f t="shared" si="87"/>
        <v>10</v>
      </c>
      <c r="O931" t="str">
        <f t="shared" si="88"/>
        <v>1-10</v>
      </c>
      <c r="P931" t="str">
        <f t="shared" si="89"/>
        <v>410</v>
      </c>
    </row>
    <row r="932" spans="1:16" x14ac:dyDescent="0.3">
      <c r="A932">
        <v>733</v>
      </c>
      <c r="B932" s="1">
        <v>45167</v>
      </c>
      <c r="C932" t="s">
        <v>746</v>
      </c>
      <c r="D932" t="s">
        <v>10</v>
      </c>
      <c r="E932">
        <v>34</v>
      </c>
      <c r="F932" t="s">
        <v>11</v>
      </c>
      <c r="G932">
        <v>1</v>
      </c>
      <c r="H932">
        <v>30</v>
      </c>
      <c r="I932">
        <v>30</v>
      </c>
      <c r="J932">
        <v>0</v>
      </c>
      <c r="K932" t="str">
        <f t="shared" si="85"/>
        <v>26-35</v>
      </c>
      <c r="L932" t="str">
        <f t="shared" si="84"/>
        <v>4.30-35</v>
      </c>
      <c r="M932">
        <f t="shared" si="86"/>
        <v>2</v>
      </c>
      <c r="N932">
        <f t="shared" si="87"/>
        <v>8</v>
      </c>
      <c r="O932" t="str">
        <f t="shared" si="88"/>
        <v>21-31</v>
      </c>
      <c r="P932" t="str">
        <f t="shared" si="89"/>
        <v>28</v>
      </c>
    </row>
    <row r="933" spans="1:16" x14ac:dyDescent="0.3">
      <c r="A933">
        <v>734</v>
      </c>
      <c r="B933" s="1">
        <v>44936</v>
      </c>
      <c r="C933" t="s">
        <v>747</v>
      </c>
      <c r="D933" t="s">
        <v>13</v>
      </c>
      <c r="E933">
        <v>27</v>
      </c>
      <c r="F933" t="s">
        <v>14</v>
      </c>
      <c r="G933">
        <v>1</v>
      </c>
      <c r="H933">
        <v>30</v>
      </c>
      <c r="I933">
        <v>30</v>
      </c>
      <c r="J933">
        <v>0</v>
      </c>
      <c r="K933" t="str">
        <f t="shared" si="85"/>
        <v>26-35</v>
      </c>
      <c r="L933" t="str">
        <f t="shared" si="84"/>
        <v>3.25-30</v>
      </c>
      <c r="M933">
        <f t="shared" si="86"/>
        <v>2</v>
      </c>
      <c r="N933">
        <f t="shared" si="87"/>
        <v>1</v>
      </c>
      <c r="O933" t="str">
        <f t="shared" si="88"/>
        <v>1-10</v>
      </c>
      <c r="P933" t="str">
        <f t="shared" si="89"/>
        <v>21</v>
      </c>
    </row>
    <row r="934" spans="1:16" x14ac:dyDescent="0.3">
      <c r="A934">
        <v>747</v>
      </c>
      <c r="B934" s="1">
        <v>45245</v>
      </c>
      <c r="C934" t="s">
        <v>760</v>
      </c>
      <c r="D934" t="s">
        <v>10</v>
      </c>
      <c r="E934">
        <v>23</v>
      </c>
      <c r="F934" t="s">
        <v>11</v>
      </c>
      <c r="G934">
        <v>1</v>
      </c>
      <c r="H934">
        <v>30</v>
      </c>
      <c r="I934">
        <v>30</v>
      </c>
      <c r="J934">
        <v>0</v>
      </c>
      <c r="K934" t="str">
        <f t="shared" si="85"/>
        <v>18-25</v>
      </c>
      <c r="L934" t="str">
        <f t="shared" si="84"/>
        <v>2.20-25</v>
      </c>
      <c r="M934">
        <f t="shared" si="86"/>
        <v>3</v>
      </c>
      <c r="N934">
        <f t="shared" si="87"/>
        <v>11</v>
      </c>
      <c r="O934" t="str">
        <f t="shared" si="88"/>
        <v>11-20</v>
      </c>
      <c r="P934" t="str">
        <f t="shared" si="89"/>
        <v>311</v>
      </c>
    </row>
    <row r="935" spans="1:16" x14ac:dyDescent="0.3">
      <c r="A935">
        <v>749</v>
      </c>
      <c r="B935" s="1">
        <v>45049</v>
      </c>
      <c r="C935" t="s">
        <v>762</v>
      </c>
      <c r="D935" t="s">
        <v>10</v>
      </c>
      <c r="E935">
        <v>42</v>
      </c>
      <c r="F935" t="s">
        <v>11</v>
      </c>
      <c r="G935">
        <v>1</v>
      </c>
      <c r="H935">
        <v>30</v>
      </c>
      <c r="I935">
        <v>30</v>
      </c>
      <c r="J935">
        <v>0</v>
      </c>
      <c r="K935" t="str">
        <f t="shared" si="85"/>
        <v>36-45</v>
      </c>
      <c r="L935" t="str">
        <f t="shared" si="84"/>
        <v>6.40-45</v>
      </c>
      <c r="M935">
        <f t="shared" si="86"/>
        <v>3</v>
      </c>
      <c r="N935">
        <f t="shared" si="87"/>
        <v>5</v>
      </c>
      <c r="O935" t="str">
        <f t="shared" si="88"/>
        <v>1-10</v>
      </c>
      <c r="P935" t="str">
        <f t="shared" si="89"/>
        <v>35</v>
      </c>
    </row>
    <row r="936" spans="1:16" x14ac:dyDescent="0.3">
      <c r="A936">
        <v>753</v>
      </c>
      <c r="B936" s="1">
        <v>44985</v>
      </c>
      <c r="C936" t="s">
        <v>766</v>
      </c>
      <c r="D936" t="s">
        <v>13</v>
      </c>
      <c r="E936">
        <v>32</v>
      </c>
      <c r="F936" t="s">
        <v>14</v>
      </c>
      <c r="G936">
        <v>1</v>
      </c>
      <c r="H936">
        <v>30</v>
      </c>
      <c r="I936">
        <v>30</v>
      </c>
      <c r="J936">
        <v>0</v>
      </c>
      <c r="K936" t="str">
        <f t="shared" si="85"/>
        <v>26-35</v>
      </c>
      <c r="L936" t="str">
        <f t="shared" si="84"/>
        <v>4.30-35</v>
      </c>
      <c r="M936">
        <f t="shared" si="86"/>
        <v>2</v>
      </c>
      <c r="N936">
        <f t="shared" si="87"/>
        <v>2</v>
      </c>
      <c r="O936" t="str">
        <f t="shared" si="88"/>
        <v>21-31</v>
      </c>
      <c r="P936" t="str">
        <f t="shared" si="89"/>
        <v>22</v>
      </c>
    </row>
    <row r="937" spans="1:16" x14ac:dyDescent="0.3">
      <c r="A937">
        <v>772</v>
      </c>
      <c r="B937" s="1">
        <v>45119</v>
      </c>
      <c r="C937" t="s">
        <v>785</v>
      </c>
      <c r="D937" t="s">
        <v>10</v>
      </c>
      <c r="E937">
        <v>26</v>
      </c>
      <c r="F937" t="s">
        <v>16</v>
      </c>
      <c r="G937">
        <v>1</v>
      </c>
      <c r="H937">
        <v>30</v>
      </c>
      <c r="I937">
        <v>30</v>
      </c>
      <c r="J937">
        <v>0</v>
      </c>
      <c r="K937" t="str">
        <f t="shared" si="85"/>
        <v>26-35</v>
      </c>
      <c r="L937" t="str">
        <f t="shared" si="84"/>
        <v>3.25-30</v>
      </c>
      <c r="M937">
        <f t="shared" si="86"/>
        <v>3</v>
      </c>
      <c r="N937">
        <f t="shared" si="87"/>
        <v>7</v>
      </c>
      <c r="O937" t="str">
        <f t="shared" si="88"/>
        <v>11-20</v>
      </c>
      <c r="P937" t="str">
        <f t="shared" si="89"/>
        <v>37</v>
      </c>
    </row>
    <row r="938" spans="1:16" x14ac:dyDescent="0.3">
      <c r="A938">
        <v>793</v>
      </c>
      <c r="B938" s="1">
        <v>44962</v>
      </c>
      <c r="C938" t="s">
        <v>806</v>
      </c>
      <c r="D938" t="s">
        <v>10</v>
      </c>
      <c r="E938">
        <v>54</v>
      </c>
      <c r="F938" t="s">
        <v>11</v>
      </c>
      <c r="G938">
        <v>1</v>
      </c>
      <c r="H938">
        <v>30</v>
      </c>
      <c r="I938">
        <v>30</v>
      </c>
      <c r="J938">
        <v>0</v>
      </c>
      <c r="K938" t="str">
        <f t="shared" si="85"/>
        <v>46-55</v>
      </c>
      <c r="L938" t="str">
        <f t="shared" si="84"/>
        <v>8.50-55</v>
      </c>
      <c r="M938">
        <f t="shared" si="86"/>
        <v>7</v>
      </c>
      <c r="N938">
        <f t="shared" si="87"/>
        <v>2</v>
      </c>
      <c r="O938" t="str">
        <f t="shared" si="88"/>
        <v>1-10</v>
      </c>
      <c r="P938" t="str">
        <f t="shared" si="89"/>
        <v>72</v>
      </c>
    </row>
    <row r="939" spans="1:16" x14ac:dyDescent="0.3">
      <c r="A939">
        <v>802</v>
      </c>
      <c r="B939" s="1">
        <v>45112</v>
      </c>
      <c r="C939" t="s">
        <v>815</v>
      </c>
      <c r="D939" t="s">
        <v>13</v>
      </c>
      <c r="E939">
        <v>46</v>
      </c>
      <c r="F939" t="s">
        <v>11</v>
      </c>
      <c r="G939">
        <v>1</v>
      </c>
      <c r="H939">
        <v>30</v>
      </c>
      <c r="I939">
        <v>30</v>
      </c>
      <c r="J939">
        <v>0</v>
      </c>
      <c r="K939" t="str">
        <f t="shared" si="85"/>
        <v>46-55</v>
      </c>
      <c r="L939" t="str">
        <f t="shared" si="84"/>
        <v>7.45-50</v>
      </c>
      <c r="M939">
        <f t="shared" si="86"/>
        <v>3</v>
      </c>
      <c r="N939">
        <f t="shared" si="87"/>
        <v>7</v>
      </c>
      <c r="O939" t="str">
        <f t="shared" si="88"/>
        <v>1-10</v>
      </c>
      <c r="P939" t="str">
        <f t="shared" si="89"/>
        <v>37</v>
      </c>
    </row>
    <row r="940" spans="1:16" x14ac:dyDescent="0.3">
      <c r="A940">
        <v>804</v>
      </c>
      <c r="B940" s="1">
        <v>45162</v>
      </c>
      <c r="C940" t="s">
        <v>817</v>
      </c>
      <c r="D940" t="s">
        <v>10</v>
      </c>
      <c r="E940">
        <v>42</v>
      </c>
      <c r="F940" t="s">
        <v>16</v>
      </c>
      <c r="G940">
        <v>1</v>
      </c>
      <c r="H940">
        <v>30</v>
      </c>
      <c r="I940">
        <v>30</v>
      </c>
      <c r="J940">
        <v>0</v>
      </c>
      <c r="K940" t="str">
        <f t="shared" si="85"/>
        <v>36-45</v>
      </c>
      <c r="L940" t="str">
        <f t="shared" si="84"/>
        <v>6.40-45</v>
      </c>
      <c r="M940">
        <f t="shared" si="86"/>
        <v>4</v>
      </c>
      <c r="N940">
        <f t="shared" si="87"/>
        <v>8</v>
      </c>
      <c r="O940" t="str">
        <f t="shared" si="88"/>
        <v>21-31</v>
      </c>
      <c r="P940" t="str">
        <f t="shared" si="89"/>
        <v>48</v>
      </c>
    </row>
    <row r="941" spans="1:16" x14ac:dyDescent="0.3">
      <c r="A941">
        <v>874</v>
      </c>
      <c r="B941" s="1">
        <v>45103</v>
      </c>
      <c r="C941" t="s">
        <v>887</v>
      </c>
      <c r="D941" t="s">
        <v>10</v>
      </c>
      <c r="E941">
        <v>60</v>
      </c>
      <c r="F941" t="s">
        <v>11</v>
      </c>
      <c r="G941">
        <v>1</v>
      </c>
      <c r="H941">
        <v>30</v>
      </c>
      <c r="I941">
        <v>30</v>
      </c>
      <c r="J941">
        <v>0</v>
      </c>
      <c r="K941" t="str">
        <f t="shared" si="85"/>
        <v>56-65</v>
      </c>
      <c r="L941" t="str">
        <f t="shared" si="84"/>
        <v>9.55-60</v>
      </c>
      <c r="M941">
        <f t="shared" si="86"/>
        <v>1</v>
      </c>
      <c r="N941">
        <f t="shared" si="87"/>
        <v>6</v>
      </c>
      <c r="O941" t="str">
        <f t="shared" si="88"/>
        <v>21-31</v>
      </c>
      <c r="P941" t="str">
        <f t="shared" si="89"/>
        <v>16</v>
      </c>
    </row>
    <row r="942" spans="1:16" x14ac:dyDescent="0.3">
      <c r="A942">
        <v>878</v>
      </c>
      <c r="B942" s="1">
        <v>45107</v>
      </c>
      <c r="C942" t="s">
        <v>891</v>
      </c>
      <c r="D942" t="s">
        <v>13</v>
      </c>
      <c r="E942">
        <v>20</v>
      </c>
      <c r="F942" t="s">
        <v>14</v>
      </c>
      <c r="G942">
        <v>1</v>
      </c>
      <c r="H942">
        <v>30</v>
      </c>
      <c r="I942">
        <v>30</v>
      </c>
      <c r="J942">
        <v>0</v>
      </c>
      <c r="K942" t="str">
        <f t="shared" si="85"/>
        <v>18-25</v>
      </c>
      <c r="L942" t="str">
        <f t="shared" si="84"/>
        <v>1.18-20</v>
      </c>
      <c r="M942">
        <f t="shared" si="86"/>
        <v>5</v>
      </c>
      <c r="N942">
        <f t="shared" si="87"/>
        <v>6</v>
      </c>
      <c r="O942" t="str">
        <f t="shared" si="88"/>
        <v>21-31</v>
      </c>
      <c r="P942" t="str">
        <f t="shared" si="89"/>
        <v>56</v>
      </c>
    </row>
    <row r="943" spans="1:16" x14ac:dyDescent="0.3">
      <c r="A943">
        <v>879</v>
      </c>
      <c r="B943" s="1">
        <v>45286</v>
      </c>
      <c r="C943" t="s">
        <v>892</v>
      </c>
      <c r="D943" t="s">
        <v>10</v>
      </c>
      <c r="E943">
        <v>23</v>
      </c>
      <c r="F943" t="s">
        <v>14</v>
      </c>
      <c r="G943">
        <v>1</v>
      </c>
      <c r="H943">
        <v>30</v>
      </c>
      <c r="I943">
        <v>30</v>
      </c>
      <c r="J943">
        <v>0</v>
      </c>
      <c r="K943" t="str">
        <f t="shared" si="85"/>
        <v>18-25</v>
      </c>
      <c r="L943" t="str">
        <f t="shared" si="84"/>
        <v>2.20-25</v>
      </c>
      <c r="M943">
        <f t="shared" si="86"/>
        <v>2</v>
      </c>
      <c r="N943">
        <f t="shared" si="87"/>
        <v>12</v>
      </c>
      <c r="O943" t="str">
        <f t="shared" si="88"/>
        <v>21-31</v>
      </c>
      <c r="P943" t="str">
        <f t="shared" si="89"/>
        <v>212</v>
      </c>
    </row>
    <row r="944" spans="1:16" x14ac:dyDescent="0.3">
      <c r="A944">
        <v>894</v>
      </c>
      <c r="B944" s="1">
        <v>45174</v>
      </c>
      <c r="C944" t="s">
        <v>907</v>
      </c>
      <c r="D944" t="s">
        <v>10</v>
      </c>
      <c r="E944">
        <v>52</v>
      </c>
      <c r="F944" t="s">
        <v>16</v>
      </c>
      <c r="G944">
        <v>1</v>
      </c>
      <c r="H944">
        <v>30</v>
      </c>
      <c r="I944">
        <v>30</v>
      </c>
      <c r="J944">
        <v>0</v>
      </c>
      <c r="K944" t="str">
        <f t="shared" si="85"/>
        <v>46-55</v>
      </c>
      <c r="L944" t="str">
        <f t="shared" si="84"/>
        <v>8.50-55</v>
      </c>
      <c r="M944">
        <f t="shared" si="86"/>
        <v>2</v>
      </c>
      <c r="N944">
        <f t="shared" si="87"/>
        <v>9</v>
      </c>
      <c r="O944" t="str">
        <f t="shared" si="88"/>
        <v>1-10</v>
      </c>
      <c r="P944" t="str">
        <f t="shared" si="89"/>
        <v>29</v>
      </c>
    </row>
    <row r="945" spans="1:16" x14ac:dyDescent="0.3">
      <c r="A945">
        <v>901</v>
      </c>
      <c r="B945" s="1">
        <v>45026</v>
      </c>
      <c r="C945" t="s">
        <v>914</v>
      </c>
      <c r="D945" t="s">
        <v>10</v>
      </c>
      <c r="E945">
        <v>31</v>
      </c>
      <c r="F945" t="s">
        <v>16</v>
      </c>
      <c r="G945">
        <v>1</v>
      </c>
      <c r="H945">
        <v>30</v>
      </c>
      <c r="I945">
        <v>30</v>
      </c>
      <c r="J945">
        <v>0</v>
      </c>
      <c r="K945" t="str">
        <f t="shared" si="85"/>
        <v>26-35</v>
      </c>
      <c r="L945" t="str">
        <f t="shared" si="84"/>
        <v>4.30-35</v>
      </c>
      <c r="M945">
        <f t="shared" si="86"/>
        <v>1</v>
      </c>
      <c r="N945">
        <f t="shared" si="87"/>
        <v>4</v>
      </c>
      <c r="O945" t="str">
        <f t="shared" si="88"/>
        <v>1-10</v>
      </c>
      <c r="P945" t="str">
        <f t="shared" si="89"/>
        <v>14</v>
      </c>
    </row>
    <row r="946" spans="1:16" x14ac:dyDescent="0.3">
      <c r="A946">
        <v>926</v>
      </c>
      <c r="B946" s="1">
        <v>45152</v>
      </c>
      <c r="C946" t="s">
        <v>939</v>
      </c>
      <c r="D946" t="s">
        <v>10</v>
      </c>
      <c r="E946">
        <v>22</v>
      </c>
      <c r="F946" t="s">
        <v>16</v>
      </c>
      <c r="G946">
        <v>1</v>
      </c>
      <c r="H946">
        <v>30</v>
      </c>
      <c r="I946">
        <v>30</v>
      </c>
      <c r="J946">
        <v>0</v>
      </c>
      <c r="K946" t="str">
        <f t="shared" si="85"/>
        <v>18-25</v>
      </c>
      <c r="L946" t="str">
        <f t="shared" si="84"/>
        <v>2.20-25</v>
      </c>
      <c r="M946">
        <f t="shared" si="86"/>
        <v>1</v>
      </c>
      <c r="N946">
        <f t="shared" si="87"/>
        <v>8</v>
      </c>
      <c r="O946" t="str">
        <f t="shared" si="88"/>
        <v>11-20</v>
      </c>
      <c r="P946" t="str">
        <f t="shared" si="89"/>
        <v>18</v>
      </c>
    </row>
    <row r="947" spans="1:16" x14ac:dyDescent="0.3">
      <c r="A947">
        <v>933</v>
      </c>
      <c r="B947" s="1">
        <v>44960</v>
      </c>
      <c r="C947" t="s">
        <v>946</v>
      </c>
      <c r="D947" t="s">
        <v>10</v>
      </c>
      <c r="E947">
        <v>22</v>
      </c>
      <c r="F947" t="s">
        <v>11</v>
      </c>
      <c r="G947">
        <v>1</v>
      </c>
      <c r="H947">
        <v>30</v>
      </c>
      <c r="I947">
        <v>30</v>
      </c>
      <c r="J947">
        <v>0</v>
      </c>
      <c r="K947" t="str">
        <f t="shared" si="85"/>
        <v>18-25</v>
      </c>
      <c r="L947" t="str">
        <f t="shared" si="84"/>
        <v>2.20-25</v>
      </c>
      <c r="M947">
        <f t="shared" si="86"/>
        <v>5</v>
      </c>
      <c r="N947">
        <f t="shared" si="87"/>
        <v>2</v>
      </c>
      <c r="O947" t="str">
        <f t="shared" si="88"/>
        <v>1-10</v>
      </c>
      <c r="P947" t="str">
        <f t="shared" si="89"/>
        <v>52</v>
      </c>
    </row>
    <row r="948" spans="1:16" x14ac:dyDescent="0.3">
      <c r="A948">
        <v>940</v>
      </c>
      <c r="B948" s="1">
        <v>44954</v>
      </c>
      <c r="C948" t="s">
        <v>953</v>
      </c>
      <c r="D948" t="s">
        <v>13</v>
      </c>
      <c r="E948">
        <v>20</v>
      </c>
      <c r="F948" t="s">
        <v>16</v>
      </c>
      <c r="G948">
        <v>1</v>
      </c>
      <c r="H948">
        <v>30</v>
      </c>
      <c r="I948">
        <v>30</v>
      </c>
      <c r="J948">
        <v>0</v>
      </c>
      <c r="K948" t="str">
        <f t="shared" si="85"/>
        <v>18-25</v>
      </c>
      <c r="L948" t="str">
        <f t="shared" si="84"/>
        <v>1.18-20</v>
      </c>
      <c r="M948">
        <f t="shared" si="86"/>
        <v>6</v>
      </c>
      <c r="N948">
        <f t="shared" si="87"/>
        <v>1</v>
      </c>
      <c r="O948" t="str">
        <f t="shared" si="88"/>
        <v>21-31</v>
      </c>
      <c r="P948" t="str">
        <f t="shared" si="89"/>
        <v>61</v>
      </c>
    </row>
    <row r="949" spans="1:16" x14ac:dyDescent="0.3">
      <c r="A949">
        <v>974</v>
      </c>
      <c r="B949" s="1">
        <v>45049</v>
      </c>
      <c r="C949" t="s">
        <v>987</v>
      </c>
      <c r="D949" t="s">
        <v>10</v>
      </c>
      <c r="E949">
        <v>47</v>
      </c>
      <c r="F949" t="s">
        <v>11</v>
      </c>
      <c r="G949">
        <v>1</v>
      </c>
      <c r="H949">
        <v>30</v>
      </c>
      <c r="I949">
        <v>30</v>
      </c>
      <c r="J949">
        <v>0</v>
      </c>
      <c r="K949" t="str">
        <f t="shared" si="85"/>
        <v>46-55</v>
      </c>
      <c r="L949" t="str">
        <f t="shared" si="84"/>
        <v>7.45-50</v>
      </c>
      <c r="M949">
        <f t="shared" si="86"/>
        <v>3</v>
      </c>
      <c r="N949">
        <f t="shared" si="87"/>
        <v>5</v>
      </c>
      <c r="O949" t="str">
        <f t="shared" si="88"/>
        <v>1-10</v>
      </c>
      <c r="P949" t="str">
        <f t="shared" si="89"/>
        <v>35</v>
      </c>
    </row>
    <row r="950" spans="1:16" x14ac:dyDescent="0.3">
      <c r="A950">
        <v>995</v>
      </c>
      <c r="B950" s="1">
        <v>45046</v>
      </c>
      <c r="C950" t="s">
        <v>1008</v>
      </c>
      <c r="D950" t="s">
        <v>13</v>
      </c>
      <c r="E950">
        <v>41</v>
      </c>
      <c r="F950" t="s">
        <v>14</v>
      </c>
      <c r="G950">
        <v>1</v>
      </c>
      <c r="H950">
        <v>30</v>
      </c>
      <c r="I950">
        <v>30</v>
      </c>
      <c r="J950">
        <v>0</v>
      </c>
      <c r="K950" t="str">
        <f t="shared" si="85"/>
        <v>36-45</v>
      </c>
      <c r="L950" t="str">
        <f t="shared" si="84"/>
        <v>6.40-45</v>
      </c>
      <c r="M950">
        <f t="shared" si="86"/>
        <v>7</v>
      </c>
      <c r="N950">
        <f t="shared" si="87"/>
        <v>4</v>
      </c>
      <c r="O950" t="str">
        <f t="shared" si="88"/>
        <v>21-31</v>
      </c>
      <c r="P950" t="str">
        <f t="shared" si="89"/>
        <v>74</v>
      </c>
    </row>
    <row r="951" spans="1:16" x14ac:dyDescent="0.3">
      <c r="A951">
        <v>44</v>
      </c>
      <c r="B951" s="1">
        <v>44976</v>
      </c>
      <c r="C951" t="s">
        <v>57</v>
      </c>
      <c r="D951" t="s">
        <v>13</v>
      </c>
      <c r="E951">
        <v>22</v>
      </c>
      <c r="F951" t="s">
        <v>14</v>
      </c>
      <c r="G951">
        <v>1</v>
      </c>
      <c r="H951">
        <v>25</v>
      </c>
      <c r="I951">
        <v>25</v>
      </c>
      <c r="J951">
        <v>0</v>
      </c>
      <c r="K951" t="str">
        <f t="shared" si="85"/>
        <v>18-25</v>
      </c>
      <c r="L951" t="str">
        <f t="shared" si="84"/>
        <v>2.20-25</v>
      </c>
      <c r="M951">
        <f t="shared" si="86"/>
        <v>7</v>
      </c>
      <c r="N951">
        <f t="shared" si="87"/>
        <v>2</v>
      </c>
      <c r="O951" t="str">
        <f t="shared" si="88"/>
        <v>11-20</v>
      </c>
      <c r="P951" t="str">
        <f t="shared" si="89"/>
        <v>72</v>
      </c>
    </row>
    <row r="952" spans="1:16" x14ac:dyDescent="0.3">
      <c r="A952">
        <v>103</v>
      </c>
      <c r="B952" s="1">
        <v>44943</v>
      </c>
      <c r="C952" t="s">
        <v>116</v>
      </c>
      <c r="D952" t="s">
        <v>13</v>
      </c>
      <c r="E952">
        <v>59</v>
      </c>
      <c r="F952" t="s">
        <v>14</v>
      </c>
      <c r="G952">
        <v>1</v>
      </c>
      <c r="H952">
        <v>25</v>
      </c>
      <c r="I952">
        <v>25</v>
      </c>
      <c r="J952">
        <v>0</v>
      </c>
      <c r="K952" t="str">
        <f t="shared" si="85"/>
        <v>56-65</v>
      </c>
      <c r="L952" t="str">
        <f t="shared" si="84"/>
        <v>9.55-60</v>
      </c>
      <c r="M952">
        <f t="shared" si="86"/>
        <v>2</v>
      </c>
      <c r="N952">
        <f t="shared" si="87"/>
        <v>1</v>
      </c>
      <c r="O952" t="str">
        <f t="shared" si="88"/>
        <v>11-20</v>
      </c>
      <c r="P952" t="str">
        <f t="shared" si="89"/>
        <v>21</v>
      </c>
    </row>
    <row r="953" spans="1:16" x14ac:dyDescent="0.3">
      <c r="A953">
        <v>185</v>
      </c>
      <c r="B953" s="1">
        <v>44984</v>
      </c>
      <c r="C953" t="s">
        <v>198</v>
      </c>
      <c r="D953" t="s">
        <v>10</v>
      </c>
      <c r="E953">
        <v>24</v>
      </c>
      <c r="F953" t="s">
        <v>14</v>
      </c>
      <c r="G953">
        <v>1</v>
      </c>
      <c r="H953">
        <v>25</v>
      </c>
      <c r="I953">
        <v>25</v>
      </c>
      <c r="J953">
        <v>0</v>
      </c>
      <c r="K953" t="str">
        <f t="shared" si="85"/>
        <v>18-25</v>
      </c>
      <c r="L953" t="str">
        <f t="shared" si="84"/>
        <v>2.20-25</v>
      </c>
      <c r="M953">
        <f t="shared" si="86"/>
        <v>1</v>
      </c>
      <c r="N953">
        <f t="shared" si="87"/>
        <v>2</v>
      </c>
      <c r="O953" t="str">
        <f t="shared" si="88"/>
        <v>21-31</v>
      </c>
      <c r="P953" t="str">
        <f t="shared" si="89"/>
        <v>12</v>
      </c>
    </row>
    <row r="954" spans="1:16" x14ac:dyDescent="0.3">
      <c r="A954">
        <v>191</v>
      </c>
      <c r="B954" s="1">
        <v>45217</v>
      </c>
      <c r="C954" t="s">
        <v>204</v>
      </c>
      <c r="D954" t="s">
        <v>10</v>
      </c>
      <c r="E954">
        <v>64</v>
      </c>
      <c r="F954" t="s">
        <v>11</v>
      </c>
      <c r="G954">
        <v>1</v>
      </c>
      <c r="H954">
        <v>25</v>
      </c>
      <c r="I954">
        <v>25</v>
      </c>
      <c r="J954">
        <v>0</v>
      </c>
      <c r="K954" t="str">
        <f t="shared" si="85"/>
        <v>56-65</v>
      </c>
      <c r="L954" t="str">
        <f t="shared" si="84"/>
        <v>10.60-65</v>
      </c>
      <c r="M954">
        <f t="shared" si="86"/>
        <v>3</v>
      </c>
      <c r="N954">
        <f t="shared" si="87"/>
        <v>10</v>
      </c>
      <c r="O954" t="str">
        <f t="shared" si="88"/>
        <v>11-20</v>
      </c>
      <c r="P954" t="str">
        <f t="shared" si="89"/>
        <v>310</v>
      </c>
    </row>
    <row r="955" spans="1:16" x14ac:dyDescent="0.3">
      <c r="A955">
        <v>201</v>
      </c>
      <c r="B955" s="1">
        <v>45208</v>
      </c>
      <c r="C955" t="s">
        <v>214</v>
      </c>
      <c r="D955" t="s">
        <v>10</v>
      </c>
      <c r="E955">
        <v>56</v>
      </c>
      <c r="F955" t="s">
        <v>16</v>
      </c>
      <c r="G955">
        <v>1</v>
      </c>
      <c r="H955">
        <v>25</v>
      </c>
      <c r="I955">
        <v>25</v>
      </c>
      <c r="J955">
        <v>0</v>
      </c>
      <c r="K955" t="str">
        <f t="shared" si="85"/>
        <v>56-65</v>
      </c>
      <c r="L955" t="str">
        <f t="shared" si="84"/>
        <v>9.55-60</v>
      </c>
      <c r="M955">
        <f t="shared" si="86"/>
        <v>1</v>
      </c>
      <c r="N955">
        <f t="shared" si="87"/>
        <v>10</v>
      </c>
      <c r="O955" t="str">
        <f t="shared" si="88"/>
        <v>1-10</v>
      </c>
      <c r="P955" t="str">
        <f t="shared" si="89"/>
        <v>110</v>
      </c>
    </row>
    <row r="956" spans="1:16" x14ac:dyDescent="0.3">
      <c r="A956">
        <v>204</v>
      </c>
      <c r="B956" s="1">
        <v>45197</v>
      </c>
      <c r="C956" t="s">
        <v>217</v>
      </c>
      <c r="D956" t="s">
        <v>10</v>
      </c>
      <c r="E956">
        <v>39</v>
      </c>
      <c r="F956" t="s">
        <v>11</v>
      </c>
      <c r="G956">
        <v>1</v>
      </c>
      <c r="H956">
        <v>25</v>
      </c>
      <c r="I956">
        <v>25</v>
      </c>
      <c r="J956">
        <v>0</v>
      </c>
      <c r="K956" t="str">
        <f t="shared" si="85"/>
        <v>36-45</v>
      </c>
      <c r="L956" t="str">
        <f t="shared" si="84"/>
        <v>5.35-40</v>
      </c>
      <c r="M956">
        <f t="shared" si="86"/>
        <v>4</v>
      </c>
      <c r="N956">
        <f t="shared" si="87"/>
        <v>9</v>
      </c>
      <c r="O956" t="str">
        <f t="shared" si="88"/>
        <v>21-31</v>
      </c>
      <c r="P956" t="str">
        <f t="shared" si="89"/>
        <v>49</v>
      </c>
    </row>
    <row r="957" spans="1:16" x14ac:dyDescent="0.3">
      <c r="A957">
        <v>205</v>
      </c>
      <c r="B957" s="1">
        <v>45237</v>
      </c>
      <c r="C957" t="s">
        <v>218</v>
      </c>
      <c r="D957" t="s">
        <v>13</v>
      </c>
      <c r="E957">
        <v>43</v>
      </c>
      <c r="F957" t="s">
        <v>14</v>
      </c>
      <c r="G957">
        <v>1</v>
      </c>
      <c r="H957">
        <v>25</v>
      </c>
      <c r="I957">
        <v>25</v>
      </c>
      <c r="J957">
        <v>0</v>
      </c>
      <c r="K957" t="str">
        <f t="shared" si="85"/>
        <v>36-45</v>
      </c>
      <c r="L957" t="str">
        <f t="shared" si="84"/>
        <v>6.40-45</v>
      </c>
      <c r="M957">
        <f t="shared" si="86"/>
        <v>2</v>
      </c>
      <c r="N957">
        <f t="shared" si="87"/>
        <v>11</v>
      </c>
      <c r="O957" t="str">
        <f t="shared" si="88"/>
        <v>1-10</v>
      </c>
      <c r="P957" t="str">
        <f t="shared" si="89"/>
        <v>211</v>
      </c>
    </row>
    <row r="958" spans="1:16" x14ac:dyDescent="0.3">
      <c r="A958">
        <v>206</v>
      </c>
      <c r="B958" s="1">
        <v>45143</v>
      </c>
      <c r="C958" t="s">
        <v>219</v>
      </c>
      <c r="D958" t="s">
        <v>10</v>
      </c>
      <c r="E958">
        <v>61</v>
      </c>
      <c r="F958" t="s">
        <v>14</v>
      </c>
      <c r="G958">
        <v>1</v>
      </c>
      <c r="H958">
        <v>25</v>
      </c>
      <c r="I958">
        <v>25</v>
      </c>
      <c r="J958">
        <v>0</v>
      </c>
      <c r="K958" t="str">
        <f t="shared" si="85"/>
        <v>56-65</v>
      </c>
      <c r="L958" t="str">
        <f t="shared" si="84"/>
        <v>10.60-65</v>
      </c>
      <c r="M958">
        <f t="shared" si="86"/>
        <v>6</v>
      </c>
      <c r="N958">
        <f t="shared" si="87"/>
        <v>8</v>
      </c>
      <c r="O958" t="str">
        <f t="shared" si="88"/>
        <v>1-10</v>
      </c>
      <c r="P958" t="str">
        <f t="shared" si="89"/>
        <v>68</v>
      </c>
    </row>
    <row r="959" spans="1:16" x14ac:dyDescent="0.3">
      <c r="A959">
        <v>223</v>
      </c>
      <c r="B959" s="1">
        <v>44959</v>
      </c>
      <c r="C959" t="s">
        <v>236</v>
      </c>
      <c r="D959" t="s">
        <v>13</v>
      </c>
      <c r="E959">
        <v>64</v>
      </c>
      <c r="F959" t="s">
        <v>14</v>
      </c>
      <c r="G959">
        <v>1</v>
      </c>
      <c r="H959">
        <v>25</v>
      </c>
      <c r="I959">
        <v>25</v>
      </c>
      <c r="J959">
        <v>0</v>
      </c>
      <c r="K959" t="str">
        <f t="shared" si="85"/>
        <v>56-65</v>
      </c>
      <c r="L959" t="str">
        <f t="shared" si="84"/>
        <v>10.60-65</v>
      </c>
      <c r="M959">
        <f t="shared" si="86"/>
        <v>4</v>
      </c>
      <c r="N959">
        <f t="shared" si="87"/>
        <v>2</v>
      </c>
      <c r="O959" t="str">
        <f t="shared" si="88"/>
        <v>1-10</v>
      </c>
      <c r="P959" t="str">
        <f t="shared" si="89"/>
        <v>42</v>
      </c>
    </row>
    <row r="960" spans="1:16" x14ac:dyDescent="0.3">
      <c r="A960">
        <v>230</v>
      </c>
      <c r="B960" s="1">
        <v>45039</v>
      </c>
      <c r="C960" t="s">
        <v>243</v>
      </c>
      <c r="D960" t="s">
        <v>10</v>
      </c>
      <c r="E960">
        <v>54</v>
      </c>
      <c r="F960" t="s">
        <v>11</v>
      </c>
      <c r="G960">
        <v>1</v>
      </c>
      <c r="H960">
        <v>25</v>
      </c>
      <c r="I960">
        <v>25</v>
      </c>
      <c r="J960">
        <v>0</v>
      </c>
      <c r="K960" t="str">
        <f t="shared" si="85"/>
        <v>46-55</v>
      </c>
      <c r="L960" t="str">
        <f t="shared" si="84"/>
        <v>8.50-55</v>
      </c>
      <c r="M960">
        <f t="shared" si="86"/>
        <v>7</v>
      </c>
      <c r="N960">
        <f t="shared" si="87"/>
        <v>4</v>
      </c>
      <c r="O960" t="str">
        <f t="shared" si="88"/>
        <v>21-31</v>
      </c>
      <c r="P960" t="str">
        <f t="shared" si="89"/>
        <v>74</v>
      </c>
    </row>
    <row r="961" spans="1:16" x14ac:dyDescent="0.3">
      <c r="A961">
        <v>232</v>
      </c>
      <c r="B961" s="1">
        <v>44963</v>
      </c>
      <c r="C961" t="s">
        <v>245</v>
      </c>
      <c r="D961" t="s">
        <v>13</v>
      </c>
      <c r="E961">
        <v>43</v>
      </c>
      <c r="F961" t="s">
        <v>11</v>
      </c>
      <c r="G961">
        <v>1</v>
      </c>
      <c r="H961">
        <v>25</v>
      </c>
      <c r="I961">
        <v>25</v>
      </c>
      <c r="J961">
        <v>0</v>
      </c>
      <c r="K961" t="str">
        <f t="shared" si="85"/>
        <v>36-45</v>
      </c>
      <c r="L961" t="str">
        <f t="shared" si="84"/>
        <v>6.40-45</v>
      </c>
      <c r="M961">
        <f t="shared" si="86"/>
        <v>1</v>
      </c>
      <c r="N961">
        <f t="shared" si="87"/>
        <v>2</v>
      </c>
      <c r="O961" t="str">
        <f t="shared" si="88"/>
        <v>1-10</v>
      </c>
      <c r="P961" t="str">
        <f t="shared" si="89"/>
        <v>12</v>
      </c>
    </row>
    <row r="962" spans="1:16" x14ac:dyDescent="0.3">
      <c r="A962">
        <v>236</v>
      </c>
      <c r="B962" s="1">
        <v>45044</v>
      </c>
      <c r="C962" t="s">
        <v>249</v>
      </c>
      <c r="D962" t="s">
        <v>13</v>
      </c>
      <c r="E962">
        <v>54</v>
      </c>
      <c r="F962" t="s">
        <v>14</v>
      </c>
      <c r="G962">
        <v>1</v>
      </c>
      <c r="H962">
        <v>25</v>
      </c>
      <c r="I962">
        <v>25</v>
      </c>
      <c r="J962">
        <v>0</v>
      </c>
      <c r="K962" t="str">
        <f t="shared" si="85"/>
        <v>46-55</v>
      </c>
      <c r="L962" t="str">
        <f t="shared" ref="L962:L1001" si="90">IF(E962&lt;=20,"1.18-20",IF(E962&lt;=25,"2.20-25",IF(E962&lt;=30,"3.25-30",IF(E962&lt;=35,"4.30-35",IF(E962&lt;=40,"5.35-40",IF(E962&lt;=45,"6.40-45",IF(E962&lt;=50,"7.45-50",IF(E962&lt;=55,"8.50-55",IF(E962&lt;=60,"9.55-60","10.60-65")))))))))</f>
        <v>8.50-55</v>
      </c>
      <c r="M962">
        <f t="shared" si="86"/>
        <v>5</v>
      </c>
      <c r="N962">
        <f t="shared" si="87"/>
        <v>4</v>
      </c>
      <c r="O962" t="str">
        <f t="shared" si="88"/>
        <v>21-31</v>
      </c>
      <c r="P962" t="str">
        <f t="shared" si="89"/>
        <v>54</v>
      </c>
    </row>
    <row r="963" spans="1:16" x14ac:dyDescent="0.3">
      <c r="A963">
        <v>242</v>
      </c>
      <c r="B963" s="1">
        <v>45048</v>
      </c>
      <c r="C963" t="s">
        <v>255</v>
      </c>
      <c r="D963" t="s">
        <v>10</v>
      </c>
      <c r="E963">
        <v>21</v>
      </c>
      <c r="F963" t="s">
        <v>14</v>
      </c>
      <c r="G963">
        <v>1</v>
      </c>
      <c r="H963">
        <v>25</v>
      </c>
      <c r="I963">
        <v>25</v>
      </c>
      <c r="J963">
        <v>0</v>
      </c>
      <c r="K963" t="str">
        <f t="shared" ref="K963:K1001" si="91">IF(E963&lt;=25,"18-25",IF(E963&lt;=35,"26-35",IF(E963&lt;=45,"36-45",IF(E963&lt;=55,"46-55","56-65"))))</f>
        <v>18-25</v>
      </c>
      <c r="L963" t="str">
        <f t="shared" si="90"/>
        <v>2.20-25</v>
      </c>
      <c r="M963">
        <f t="shared" ref="M963:M1001" si="92">WEEKDAY(B963,2)</f>
        <v>2</v>
      </c>
      <c r="N963">
        <f t="shared" ref="N963:N1001" si="93">MONTH(B963)</f>
        <v>5</v>
      </c>
      <c r="O963" t="str">
        <f t="shared" ref="O963:O1001" si="94">IF(DAY(B963)&lt;11,"1-10",IF(DAY(B963)&lt;21,"11-20","21-31"))</f>
        <v>1-10</v>
      </c>
      <c r="P963" t="str">
        <f t="shared" ref="P963:P1001" si="95">M963&amp;N963</f>
        <v>25</v>
      </c>
    </row>
    <row r="964" spans="1:16" x14ac:dyDescent="0.3">
      <c r="A964">
        <v>285</v>
      </c>
      <c r="B964" s="1">
        <v>45153</v>
      </c>
      <c r="C964" t="s">
        <v>298</v>
      </c>
      <c r="D964" t="s">
        <v>13</v>
      </c>
      <c r="E964">
        <v>31</v>
      </c>
      <c r="F964" t="s">
        <v>16</v>
      </c>
      <c r="G964">
        <v>1</v>
      </c>
      <c r="H964">
        <v>25</v>
      </c>
      <c r="I964">
        <v>25</v>
      </c>
      <c r="J964">
        <v>0</v>
      </c>
      <c r="K964" t="str">
        <f t="shared" si="91"/>
        <v>26-35</v>
      </c>
      <c r="L964" t="str">
        <f t="shared" si="90"/>
        <v>4.30-35</v>
      </c>
      <c r="M964">
        <f t="shared" si="92"/>
        <v>2</v>
      </c>
      <c r="N964">
        <f t="shared" si="93"/>
        <v>8</v>
      </c>
      <c r="O964" t="str">
        <f t="shared" si="94"/>
        <v>11-20</v>
      </c>
      <c r="P964" t="str">
        <f t="shared" si="95"/>
        <v>28</v>
      </c>
    </row>
    <row r="965" spans="1:16" x14ac:dyDescent="0.3">
      <c r="A965">
        <v>309</v>
      </c>
      <c r="B965" s="1">
        <v>45283</v>
      </c>
      <c r="C965" t="s">
        <v>322</v>
      </c>
      <c r="D965" t="s">
        <v>13</v>
      </c>
      <c r="E965">
        <v>26</v>
      </c>
      <c r="F965" t="s">
        <v>11</v>
      </c>
      <c r="G965">
        <v>1</v>
      </c>
      <c r="H965">
        <v>25</v>
      </c>
      <c r="I965">
        <v>25</v>
      </c>
      <c r="J965">
        <v>0</v>
      </c>
      <c r="K965" t="str">
        <f t="shared" si="91"/>
        <v>26-35</v>
      </c>
      <c r="L965" t="str">
        <f t="shared" si="90"/>
        <v>3.25-30</v>
      </c>
      <c r="M965">
        <f t="shared" si="92"/>
        <v>6</v>
      </c>
      <c r="N965">
        <f t="shared" si="93"/>
        <v>12</v>
      </c>
      <c r="O965" t="str">
        <f t="shared" si="94"/>
        <v>21-31</v>
      </c>
      <c r="P965" t="str">
        <f t="shared" si="95"/>
        <v>612</v>
      </c>
    </row>
    <row r="966" spans="1:16" x14ac:dyDescent="0.3">
      <c r="A966">
        <v>310</v>
      </c>
      <c r="B966" s="1">
        <v>45211</v>
      </c>
      <c r="C966" t="s">
        <v>323</v>
      </c>
      <c r="D966" t="s">
        <v>13</v>
      </c>
      <c r="E966">
        <v>28</v>
      </c>
      <c r="F966" t="s">
        <v>11</v>
      </c>
      <c r="G966">
        <v>1</v>
      </c>
      <c r="H966">
        <v>25</v>
      </c>
      <c r="I966">
        <v>25</v>
      </c>
      <c r="J966">
        <v>0</v>
      </c>
      <c r="K966" t="str">
        <f t="shared" si="91"/>
        <v>26-35</v>
      </c>
      <c r="L966" t="str">
        <f t="shared" si="90"/>
        <v>3.25-30</v>
      </c>
      <c r="M966">
        <f t="shared" si="92"/>
        <v>4</v>
      </c>
      <c r="N966">
        <f t="shared" si="93"/>
        <v>10</v>
      </c>
      <c r="O966" t="str">
        <f t="shared" si="94"/>
        <v>11-20</v>
      </c>
      <c r="P966" t="str">
        <f t="shared" si="95"/>
        <v>410</v>
      </c>
    </row>
    <row r="967" spans="1:16" x14ac:dyDescent="0.3">
      <c r="A967">
        <v>318</v>
      </c>
      <c r="B967" s="1">
        <v>45223</v>
      </c>
      <c r="C967" t="s">
        <v>331</v>
      </c>
      <c r="D967" t="s">
        <v>10</v>
      </c>
      <c r="E967">
        <v>61</v>
      </c>
      <c r="F967" t="s">
        <v>14</v>
      </c>
      <c r="G967">
        <v>1</v>
      </c>
      <c r="H967">
        <v>25</v>
      </c>
      <c r="I967">
        <v>25</v>
      </c>
      <c r="J967">
        <v>0</v>
      </c>
      <c r="K967" t="str">
        <f t="shared" si="91"/>
        <v>56-65</v>
      </c>
      <c r="L967" t="str">
        <f t="shared" si="90"/>
        <v>10.60-65</v>
      </c>
      <c r="M967">
        <f t="shared" si="92"/>
        <v>2</v>
      </c>
      <c r="N967">
        <f t="shared" si="93"/>
        <v>10</v>
      </c>
      <c r="O967" t="str">
        <f t="shared" si="94"/>
        <v>21-31</v>
      </c>
      <c r="P967" t="str">
        <f t="shared" si="95"/>
        <v>210</v>
      </c>
    </row>
    <row r="968" spans="1:16" x14ac:dyDescent="0.3">
      <c r="A968">
        <v>347</v>
      </c>
      <c r="B968" s="1">
        <v>45141</v>
      </c>
      <c r="C968" t="s">
        <v>360</v>
      </c>
      <c r="D968" t="s">
        <v>10</v>
      </c>
      <c r="E968">
        <v>42</v>
      </c>
      <c r="F968" t="s">
        <v>16</v>
      </c>
      <c r="G968">
        <v>1</v>
      </c>
      <c r="H968">
        <v>25</v>
      </c>
      <c r="I968">
        <v>25</v>
      </c>
      <c r="J968">
        <v>0</v>
      </c>
      <c r="K968" t="str">
        <f t="shared" si="91"/>
        <v>36-45</v>
      </c>
      <c r="L968" t="str">
        <f t="shared" si="90"/>
        <v>6.40-45</v>
      </c>
      <c r="M968">
        <f t="shared" si="92"/>
        <v>4</v>
      </c>
      <c r="N968">
        <f t="shared" si="93"/>
        <v>8</v>
      </c>
      <c r="O968" t="str">
        <f t="shared" si="94"/>
        <v>1-10</v>
      </c>
      <c r="P968" t="str">
        <f t="shared" si="95"/>
        <v>48</v>
      </c>
    </row>
    <row r="969" spans="1:16" x14ac:dyDescent="0.3">
      <c r="A969">
        <v>362</v>
      </c>
      <c r="B969" s="1">
        <v>45257</v>
      </c>
      <c r="C969" t="s">
        <v>375</v>
      </c>
      <c r="D969" t="s">
        <v>10</v>
      </c>
      <c r="E969">
        <v>50</v>
      </c>
      <c r="F969" t="s">
        <v>14</v>
      </c>
      <c r="G969">
        <v>1</v>
      </c>
      <c r="H969">
        <v>25</v>
      </c>
      <c r="I969">
        <v>25</v>
      </c>
      <c r="J969">
        <v>0</v>
      </c>
      <c r="K969" t="str">
        <f t="shared" si="91"/>
        <v>46-55</v>
      </c>
      <c r="L969" t="str">
        <f t="shared" si="90"/>
        <v>7.45-50</v>
      </c>
      <c r="M969">
        <f t="shared" si="92"/>
        <v>1</v>
      </c>
      <c r="N969">
        <f t="shared" si="93"/>
        <v>11</v>
      </c>
      <c r="O969" t="str">
        <f t="shared" si="94"/>
        <v>21-31</v>
      </c>
      <c r="P969" t="str">
        <f t="shared" si="95"/>
        <v>111</v>
      </c>
    </row>
    <row r="970" spans="1:16" x14ac:dyDescent="0.3">
      <c r="A970">
        <v>363</v>
      </c>
      <c r="B970" s="1">
        <v>45080</v>
      </c>
      <c r="C970" t="s">
        <v>376</v>
      </c>
      <c r="D970" t="s">
        <v>10</v>
      </c>
      <c r="E970">
        <v>64</v>
      </c>
      <c r="F970" t="s">
        <v>11</v>
      </c>
      <c r="G970">
        <v>1</v>
      </c>
      <c r="H970">
        <v>25</v>
      </c>
      <c r="I970">
        <v>25</v>
      </c>
      <c r="J970">
        <v>0</v>
      </c>
      <c r="K970" t="str">
        <f t="shared" si="91"/>
        <v>56-65</v>
      </c>
      <c r="L970" t="str">
        <f t="shared" si="90"/>
        <v>10.60-65</v>
      </c>
      <c r="M970">
        <f t="shared" si="92"/>
        <v>6</v>
      </c>
      <c r="N970">
        <f t="shared" si="93"/>
        <v>6</v>
      </c>
      <c r="O970" t="str">
        <f t="shared" si="94"/>
        <v>1-10</v>
      </c>
      <c r="P970" t="str">
        <f t="shared" si="95"/>
        <v>66</v>
      </c>
    </row>
    <row r="971" spans="1:16" x14ac:dyDescent="0.3">
      <c r="A971">
        <v>371</v>
      </c>
      <c r="B971" s="1">
        <v>44978</v>
      </c>
      <c r="C971" t="s">
        <v>384</v>
      </c>
      <c r="D971" t="s">
        <v>13</v>
      </c>
      <c r="E971">
        <v>20</v>
      </c>
      <c r="F971" t="s">
        <v>11</v>
      </c>
      <c r="G971">
        <v>1</v>
      </c>
      <c r="H971">
        <v>25</v>
      </c>
      <c r="I971">
        <v>25</v>
      </c>
      <c r="J971">
        <v>0</v>
      </c>
      <c r="K971" t="str">
        <f t="shared" si="91"/>
        <v>18-25</v>
      </c>
      <c r="L971" t="str">
        <f t="shared" si="90"/>
        <v>1.18-20</v>
      </c>
      <c r="M971">
        <f t="shared" si="92"/>
        <v>2</v>
      </c>
      <c r="N971">
        <f t="shared" si="93"/>
        <v>2</v>
      </c>
      <c r="O971" t="str">
        <f t="shared" si="94"/>
        <v>21-31</v>
      </c>
      <c r="P971" t="str">
        <f t="shared" si="95"/>
        <v>22</v>
      </c>
    </row>
    <row r="972" spans="1:16" x14ac:dyDescent="0.3">
      <c r="A972">
        <v>379</v>
      </c>
      <c r="B972" s="1">
        <v>44962</v>
      </c>
      <c r="C972" t="s">
        <v>392</v>
      </c>
      <c r="D972" t="s">
        <v>13</v>
      </c>
      <c r="E972">
        <v>47</v>
      </c>
      <c r="F972" t="s">
        <v>14</v>
      </c>
      <c r="G972">
        <v>1</v>
      </c>
      <c r="H972">
        <v>25</v>
      </c>
      <c r="I972">
        <v>25</v>
      </c>
      <c r="J972">
        <v>0</v>
      </c>
      <c r="K972" t="str">
        <f t="shared" si="91"/>
        <v>46-55</v>
      </c>
      <c r="L972" t="str">
        <f t="shared" si="90"/>
        <v>7.45-50</v>
      </c>
      <c r="M972">
        <f t="shared" si="92"/>
        <v>7</v>
      </c>
      <c r="N972">
        <f t="shared" si="93"/>
        <v>2</v>
      </c>
      <c r="O972" t="str">
        <f t="shared" si="94"/>
        <v>1-10</v>
      </c>
      <c r="P972" t="str">
        <f t="shared" si="95"/>
        <v>72</v>
      </c>
    </row>
    <row r="973" spans="1:16" x14ac:dyDescent="0.3">
      <c r="A973">
        <v>388</v>
      </c>
      <c r="B973" s="1">
        <v>45240</v>
      </c>
      <c r="C973" t="s">
        <v>401</v>
      </c>
      <c r="D973" t="s">
        <v>10</v>
      </c>
      <c r="E973">
        <v>50</v>
      </c>
      <c r="F973" t="s">
        <v>16</v>
      </c>
      <c r="G973">
        <v>1</v>
      </c>
      <c r="H973">
        <v>25</v>
      </c>
      <c r="I973">
        <v>25</v>
      </c>
      <c r="J973">
        <v>0</v>
      </c>
      <c r="K973" t="str">
        <f t="shared" si="91"/>
        <v>46-55</v>
      </c>
      <c r="L973" t="str">
        <f t="shared" si="90"/>
        <v>7.45-50</v>
      </c>
      <c r="M973">
        <f t="shared" si="92"/>
        <v>5</v>
      </c>
      <c r="N973">
        <f t="shared" si="93"/>
        <v>11</v>
      </c>
      <c r="O973" t="str">
        <f t="shared" si="94"/>
        <v>1-10</v>
      </c>
      <c r="P973" t="str">
        <f t="shared" si="95"/>
        <v>511</v>
      </c>
    </row>
    <row r="974" spans="1:16" x14ac:dyDescent="0.3">
      <c r="A974">
        <v>397</v>
      </c>
      <c r="B974" s="1">
        <v>44995</v>
      </c>
      <c r="C974" t="s">
        <v>410</v>
      </c>
      <c r="D974" t="s">
        <v>13</v>
      </c>
      <c r="E974">
        <v>30</v>
      </c>
      <c r="F974" t="s">
        <v>11</v>
      </c>
      <c r="G974">
        <v>1</v>
      </c>
      <c r="H974">
        <v>25</v>
      </c>
      <c r="I974">
        <v>25</v>
      </c>
      <c r="J974">
        <v>0</v>
      </c>
      <c r="K974" t="str">
        <f t="shared" si="91"/>
        <v>26-35</v>
      </c>
      <c r="L974" t="str">
        <f t="shared" si="90"/>
        <v>3.25-30</v>
      </c>
      <c r="M974">
        <f t="shared" si="92"/>
        <v>5</v>
      </c>
      <c r="N974">
        <f t="shared" si="93"/>
        <v>3</v>
      </c>
      <c r="O974" t="str">
        <f t="shared" si="94"/>
        <v>1-10</v>
      </c>
      <c r="P974" t="str">
        <f t="shared" si="95"/>
        <v>53</v>
      </c>
    </row>
    <row r="975" spans="1:16" x14ac:dyDescent="0.3">
      <c r="A975">
        <v>423</v>
      </c>
      <c r="B975" s="1">
        <v>44993</v>
      </c>
      <c r="C975" t="s">
        <v>436</v>
      </c>
      <c r="D975" t="s">
        <v>13</v>
      </c>
      <c r="E975">
        <v>27</v>
      </c>
      <c r="F975" t="s">
        <v>14</v>
      </c>
      <c r="G975">
        <v>1</v>
      </c>
      <c r="H975">
        <v>25</v>
      </c>
      <c r="I975">
        <v>25</v>
      </c>
      <c r="J975">
        <v>0</v>
      </c>
      <c r="K975" t="str">
        <f t="shared" si="91"/>
        <v>26-35</v>
      </c>
      <c r="L975" t="str">
        <f t="shared" si="90"/>
        <v>3.25-30</v>
      </c>
      <c r="M975">
        <f t="shared" si="92"/>
        <v>3</v>
      </c>
      <c r="N975">
        <f t="shared" si="93"/>
        <v>3</v>
      </c>
      <c r="O975" t="str">
        <f t="shared" si="94"/>
        <v>1-10</v>
      </c>
      <c r="P975" t="str">
        <f t="shared" si="95"/>
        <v>33</v>
      </c>
    </row>
    <row r="976" spans="1:16" x14ac:dyDescent="0.3">
      <c r="A976">
        <v>427</v>
      </c>
      <c r="B976" s="1">
        <v>45153</v>
      </c>
      <c r="C976" t="s">
        <v>440</v>
      </c>
      <c r="D976" t="s">
        <v>10</v>
      </c>
      <c r="E976">
        <v>25</v>
      </c>
      <c r="F976" t="s">
        <v>16</v>
      </c>
      <c r="G976">
        <v>1</v>
      </c>
      <c r="H976">
        <v>25</v>
      </c>
      <c r="I976">
        <v>25</v>
      </c>
      <c r="J976">
        <v>0</v>
      </c>
      <c r="K976" t="str">
        <f t="shared" si="91"/>
        <v>18-25</v>
      </c>
      <c r="L976" t="str">
        <f t="shared" si="90"/>
        <v>2.20-25</v>
      </c>
      <c r="M976">
        <f t="shared" si="92"/>
        <v>2</v>
      </c>
      <c r="N976">
        <f t="shared" si="93"/>
        <v>8</v>
      </c>
      <c r="O976" t="str">
        <f t="shared" si="94"/>
        <v>11-20</v>
      </c>
      <c r="P976" t="str">
        <f t="shared" si="95"/>
        <v>28</v>
      </c>
    </row>
    <row r="977" spans="1:16" x14ac:dyDescent="0.3">
      <c r="A977">
        <v>454</v>
      </c>
      <c r="B977" s="1">
        <v>44979</v>
      </c>
      <c r="C977" t="s">
        <v>467</v>
      </c>
      <c r="D977" t="s">
        <v>13</v>
      </c>
      <c r="E977">
        <v>46</v>
      </c>
      <c r="F977" t="s">
        <v>11</v>
      </c>
      <c r="G977">
        <v>1</v>
      </c>
      <c r="H977">
        <v>25</v>
      </c>
      <c r="I977">
        <v>25</v>
      </c>
      <c r="J977">
        <v>0</v>
      </c>
      <c r="K977" t="str">
        <f t="shared" si="91"/>
        <v>46-55</v>
      </c>
      <c r="L977" t="str">
        <f t="shared" si="90"/>
        <v>7.45-50</v>
      </c>
      <c r="M977">
        <f t="shared" si="92"/>
        <v>3</v>
      </c>
      <c r="N977">
        <f t="shared" si="93"/>
        <v>2</v>
      </c>
      <c r="O977" t="str">
        <f t="shared" si="94"/>
        <v>21-31</v>
      </c>
      <c r="P977" t="str">
        <f t="shared" si="95"/>
        <v>32</v>
      </c>
    </row>
    <row r="978" spans="1:16" x14ac:dyDescent="0.3">
      <c r="A978">
        <v>468</v>
      </c>
      <c r="B978" s="1">
        <v>45269</v>
      </c>
      <c r="C978" t="s">
        <v>481</v>
      </c>
      <c r="D978" t="s">
        <v>10</v>
      </c>
      <c r="E978">
        <v>40</v>
      </c>
      <c r="F978" t="s">
        <v>16</v>
      </c>
      <c r="G978">
        <v>1</v>
      </c>
      <c r="H978">
        <v>25</v>
      </c>
      <c r="I978">
        <v>25</v>
      </c>
      <c r="J978">
        <v>0</v>
      </c>
      <c r="K978" t="str">
        <f t="shared" si="91"/>
        <v>36-45</v>
      </c>
      <c r="L978" t="str">
        <f t="shared" si="90"/>
        <v>5.35-40</v>
      </c>
      <c r="M978">
        <f t="shared" si="92"/>
        <v>6</v>
      </c>
      <c r="N978">
        <f t="shared" si="93"/>
        <v>12</v>
      </c>
      <c r="O978" t="str">
        <f t="shared" si="94"/>
        <v>1-10</v>
      </c>
      <c r="P978" t="str">
        <f t="shared" si="95"/>
        <v>612</v>
      </c>
    </row>
    <row r="979" spans="1:16" x14ac:dyDescent="0.3">
      <c r="A979">
        <v>486</v>
      </c>
      <c r="B979" s="1">
        <v>45025</v>
      </c>
      <c r="C979" t="s">
        <v>499</v>
      </c>
      <c r="D979" t="s">
        <v>13</v>
      </c>
      <c r="E979">
        <v>35</v>
      </c>
      <c r="F979" t="s">
        <v>16</v>
      </c>
      <c r="G979">
        <v>1</v>
      </c>
      <c r="H979">
        <v>25</v>
      </c>
      <c r="I979">
        <v>25</v>
      </c>
      <c r="J979">
        <v>0</v>
      </c>
      <c r="K979" t="str">
        <f t="shared" si="91"/>
        <v>26-35</v>
      </c>
      <c r="L979" t="str">
        <f t="shared" si="90"/>
        <v>4.30-35</v>
      </c>
      <c r="M979">
        <f t="shared" si="92"/>
        <v>7</v>
      </c>
      <c r="N979">
        <f t="shared" si="93"/>
        <v>4</v>
      </c>
      <c r="O979" t="str">
        <f t="shared" si="94"/>
        <v>1-10</v>
      </c>
      <c r="P979" t="str">
        <f t="shared" si="95"/>
        <v>74</v>
      </c>
    </row>
    <row r="980" spans="1:16" x14ac:dyDescent="0.3">
      <c r="A980">
        <v>512</v>
      </c>
      <c r="B980" s="1">
        <v>45237</v>
      </c>
      <c r="C980" t="s">
        <v>525</v>
      </c>
      <c r="D980" t="s">
        <v>13</v>
      </c>
      <c r="E980">
        <v>57</v>
      </c>
      <c r="F980" t="s">
        <v>11</v>
      </c>
      <c r="G980">
        <v>1</v>
      </c>
      <c r="H980">
        <v>25</v>
      </c>
      <c r="I980">
        <v>25</v>
      </c>
      <c r="J980">
        <v>0</v>
      </c>
      <c r="K980" t="str">
        <f t="shared" si="91"/>
        <v>56-65</v>
      </c>
      <c r="L980" t="str">
        <f t="shared" si="90"/>
        <v>9.55-60</v>
      </c>
      <c r="M980">
        <f t="shared" si="92"/>
        <v>2</v>
      </c>
      <c r="N980">
        <f t="shared" si="93"/>
        <v>11</v>
      </c>
      <c r="O980" t="str">
        <f t="shared" si="94"/>
        <v>1-10</v>
      </c>
      <c r="P980" t="str">
        <f t="shared" si="95"/>
        <v>211</v>
      </c>
    </row>
    <row r="981" spans="1:16" x14ac:dyDescent="0.3">
      <c r="A981">
        <v>544</v>
      </c>
      <c r="B981" s="1">
        <v>45283</v>
      </c>
      <c r="C981" t="s">
        <v>557</v>
      </c>
      <c r="D981" t="s">
        <v>13</v>
      </c>
      <c r="E981">
        <v>27</v>
      </c>
      <c r="F981" t="s">
        <v>16</v>
      </c>
      <c r="G981">
        <v>1</v>
      </c>
      <c r="H981">
        <v>25</v>
      </c>
      <c r="I981">
        <v>25</v>
      </c>
      <c r="J981">
        <v>0</v>
      </c>
      <c r="K981" t="str">
        <f t="shared" si="91"/>
        <v>26-35</v>
      </c>
      <c r="L981" t="str">
        <f t="shared" si="90"/>
        <v>3.25-30</v>
      </c>
      <c r="M981">
        <f t="shared" si="92"/>
        <v>6</v>
      </c>
      <c r="N981">
        <f t="shared" si="93"/>
        <v>12</v>
      </c>
      <c r="O981" t="str">
        <f t="shared" si="94"/>
        <v>21-31</v>
      </c>
      <c r="P981" t="str">
        <f t="shared" si="95"/>
        <v>612</v>
      </c>
    </row>
    <row r="982" spans="1:16" x14ac:dyDescent="0.3">
      <c r="A982">
        <v>558</v>
      </c>
      <c r="B982" s="1">
        <v>45207</v>
      </c>
      <c r="C982" t="s">
        <v>571</v>
      </c>
      <c r="D982" t="s">
        <v>13</v>
      </c>
      <c r="E982">
        <v>41</v>
      </c>
      <c r="F982" t="s">
        <v>14</v>
      </c>
      <c r="G982">
        <v>1</v>
      </c>
      <c r="H982">
        <v>25</v>
      </c>
      <c r="I982">
        <v>25</v>
      </c>
      <c r="J982">
        <v>0</v>
      </c>
      <c r="K982" t="str">
        <f t="shared" si="91"/>
        <v>36-45</v>
      </c>
      <c r="L982" t="str">
        <f t="shared" si="90"/>
        <v>6.40-45</v>
      </c>
      <c r="M982">
        <f t="shared" si="92"/>
        <v>7</v>
      </c>
      <c r="N982">
        <f t="shared" si="93"/>
        <v>10</v>
      </c>
      <c r="O982" t="str">
        <f t="shared" si="94"/>
        <v>1-10</v>
      </c>
      <c r="P982" t="str">
        <f t="shared" si="95"/>
        <v>710</v>
      </c>
    </row>
    <row r="983" spans="1:16" x14ac:dyDescent="0.3">
      <c r="A983">
        <v>585</v>
      </c>
      <c r="B983" s="1">
        <v>45047</v>
      </c>
      <c r="C983" t="s">
        <v>598</v>
      </c>
      <c r="D983" t="s">
        <v>13</v>
      </c>
      <c r="E983">
        <v>24</v>
      </c>
      <c r="F983" t="s">
        <v>14</v>
      </c>
      <c r="G983">
        <v>1</v>
      </c>
      <c r="H983">
        <v>25</v>
      </c>
      <c r="I983">
        <v>25</v>
      </c>
      <c r="J983">
        <v>0</v>
      </c>
      <c r="K983" t="str">
        <f t="shared" si="91"/>
        <v>18-25</v>
      </c>
      <c r="L983" t="str">
        <f t="shared" si="90"/>
        <v>2.20-25</v>
      </c>
      <c r="M983">
        <f t="shared" si="92"/>
        <v>1</v>
      </c>
      <c r="N983">
        <f t="shared" si="93"/>
        <v>5</v>
      </c>
      <c r="O983" t="str">
        <f t="shared" si="94"/>
        <v>1-10</v>
      </c>
      <c r="P983" t="str">
        <f t="shared" si="95"/>
        <v>15</v>
      </c>
    </row>
    <row r="984" spans="1:16" x14ac:dyDescent="0.3">
      <c r="A984">
        <v>657</v>
      </c>
      <c r="B984" s="1">
        <v>44968</v>
      </c>
      <c r="C984" t="s">
        <v>670</v>
      </c>
      <c r="D984" t="s">
        <v>10</v>
      </c>
      <c r="E984">
        <v>40</v>
      </c>
      <c r="F984" t="s">
        <v>14</v>
      </c>
      <c r="G984">
        <v>1</v>
      </c>
      <c r="H984">
        <v>25</v>
      </c>
      <c r="I984">
        <v>25</v>
      </c>
      <c r="J984">
        <v>0</v>
      </c>
      <c r="K984" t="str">
        <f t="shared" si="91"/>
        <v>36-45</v>
      </c>
      <c r="L984" t="str">
        <f t="shared" si="90"/>
        <v>5.35-40</v>
      </c>
      <c r="M984">
        <f t="shared" si="92"/>
        <v>6</v>
      </c>
      <c r="N984">
        <f t="shared" si="93"/>
        <v>2</v>
      </c>
      <c r="O984" t="str">
        <f t="shared" si="94"/>
        <v>11-20</v>
      </c>
      <c r="P984" t="str">
        <f t="shared" si="95"/>
        <v>62</v>
      </c>
    </row>
    <row r="985" spans="1:16" x14ac:dyDescent="0.3">
      <c r="A985">
        <v>658</v>
      </c>
      <c r="B985" s="1">
        <v>44997</v>
      </c>
      <c r="C985" t="s">
        <v>671</v>
      </c>
      <c r="D985" t="s">
        <v>10</v>
      </c>
      <c r="E985">
        <v>59</v>
      </c>
      <c r="F985" t="s">
        <v>14</v>
      </c>
      <c r="G985">
        <v>1</v>
      </c>
      <c r="H985">
        <v>25</v>
      </c>
      <c r="I985">
        <v>25</v>
      </c>
      <c r="J985">
        <v>0</v>
      </c>
      <c r="K985" t="str">
        <f t="shared" si="91"/>
        <v>56-65</v>
      </c>
      <c r="L985" t="str">
        <f t="shared" si="90"/>
        <v>9.55-60</v>
      </c>
      <c r="M985">
        <f t="shared" si="92"/>
        <v>7</v>
      </c>
      <c r="N985">
        <f t="shared" si="93"/>
        <v>3</v>
      </c>
      <c r="O985" t="str">
        <f t="shared" si="94"/>
        <v>11-20</v>
      </c>
      <c r="P985" t="str">
        <f t="shared" si="95"/>
        <v>73</v>
      </c>
    </row>
    <row r="986" spans="1:16" x14ac:dyDescent="0.3">
      <c r="A986">
        <v>739</v>
      </c>
      <c r="B986" s="1">
        <v>45259</v>
      </c>
      <c r="C986" t="s">
        <v>752</v>
      </c>
      <c r="D986" t="s">
        <v>10</v>
      </c>
      <c r="E986">
        <v>36</v>
      </c>
      <c r="F986" t="s">
        <v>11</v>
      </c>
      <c r="G986">
        <v>1</v>
      </c>
      <c r="H986">
        <v>25</v>
      </c>
      <c r="I986">
        <v>25</v>
      </c>
      <c r="J986">
        <v>0</v>
      </c>
      <c r="K986" t="str">
        <f t="shared" si="91"/>
        <v>36-45</v>
      </c>
      <c r="L986" t="str">
        <f t="shared" si="90"/>
        <v>5.35-40</v>
      </c>
      <c r="M986">
        <f t="shared" si="92"/>
        <v>3</v>
      </c>
      <c r="N986">
        <f t="shared" si="93"/>
        <v>11</v>
      </c>
      <c r="O986" t="str">
        <f t="shared" si="94"/>
        <v>21-31</v>
      </c>
      <c r="P986" t="str">
        <f t="shared" si="95"/>
        <v>311</v>
      </c>
    </row>
    <row r="987" spans="1:16" x14ac:dyDescent="0.3">
      <c r="A987">
        <v>744</v>
      </c>
      <c r="B987" s="1">
        <v>45053</v>
      </c>
      <c r="C987" t="s">
        <v>757</v>
      </c>
      <c r="D987" t="s">
        <v>10</v>
      </c>
      <c r="E987">
        <v>40</v>
      </c>
      <c r="F987" t="s">
        <v>16</v>
      </c>
      <c r="G987">
        <v>1</v>
      </c>
      <c r="H987">
        <v>25</v>
      </c>
      <c r="I987">
        <v>25</v>
      </c>
      <c r="J987">
        <v>0</v>
      </c>
      <c r="K987" t="str">
        <f t="shared" si="91"/>
        <v>36-45</v>
      </c>
      <c r="L987" t="str">
        <f t="shared" si="90"/>
        <v>5.35-40</v>
      </c>
      <c r="M987">
        <f t="shared" si="92"/>
        <v>7</v>
      </c>
      <c r="N987">
        <f t="shared" si="93"/>
        <v>5</v>
      </c>
      <c r="O987" t="str">
        <f t="shared" si="94"/>
        <v>1-10</v>
      </c>
      <c r="P987" t="str">
        <f t="shared" si="95"/>
        <v>75</v>
      </c>
    </row>
    <row r="988" spans="1:16" x14ac:dyDescent="0.3">
      <c r="A988">
        <v>764</v>
      </c>
      <c r="B988" s="1">
        <v>45010</v>
      </c>
      <c r="C988" t="s">
        <v>777</v>
      </c>
      <c r="D988" t="s">
        <v>13</v>
      </c>
      <c r="E988">
        <v>40</v>
      </c>
      <c r="F988" t="s">
        <v>14</v>
      </c>
      <c r="G988">
        <v>1</v>
      </c>
      <c r="H988">
        <v>25</v>
      </c>
      <c r="I988">
        <v>25</v>
      </c>
      <c r="J988">
        <v>0</v>
      </c>
      <c r="K988" t="str">
        <f t="shared" si="91"/>
        <v>36-45</v>
      </c>
      <c r="L988" t="str">
        <f t="shared" si="90"/>
        <v>5.35-40</v>
      </c>
      <c r="M988">
        <f t="shared" si="92"/>
        <v>6</v>
      </c>
      <c r="N988">
        <f t="shared" si="93"/>
        <v>3</v>
      </c>
      <c r="O988" t="str">
        <f t="shared" si="94"/>
        <v>21-31</v>
      </c>
      <c r="P988" t="str">
        <f t="shared" si="95"/>
        <v>63</v>
      </c>
    </row>
    <row r="989" spans="1:16" x14ac:dyDescent="0.3">
      <c r="A989">
        <v>787</v>
      </c>
      <c r="B989" s="1">
        <v>44948</v>
      </c>
      <c r="C989" t="s">
        <v>800</v>
      </c>
      <c r="D989" t="s">
        <v>10</v>
      </c>
      <c r="E989">
        <v>41</v>
      </c>
      <c r="F989" t="s">
        <v>16</v>
      </c>
      <c r="G989">
        <v>1</v>
      </c>
      <c r="H989">
        <v>25</v>
      </c>
      <c r="I989">
        <v>25</v>
      </c>
      <c r="J989">
        <v>0</v>
      </c>
      <c r="K989" t="str">
        <f t="shared" si="91"/>
        <v>36-45</v>
      </c>
      <c r="L989" t="str">
        <f t="shared" si="90"/>
        <v>6.40-45</v>
      </c>
      <c r="M989">
        <f t="shared" si="92"/>
        <v>7</v>
      </c>
      <c r="N989">
        <f t="shared" si="93"/>
        <v>1</v>
      </c>
      <c r="O989" t="str">
        <f t="shared" si="94"/>
        <v>21-31</v>
      </c>
      <c r="P989" t="str">
        <f t="shared" si="95"/>
        <v>71</v>
      </c>
    </row>
    <row r="990" spans="1:16" x14ac:dyDescent="0.3">
      <c r="A990">
        <v>790</v>
      </c>
      <c r="B990" s="1">
        <v>45146</v>
      </c>
      <c r="C990" t="s">
        <v>803</v>
      </c>
      <c r="D990" t="s">
        <v>10</v>
      </c>
      <c r="E990">
        <v>62</v>
      </c>
      <c r="F990" t="s">
        <v>14</v>
      </c>
      <c r="G990">
        <v>1</v>
      </c>
      <c r="H990">
        <v>25</v>
      </c>
      <c r="I990">
        <v>25</v>
      </c>
      <c r="J990">
        <v>0</v>
      </c>
      <c r="K990" t="str">
        <f t="shared" si="91"/>
        <v>56-65</v>
      </c>
      <c r="L990" t="str">
        <f t="shared" si="90"/>
        <v>10.60-65</v>
      </c>
      <c r="M990">
        <f t="shared" si="92"/>
        <v>2</v>
      </c>
      <c r="N990">
        <f t="shared" si="93"/>
        <v>8</v>
      </c>
      <c r="O990" t="str">
        <f t="shared" si="94"/>
        <v>1-10</v>
      </c>
      <c r="P990" t="str">
        <f t="shared" si="95"/>
        <v>28</v>
      </c>
    </row>
    <row r="991" spans="1:16" x14ac:dyDescent="0.3">
      <c r="A991">
        <v>791</v>
      </c>
      <c r="B991" s="1">
        <v>45265</v>
      </c>
      <c r="C991" t="s">
        <v>804</v>
      </c>
      <c r="D991" t="s">
        <v>13</v>
      </c>
      <c r="E991">
        <v>51</v>
      </c>
      <c r="F991" t="s">
        <v>11</v>
      </c>
      <c r="G991">
        <v>1</v>
      </c>
      <c r="H991">
        <v>25</v>
      </c>
      <c r="I991">
        <v>25</v>
      </c>
      <c r="J991">
        <v>0</v>
      </c>
      <c r="K991" t="str">
        <f t="shared" si="91"/>
        <v>46-55</v>
      </c>
      <c r="L991" t="str">
        <f t="shared" si="90"/>
        <v>8.50-55</v>
      </c>
      <c r="M991">
        <f t="shared" si="92"/>
        <v>2</v>
      </c>
      <c r="N991">
        <f t="shared" si="93"/>
        <v>12</v>
      </c>
      <c r="O991" t="str">
        <f t="shared" si="94"/>
        <v>1-10</v>
      </c>
      <c r="P991" t="str">
        <f t="shared" si="95"/>
        <v>212</v>
      </c>
    </row>
    <row r="992" spans="1:16" x14ac:dyDescent="0.3">
      <c r="A992">
        <v>825</v>
      </c>
      <c r="B992" s="1">
        <v>45164</v>
      </c>
      <c r="C992" t="s">
        <v>838</v>
      </c>
      <c r="D992" t="s">
        <v>13</v>
      </c>
      <c r="E992">
        <v>46</v>
      </c>
      <c r="F992" t="s">
        <v>11</v>
      </c>
      <c r="G992">
        <v>1</v>
      </c>
      <c r="H992">
        <v>25</v>
      </c>
      <c r="I992">
        <v>25</v>
      </c>
      <c r="J992">
        <v>0</v>
      </c>
      <c r="K992" t="str">
        <f t="shared" si="91"/>
        <v>46-55</v>
      </c>
      <c r="L992" t="str">
        <f t="shared" si="90"/>
        <v>7.45-50</v>
      </c>
      <c r="M992">
        <f t="shared" si="92"/>
        <v>6</v>
      </c>
      <c r="N992">
        <f t="shared" si="93"/>
        <v>8</v>
      </c>
      <c r="O992" t="str">
        <f t="shared" si="94"/>
        <v>21-31</v>
      </c>
      <c r="P992" t="str">
        <f t="shared" si="95"/>
        <v>68</v>
      </c>
    </row>
    <row r="993" spans="1:16" x14ac:dyDescent="0.3">
      <c r="A993">
        <v>855</v>
      </c>
      <c r="B993" s="1">
        <v>45170</v>
      </c>
      <c r="C993" t="s">
        <v>868</v>
      </c>
      <c r="D993" t="s">
        <v>10</v>
      </c>
      <c r="E993">
        <v>54</v>
      </c>
      <c r="F993" t="s">
        <v>11</v>
      </c>
      <c r="G993">
        <v>1</v>
      </c>
      <c r="H993">
        <v>25</v>
      </c>
      <c r="I993">
        <v>25</v>
      </c>
      <c r="J993">
        <v>0</v>
      </c>
      <c r="K993" t="str">
        <f t="shared" si="91"/>
        <v>46-55</v>
      </c>
      <c r="L993" t="str">
        <f t="shared" si="90"/>
        <v>8.50-55</v>
      </c>
      <c r="M993">
        <f t="shared" si="92"/>
        <v>5</v>
      </c>
      <c r="N993">
        <f t="shared" si="93"/>
        <v>9</v>
      </c>
      <c r="O993" t="str">
        <f t="shared" si="94"/>
        <v>1-10</v>
      </c>
      <c r="P993" t="str">
        <f t="shared" si="95"/>
        <v>59</v>
      </c>
    </row>
    <row r="994" spans="1:16" x14ac:dyDescent="0.3">
      <c r="A994">
        <v>877</v>
      </c>
      <c r="B994" s="1">
        <v>45096</v>
      </c>
      <c r="C994" t="s">
        <v>890</v>
      </c>
      <c r="D994" t="s">
        <v>13</v>
      </c>
      <c r="E994">
        <v>58</v>
      </c>
      <c r="F994" t="s">
        <v>14</v>
      </c>
      <c r="G994">
        <v>1</v>
      </c>
      <c r="H994">
        <v>25</v>
      </c>
      <c r="I994">
        <v>25</v>
      </c>
      <c r="J994">
        <v>0</v>
      </c>
      <c r="K994" t="str">
        <f t="shared" si="91"/>
        <v>56-65</v>
      </c>
      <c r="L994" t="str">
        <f t="shared" si="90"/>
        <v>9.55-60</v>
      </c>
      <c r="M994">
        <f t="shared" si="92"/>
        <v>1</v>
      </c>
      <c r="N994">
        <f t="shared" si="93"/>
        <v>6</v>
      </c>
      <c r="O994" t="str">
        <f t="shared" si="94"/>
        <v>11-20</v>
      </c>
      <c r="P994" t="str">
        <f t="shared" si="95"/>
        <v>16</v>
      </c>
    </row>
    <row r="995" spans="1:16" x14ac:dyDescent="0.3">
      <c r="A995">
        <v>907</v>
      </c>
      <c r="B995" s="1">
        <v>44934</v>
      </c>
      <c r="C995" t="s">
        <v>920</v>
      </c>
      <c r="D995" t="s">
        <v>13</v>
      </c>
      <c r="E995">
        <v>45</v>
      </c>
      <c r="F995" t="s">
        <v>16</v>
      </c>
      <c r="G995">
        <v>1</v>
      </c>
      <c r="H995">
        <v>25</v>
      </c>
      <c r="I995">
        <v>25</v>
      </c>
      <c r="J995">
        <v>0</v>
      </c>
      <c r="K995" t="str">
        <f t="shared" si="91"/>
        <v>36-45</v>
      </c>
      <c r="L995" t="str">
        <f t="shared" si="90"/>
        <v>6.40-45</v>
      </c>
      <c r="M995">
        <f t="shared" si="92"/>
        <v>7</v>
      </c>
      <c r="N995">
        <f t="shared" si="93"/>
        <v>1</v>
      </c>
      <c r="O995" t="str">
        <f t="shared" si="94"/>
        <v>1-10</v>
      </c>
      <c r="P995" t="str">
        <f t="shared" si="95"/>
        <v>71</v>
      </c>
    </row>
    <row r="996" spans="1:16" x14ac:dyDescent="0.3">
      <c r="A996">
        <v>945</v>
      </c>
      <c r="B996" s="1">
        <v>44970</v>
      </c>
      <c r="C996" t="s">
        <v>958</v>
      </c>
      <c r="D996" t="s">
        <v>10</v>
      </c>
      <c r="E996">
        <v>30</v>
      </c>
      <c r="F996" t="s">
        <v>11</v>
      </c>
      <c r="G996">
        <v>1</v>
      </c>
      <c r="H996">
        <v>25</v>
      </c>
      <c r="I996">
        <v>25</v>
      </c>
      <c r="J996">
        <v>0</v>
      </c>
      <c r="K996" t="str">
        <f t="shared" si="91"/>
        <v>26-35</v>
      </c>
      <c r="L996" t="str">
        <f t="shared" si="90"/>
        <v>3.25-30</v>
      </c>
      <c r="M996">
        <f t="shared" si="92"/>
        <v>1</v>
      </c>
      <c r="N996">
        <f t="shared" si="93"/>
        <v>2</v>
      </c>
      <c r="O996" t="str">
        <f t="shared" si="94"/>
        <v>11-20</v>
      </c>
      <c r="P996" t="str">
        <f t="shared" si="95"/>
        <v>12</v>
      </c>
    </row>
    <row r="997" spans="1:16" x14ac:dyDescent="0.3">
      <c r="A997">
        <v>952</v>
      </c>
      <c r="B997" s="1">
        <v>45243</v>
      </c>
      <c r="C997" t="s">
        <v>965</v>
      </c>
      <c r="D997" t="s">
        <v>13</v>
      </c>
      <c r="E997">
        <v>57</v>
      </c>
      <c r="F997" t="s">
        <v>14</v>
      </c>
      <c r="G997">
        <v>1</v>
      </c>
      <c r="H997">
        <v>25</v>
      </c>
      <c r="I997">
        <v>25</v>
      </c>
      <c r="J997">
        <v>0</v>
      </c>
      <c r="K997" t="str">
        <f t="shared" si="91"/>
        <v>56-65</v>
      </c>
      <c r="L997" t="str">
        <f t="shared" si="90"/>
        <v>9.55-60</v>
      </c>
      <c r="M997">
        <f t="shared" si="92"/>
        <v>1</v>
      </c>
      <c r="N997">
        <f t="shared" si="93"/>
        <v>11</v>
      </c>
      <c r="O997" t="str">
        <f t="shared" si="94"/>
        <v>11-20</v>
      </c>
      <c r="P997" t="str">
        <f t="shared" si="95"/>
        <v>111</v>
      </c>
    </row>
    <row r="998" spans="1:16" x14ac:dyDescent="0.3">
      <c r="A998">
        <v>955</v>
      </c>
      <c r="B998" s="1">
        <v>45121</v>
      </c>
      <c r="C998" t="s">
        <v>968</v>
      </c>
      <c r="D998" t="s">
        <v>10</v>
      </c>
      <c r="E998">
        <v>58</v>
      </c>
      <c r="F998" t="s">
        <v>14</v>
      </c>
      <c r="G998">
        <v>1</v>
      </c>
      <c r="H998">
        <v>25</v>
      </c>
      <c r="I998">
        <v>25</v>
      </c>
      <c r="J998">
        <v>0</v>
      </c>
      <c r="K998" t="str">
        <f t="shared" si="91"/>
        <v>56-65</v>
      </c>
      <c r="L998" t="str">
        <f t="shared" si="90"/>
        <v>9.55-60</v>
      </c>
      <c r="M998">
        <f t="shared" si="92"/>
        <v>5</v>
      </c>
      <c r="N998">
        <f t="shared" si="93"/>
        <v>7</v>
      </c>
      <c r="O998" t="str">
        <f t="shared" si="94"/>
        <v>11-20</v>
      </c>
      <c r="P998" t="str">
        <f t="shared" si="95"/>
        <v>57</v>
      </c>
    </row>
    <row r="999" spans="1:16" x14ac:dyDescent="0.3">
      <c r="A999">
        <v>967</v>
      </c>
      <c r="B999" s="1">
        <v>45033</v>
      </c>
      <c r="C999" t="s">
        <v>980</v>
      </c>
      <c r="D999" t="s">
        <v>10</v>
      </c>
      <c r="E999">
        <v>62</v>
      </c>
      <c r="F999" t="s">
        <v>11</v>
      </c>
      <c r="G999">
        <v>1</v>
      </c>
      <c r="H999">
        <v>25</v>
      </c>
      <c r="I999">
        <v>25</v>
      </c>
      <c r="J999">
        <v>0</v>
      </c>
      <c r="K999" t="str">
        <f t="shared" si="91"/>
        <v>56-65</v>
      </c>
      <c r="L999" t="str">
        <f t="shared" si="90"/>
        <v>10.60-65</v>
      </c>
      <c r="M999">
        <f t="shared" si="92"/>
        <v>1</v>
      </c>
      <c r="N999">
        <f t="shared" si="93"/>
        <v>4</v>
      </c>
      <c r="O999" t="str">
        <f t="shared" si="94"/>
        <v>11-20</v>
      </c>
      <c r="P999" t="str">
        <f t="shared" si="95"/>
        <v>14</v>
      </c>
    </row>
    <row r="1000" spans="1:16" x14ac:dyDescent="0.3">
      <c r="A1000">
        <v>979</v>
      </c>
      <c r="B1000" s="1">
        <v>44928</v>
      </c>
      <c r="C1000" t="s">
        <v>992</v>
      </c>
      <c r="D1000" t="s">
        <v>13</v>
      </c>
      <c r="E1000">
        <v>19</v>
      </c>
      <c r="F1000" t="s">
        <v>11</v>
      </c>
      <c r="G1000">
        <v>1</v>
      </c>
      <c r="H1000">
        <v>25</v>
      </c>
      <c r="I1000">
        <v>25</v>
      </c>
      <c r="J1000">
        <v>0</v>
      </c>
      <c r="K1000" t="str">
        <f t="shared" si="91"/>
        <v>18-25</v>
      </c>
      <c r="L1000" t="str">
        <f t="shared" si="90"/>
        <v>1.18-20</v>
      </c>
      <c r="M1000">
        <f t="shared" si="92"/>
        <v>1</v>
      </c>
      <c r="N1000">
        <f t="shared" si="93"/>
        <v>1</v>
      </c>
      <c r="O1000" t="str">
        <f t="shared" si="94"/>
        <v>1-10</v>
      </c>
      <c r="P1000" t="str">
        <f t="shared" si="95"/>
        <v>11</v>
      </c>
    </row>
    <row r="1001" spans="1:16" x14ac:dyDescent="0.3">
      <c r="A1001">
        <v>989</v>
      </c>
      <c r="B1001" s="1">
        <v>45288</v>
      </c>
      <c r="C1001" t="s">
        <v>1002</v>
      </c>
      <c r="D1001" t="s">
        <v>13</v>
      </c>
      <c r="E1001">
        <v>44</v>
      </c>
      <c r="F1001" t="s">
        <v>16</v>
      </c>
      <c r="G1001">
        <v>1</v>
      </c>
      <c r="H1001">
        <v>25</v>
      </c>
      <c r="I1001">
        <v>25</v>
      </c>
      <c r="J1001">
        <v>0</v>
      </c>
      <c r="K1001" t="str">
        <f t="shared" si="91"/>
        <v>36-45</v>
      </c>
      <c r="L1001" t="str">
        <f t="shared" si="90"/>
        <v>6.40-45</v>
      </c>
      <c r="M1001">
        <f t="shared" si="92"/>
        <v>4</v>
      </c>
      <c r="N1001">
        <f t="shared" si="93"/>
        <v>12</v>
      </c>
      <c r="O1001" t="str">
        <f t="shared" si="94"/>
        <v>21-31</v>
      </c>
      <c r="P1001" t="str">
        <f t="shared" si="95"/>
        <v>412</v>
      </c>
    </row>
  </sheetData>
  <sortState xmlns:xlrd2="http://schemas.microsoft.com/office/spreadsheetml/2017/richdata2" ref="A2:I1001">
    <sortCondition descending="1" ref="I2:I100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622-A294-43CB-AE58-98C48F3B8D02}">
  <dimension ref="A3:G30"/>
  <sheetViews>
    <sheetView topLeftCell="A25" zoomScaleNormal="100" workbookViewId="0"/>
  </sheetViews>
  <sheetFormatPr defaultRowHeight="14.4" x14ac:dyDescent="0.3"/>
  <cols>
    <col min="1" max="1" width="19.21875" bestFit="1" customWidth="1"/>
    <col min="2" max="2" width="15.5546875" bestFit="1" customWidth="1"/>
    <col min="3" max="4" width="10.44140625" bestFit="1" customWidth="1"/>
    <col min="5" max="5" width="10.77734375" bestFit="1" customWidth="1"/>
    <col min="6" max="6" width="9.44140625" bestFit="1" customWidth="1"/>
    <col min="7" max="7" width="10.77734375" bestFit="1" customWidth="1"/>
    <col min="8" max="11" width="5.6640625" bestFit="1" customWidth="1"/>
    <col min="12" max="12" width="24" bestFit="1" customWidth="1"/>
    <col min="13" max="13" width="26.44140625" bestFit="1" customWidth="1"/>
  </cols>
  <sheetData>
    <row r="3" spans="1:7" x14ac:dyDescent="0.3">
      <c r="B3" t="s">
        <v>1028</v>
      </c>
    </row>
    <row r="4" spans="1:7" x14ac:dyDescent="0.3">
      <c r="B4" t="s">
        <v>1094</v>
      </c>
      <c r="D4" t="s">
        <v>1092</v>
      </c>
      <c r="F4" t="s">
        <v>1093</v>
      </c>
      <c r="G4" t="s">
        <v>1095</v>
      </c>
    </row>
    <row r="5" spans="1:7" x14ac:dyDescent="0.3">
      <c r="A5" t="s">
        <v>1014</v>
      </c>
      <c r="B5" t="s">
        <v>13</v>
      </c>
      <c r="C5" t="s">
        <v>10</v>
      </c>
      <c r="D5" t="s">
        <v>13</v>
      </c>
      <c r="E5" t="s">
        <v>10</v>
      </c>
    </row>
    <row r="6" spans="1:7" x14ac:dyDescent="0.3">
      <c r="A6" t="s">
        <v>1034</v>
      </c>
      <c r="B6">
        <v>39470</v>
      </c>
      <c r="C6">
        <v>45080</v>
      </c>
      <c r="D6">
        <v>81</v>
      </c>
      <c r="E6">
        <v>88</v>
      </c>
      <c r="F6">
        <v>84550</v>
      </c>
      <c r="G6">
        <v>169</v>
      </c>
    </row>
    <row r="7" spans="1:7" x14ac:dyDescent="0.3">
      <c r="A7" t="s">
        <v>1061</v>
      </c>
      <c r="B7">
        <v>55115</v>
      </c>
      <c r="C7">
        <v>43365</v>
      </c>
      <c r="D7">
        <v>107</v>
      </c>
      <c r="E7">
        <v>98</v>
      </c>
      <c r="F7">
        <v>98480</v>
      </c>
      <c r="G7">
        <v>205</v>
      </c>
    </row>
    <row r="8" spans="1:7" x14ac:dyDescent="0.3">
      <c r="A8" t="s">
        <v>1059</v>
      </c>
      <c r="B8">
        <v>46735</v>
      </c>
      <c r="C8">
        <v>45135</v>
      </c>
      <c r="D8">
        <v>107</v>
      </c>
      <c r="E8">
        <v>95</v>
      </c>
      <c r="F8">
        <v>91870</v>
      </c>
      <c r="G8">
        <v>202</v>
      </c>
    </row>
    <row r="9" spans="1:7" x14ac:dyDescent="0.3">
      <c r="A9" t="s">
        <v>1060</v>
      </c>
      <c r="B9">
        <v>53310</v>
      </c>
      <c r="C9">
        <v>47380</v>
      </c>
      <c r="D9">
        <v>119</v>
      </c>
      <c r="E9">
        <v>110</v>
      </c>
      <c r="F9">
        <v>100690</v>
      </c>
      <c r="G9">
        <v>229</v>
      </c>
    </row>
    <row r="10" spans="1:7" x14ac:dyDescent="0.3">
      <c r="A10" t="s">
        <v>1062</v>
      </c>
      <c r="B10">
        <v>38210</v>
      </c>
      <c r="C10">
        <v>42200</v>
      </c>
      <c r="D10">
        <v>96</v>
      </c>
      <c r="E10">
        <v>99</v>
      </c>
      <c r="F10">
        <v>80410</v>
      </c>
      <c r="G10">
        <v>195</v>
      </c>
    </row>
    <row r="11" spans="1:7" x14ac:dyDescent="0.3">
      <c r="A11" t="s">
        <v>1015</v>
      </c>
      <c r="B11">
        <v>232840</v>
      </c>
      <c r="C11">
        <v>223160</v>
      </c>
      <c r="D11">
        <v>510</v>
      </c>
      <c r="E11">
        <v>490</v>
      </c>
      <c r="F11">
        <v>456000</v>
      </c>
      <c r="G11">
        <v>1000</v>
      </c>
    </row>
    <row r="16" spans="1:7" x14ac:dyDescent="0.3">
      <c r="A16" s="2" t="s">
        <v>1029</v>
      </c>
      <c r="B16" s="2" t="s">
        <v>1028</v>
      </c>
    </row>
    <row r="17" spans="1:5" x14ac:dyDescent="0.3">
      <c r="A17" s="2" t="s">
        <v>1014</v>
      </c>
      <c r="B17" t="s">
        <v>11</v>
      </c>
      <c r="C17" t="s">
        <v>14</v>
      </c>
      <c r="D17" t="s">
        <v>16</v>
      </c>
      <c r="E17" t="s">
        <v>1015</v>
      </c>
    </row>
    <row r="18" spans="1:5" x14ac:dyDescent="0.3">
      <c r="A18" s="3" t="s">
        <v>13</v>
      </c>
      <c r="B18" s="12">
        <v>74830</v>
      </c>
      <c r="C18" s="12">
        <v>81275</v>
      </c>
      <c r="D18" s="12">
        <v>76735</v>
      </c>
      <c r="E18" s="12">
        <v>232840</v>
      </c>
    </row>
    <row r="19" spans="1:5" x14ac:dyDescent="0.3">
      <c r="A19" s="4" t="s">
        <v>1034</v>
      </c>
      <c r="B19" s="12">
        <v>13435</v>
      </c>
      <c r="C19" s="12">
        <v>11825</v>
      </c>
      <c r="D19" s="12">
        <v>14210</v>
      </c>
      <c r="E19" s="12">
        <v>39470</v>
      </c>
    </row>
    <row r="20" spans="1:5" x14ac:dyDescent="0.3">
      <c r="A20" s="4" t="s">
        <v>1061</v>
      </c>
      <c r="B20" s="12">
        <v>18750</v>
      </c>
      <c r="C20" s="12">
        <v>19320</v>
      </c>
      <c r="D20" s="12">
        <v>17045</v>
      </c>
      <c r="E20" s="12">
        <v>55115</v>
      </c>
    </row>
    <row r="21" spans="1:5" x14ac:dyDescent="0.3">
      <c r="A21" s="4" t="s">
        <v>1059</v>
      </c>
      <c r="B21" s="12">
        <v>15270</v>
      </c>
      <c r="C21" s="12">
        <v>16400</v>
      </c>
      <c r="D21" s="12">
        <v>15065</v>
      </c>
      <c r="E21" s="12">
        <v>46735</v>
      </c>
    </row>
    <row r="22" spans="1:5" x14ac:dyDescent="0.3">
      <c r="A22" s="4" t="s">
        <v>1060</v>
      </c>
      <c r="B22" s="12">
        <v>17660</v>
      </c>
      <c r="C22" s="12">
        <v>16945</v>
      </c>
      <c r="D22" s="12">
        <v>18705</v>
      </c>
      <c r="E22" s="12">
        <v>53310</v>
      </c>
    </row>
    <row r="23" spans="1:5" x14ac:dyDescent="0.3">
      <c r="A23" s="4" t="s">
        <v>1062</v>
      </c>
      <c r="B23" s="12">
        <v>9715</v>
      </c>
      <c r="C23" s="12">
        <v>16785</v>
      </c>
      <c r="D23" s="12">
        <v>11710</v>
      </c>
      <c r="E23" s="12">
        <v>38210</v>
      </c>
    </row>
    <row r="24" spans="1:5" x14ac:dyDescent="0.3">
      <c r="A24" s="3" t="s">
        <v>10</v>
      </c>
      <c r="B24" s="12">
        <v>68685</v>
      </c>
      <c r="C24" s="12">
        <v>74305</v>
      </c>
      <c r="D24" s="12">
        <v>80170</v>
      </c>
      <c r="E24" s="12">
        <v>223160</v>
      </c>
    </row>
    <row r="25" spans="1:5" x14ac:dyDescent="0.3">
      <c r="A25" s="4" t="s">
        <v>1034</v>
      </c>
      <c r="B25" s="12">
        <v>17845</v>
      </c>
      <c r="C25" s="12">
        <v>14685</v>
      </c>
      <c r="D25" s="12">
        <v>12550</v>
      </c>
      <c r="E25" s="12">
        <v>45080</v>
      </c>
    </row>
    <row r="26" spans="1:5" x14ac:dyDescent="0.3">
      <c r="A26" s="4" t="s">
        <v>1061</v>
      </c>
      <c r="B26" s="12">
        <v>12490</v>
      </c>
      <c r="C26" s="12">
        <v>20655</v>
      </c>
      <c r="D26" s="12">
        <v>10220</v>
      </c>
      <c r="E26" s="12">
        <v>43365</v>
      </c>
    </row>
    <row r="27" spans="1:5" x14ac:dyDescent="0.3">
      <c r="A27" s="4" t="s">
        <v>1059</v>
      </c>
      <c r="B27" s="12">
        <v>13135</v>
      </c>
      <c r="C27" s="12">
        <v>13150</v>
      </c>
      <c r="D27" s="12">
        <v>18850</v>
      </c>
      <c r="E27" s="12">
        <v>45135</v>
      </c>
    </row>
    <row r="28" spans="1:5" x14ac:dyDescent="0.3">
      <c r="A28" s="4" t="s">
        <v>1060</v>
      </c>
      <c r="B28" s="12">
        <v>17060</v>
      </c>
      <c r="C28" s="12">
        <v>13540</v>
      </c>
      <c r="D28" s="12">
        <v>16780</v>
      </c>
      <c r="E28" s="12">
        <v>47380</v>
      </c>
    </row>
    <row r="29" spans="1:5" x14ac:dyDescent="0.3">
      <c r="A29" s="4" t="s">
        <v>1062</v>
      </c>
      <c r="B29" s="12">
        <v>8155</v>
      </c>
      <c r="C29" s="12">
        <v>12275</v>
      </c>
      <c r="D29" s="12">
        <v>21770</v>
      </c>
      <c r="E29" s="12">
        <v>42200</v>
      </c>
    </row>
    <row r="30" spans="1:5" x14ac:dyDescent="0.3">
      <c r="A30" s="3" t="s">
        <v>1015</v>
      </c>
      <c r="B30" s="12">
        <v>143515</v>
      </c>
      <c r="C30" s="12">
        <v>155580</v>
      </c>
      <c r="D30" s="12">
        <v>156905</v>
      </c>
      <c r="E30" s="12">
        <v>456000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AA25-9287-431A-AB1A-B48245FCAB24}">
  <dimension ref="A2:E41"/>
  <sheetViews>
    <sheetView zoomScaleNormal="100" workbookViewId="0"/>
  </sheetViews>
  <sheetFormatPr defaultRowHeight="14.4" x14ac:dyDescent="0.3"/>
  <cols>
    <col min="1" max="1" width="21.33203125" bestFit="1" customWidth="1"/>
    <col min="2" max="2" width="18.44140625" bestFit="1" customWidth="1"/>
    <col min="3" max="4" width="12.33203125" bestFit="1" customWidth="1"/>
    <col min="5" max="5" width="12.5546875" bestFit="1" customWidth="1"/>
    <col min="6" max="8" width="11.21875" bestFit="1" customWidth="1"/>
    <col min="9" max="9" width="12.5546875" bestFit="1" customWidth="1"/>
  </cols>
  <sheetData>
    <row r="2" spans="1:5" x14ac:dyDescent="0.3">
      <c r="A2" s="7" t="s">
        <v>3</v>
      </c>
      <c r="B2" s="5" t="s">
        <v>1031</v>
      </c>
    </row>
    <row r="4" spans="1:5" x14ac:dyDescent="0.3">
      <c r="A4" s="7" t="s">
        <v>1029</v>
      </c>
      <c r="B4" s="7" t="s">
        <v>1028</v>
      </c>
      <c r="C4" s="5"/>
      <c r="D4" s="5"/>
      <c r="E4" s="5"/>
    </row>
    <row r="5" spans="1:5" x14ac:dyDescent="0.3">
      <c r="A5" s="14" t="s">
        <v>1014</v>
      </c>
      <c r="B5" s="5" t="s">
        <v>11</v>
      </c>
      <c r="C5" s="5" t="s">
        <v>14</v>
      </c>
      <c r="D5" s="5" t="s">
        <v>16</v>
      </c>
      <c r="E5" s="5" t="s">
        <v>1015</v>
      </c>
    </row>
    <row r="6" spans="1:5" x14ac:dyDescent="0.3">
      <c r="A6" s="16">
        <v>1</v>
      </c>
      <c r="B6" s="5">
        <v>28685</v>
      </c>
      <c r="C6" s="5">
        <v>18275</v>
      </c>
      <c r="D6" s="5">
        <v>23290</v>
      </c>
      <c r="E6" s="5">
        <v>70250</v>
      </c>
    </row>
    <row r="7" spans="1:5" x14ac:dyDescent="0.3">
      <c r="A7" s="16">
        <v>2</v>
      </c>
      <c r="B7" s="5">
        <v>20355</v>
      </c>
      <c r="C7" s="5">
        <v>23725</v>
      </c>
      <c r="D7" s="5">
        <v>25360</v>
      </c>
      <c r="E7" s="5">
        <v>69440</v>
      </c>
    </row>
    <row r="8" spans="1:5" x14ac:dyDescent="0.3">
      <c r="A8" s="16">
        <v>3</v>
      </c>
      <c r="B8" s="5">
        <v>15285</v>
      </c>
      <c r="C8" s="5">
        <v>23260</v>
      </c>
      <c r="D8" s="5">
        <v>20225</v>
      </c>
      <c r="E8" s="5">
        <v>58770</v>
      </c>
    </row>
    <row r="9" spans="1:5" x14ac:dyDescent="0.3">
      <c r="A9" s="16">
        <v>4</v>
      </c>
      <c r="B9" s="5">
        <v>18380</v>
      </c>
      <c r="C9" s="5">
        <v>21190</v>
      </c>
      <c r="D9" s="5">
        <v>14265</v>
      </c>
      <c r="E9" s="5">
        <v>53835</v>
      </c>
    </row>
    <row r="10" spans="1:5" x14ac:dyDescent="0.3">
      <c r="A10" s="16">
        <v>5</v>
      </c>
      <c r="B10" s="5">
        <v>25395</v>
      </c>
      <c r="C10" s="5">
        <v>23455</v>
      </c>
      <c r="D10" s="5">
        <v>17440</v>
      </c>
      <c r="E10" s="5">
        <v>66290</v>
      </c>
    </row>
    <row r="11" spans="1:5" x14ac:dyDescent="0.3">
      <c r="A11" s="16">
        <v>6</v>
      </c>
      <c r="B11" s="5">
        <v>23205</v>
      </c>
      <c r="C11" s="5">
        <v>23480</v>
      </c>
      <c r="D11" s="5">
        <v>32130</v>
      </c>
      <c r="E11" s="5">
        <v>78815</v>
      </c>
    </row>
    <row r="12" spans="1:5" x14ac:dyDescent="0.3">
      <c r="A12" s="16">
        <v>7</v>
      </c>
      <c r="B12" s="5">
        <v>12210</v>
      </c>
      <c r="C12" s="5">
        <v>22195</v>
      </c>
      <c r="D12" s="5">
        <v>24195</v>
      </c>
      <c r="E12" s="5">
        <v>58600</v>
      </c>
    </row>
    <row r="13" spans="1:5" x14ac:dyDescent="0.3">
      <c r="A13" s="15" t="s">
        <v>1015</v>
      </c>
      <c r="B13" s="5">
        <v>143515</v>
      </c>
      <c r="C13" s="5">
        <v>155580</v>
      </c>
      <c r="D13" s="5">
        <v>156905</v>
      </c>
      <c r="E13" s="5">
        <v>456000</v>
      </c>
    </row>
    <row r="17" spans="1:5" x14ac:dyDescent="0.3">
      <c r="A17" s="7" t="s">
        <v>1029</v>
      </c>
      <c r="B17" s="7" t="s">
        <v>1028</v>
      </c>
      <c r="C17" s="5"/>
      <c r="D17" s="5"/>
      <c r="E17" s="5"/>
    </row>
    <row r="18" spans="1:5" x14ac:dyDescent="0.3">
      <c r="A18" s="7" t="s">
        <v>1014</v>
      </c>
      <c r="B18" s="5" t="s">
        <v>1055</v>
      </c>
      <c r="C18" s="5" t="s">
        <v>1056</v>
      </c>
      <c r="D18" s="5" t="s">
        <v>1057</v>
      </c>
      <c r="E18" s="5" t="s">
        <v>1015</v>
      </c>
    </row>
    <row r="19" spans="1:5" x14ac:dyDescent="0.3">
      <c r="A19" s="13">
        <v>1</v>
      </c>
      <c r="B19" s="5">
        <v>11660</v>
      </c>
      <c r="C19" s="5">
        <v>10220</v>
      </c>
      <c r="D19" s="5">
        <v>15100</v>
      </c>
      <c r="E19" s="5">
        <v>36980</v>
      </c>
    </row>
    <row r="20" spans="1:5" x14ac:dyDescent="0.3">
      <c r="A20" s="13">
        <v>2</v>
      </c>
      <c r="B20" s="5">
        <v>15880</v>
      </c>
      <c r="C20" s="5">
        <v>17660</v>
      </c>
      <c r="D20" s="5">
        <v>10520</v>
      </c>
      <c r="E20" s="5">
        <v>44060</v>
      </c>
    </row>
    <row r="21" spans="1:5" x14ac:dyDescent="0.3">
      <c r="A21" s="13">
        <v>3</v>
      </c>
      <c r="B21" s="5">
        <v>8215</v>
      </c>
      <c r="C21" s="5">
        <v>8050</v>
      </c>
      <c r="D21" s="5">
        <v>12725</v>
      </c>
      <c r="E21" s="5">
        <v>28990</v>
      </c>
    </row>
    <row r="22" spans="1:5" x14ac:dyDescent="0.3">
      <c r="A22" s="13">
        <v>4</v>
      </c>
      <c r="B22" s="5">
        <v>16665</v>
      </c>
      <c r="C22" s="5">
        <v>9625</v>
      </c>
      <c r="D22" s="5">
        <v>7580</v>
      </c>
      <c r="E22" s="5">
        <v>33870</v>
      </c>
    </row>
    <row r="23" spans="1:5" x14ac:dyDescent="0.3">
      <c r="A23" s="13">
        <v>5</v>
      </c>
      <c r="B23" s="5">
        <v>12795</v>
      </c>
      <c r="C23" s="5">
        <v>16605</v>
      </c>
      <c r="D23" s="5">
        <v>23750</v>
      </c>
      <c r="E23" s="5">
        <v>53150</v>
      </c>
    </row>
    <row r="24" spans="1:5" x14ac:dyDescent="0.3">
      <c r="A24" s="13">
        <v>6</v>
      </c>
      <c r="B24" s="5">
        <v>10835</v>
      </c>
      <c r="C24" s="5">
        <v>10685</v>
      </c>
      <c r="D24" s="5">
        <v>15195</v>
      </c>
      <c r="E24" s="5">
        <v>36715</v>
      </c>
    </row>
    <row r="25" spans="1:5" x14ac:dyDescent="0.3">
      <c r="A25" s="13">
        <v>7</v>
      </c>
      <c r="B25" s="5">
        <v>6065</v>
      </c>
      <c r="C25" s="5">
        <v>11655</v>
      </c>
      <c r="D25" s="5">
        <v>17745</v>
      </c>
      <c r="E25" s="5">
        <v>35465</v>
      </c>
    </row>
    <row r="26" spans="1:5" x14ac:dyDescent="0.3">
      <c r="A26" s="13">
        <v>8</v>
      </c>
      <c r="B26" s="5">
        <v>12725</v>
      </c>
      <c r="C26" s="5">
        <v>9950</v>
      </c>
      <c r="D26" s="5">
        <v>14285</v>
      </c>
      <c r="E26" s="5">
        <v>36960</v>
      </c>
    </row>
    <row r="27" spans="1:5" x14ac:dyDescent="0.3">
      <c r="A27" s="13">
        <v>9</v>
      </c>
      <c r="B27" s="5">
        <v>8285</v>
      </c>
      <c r="C27" s="5">
        <v>7535</v>
      </c>
      <c r="D27" s="5">
        <v>7800</v>
      </c>
      <c r="E27" s="5">
        <v>23620</v>
      </c>
    </row>
    <row r="28" spans="1:5" x14ac:dyDescent="0.3">
      <c r="A28" s="13">
        <v>10</v>
      </c>
      <c r="B28" s="5">
        <v>18095</v>
      </c>
      <c r="C28" s="5">
        <v>12480</v>
      </c>
      <c r="D28" s="5">
        <v>16005</v>
      </c>
      <c r="E28" s="5">
        <v>46580</v>
      </c>
    </row>
    <row r="29" spans="1:5" x14ac:dyDescent="0.3">
      <c r="A29" s="13">
        <v>11</v>
      </c>
      <c r="B29" s="5">
        <v>14550</v>
      </c>
      <c r="C29" s="5">
        <v>9750</v>
      </c>
      <c r="D29" s="5">
        <v>10620</v>
      </c>
      <c r="E29" s="5">
        <v>34920</v>
      </c>
    </row>
    <row r="30" spans="1:5" x14ac:dyDescent="0.3">
      <c r="A30" s="13">
        <v>12</v>
      </c>
      <c r="B30" s="5">
        <v>20430</v>
      </c>
      <c r="C30" s="5">
        <v>11605</v>
      </c>
      <c r="D30" s="5">
        <v>12655</v>
      </c>
      <c r="E30" s="5">
        <v>44690</v>
      </c>
    </row>
    <row r="31" spans="1:5" x14ac:dyDescent="0.3">
      <c r="A31" s="15" t="s">
        <v>1015</v>
      </c>
      <c r="B31" s="5">
        <v>156200</v>
      </c>
      <c r="C31" s="5">
        <v>135820</v>
      </c>
      <c r="D31" s="5">
        <v>163980</v>
      </c>
      <c r="E31" s="5">
        <v>456000</v>
      </c>
    </row>
    <row r="32" spans="1:5" x14ac:dyDescent="0.3">
      <c r="A32" s="15"/>
      <c r="B32" s="5"/>
      <c r="C32" s="5"/>
      <c r="D32" s="5"/>
      <c r="E32" s="5"/>
    </row>
    <row r="33" spans="1:2" x14ac:dyDescent="0.3">
      <c r="A33" t="s">
        <v>1029</v>
      </c>
    </row>
    <row r="34" spans="1:2" x14ac:dyDescent="0.3">
      <c r="A34" t="s">
        <v>1014</v>
      </c>
      <c r="B34" t="s">
        <v>1015</v>
      </c>
    </row>
    <row r="35" spans="1:2" x14ac:dyDescent="0.3">
      <c r="A35" t="s">
        <v>1047</v>
      </c>
      <c r="B35" s="9">
        <v>70250</v>
      </c>
    </row>
    <row r="36" spans="1:2" x14ac:dyDescent="0.3">
      <c r="A36" t="s">
        <v>1048</v>
      </c>
      <c r="B36" s="9">
        <v>69440</v>
      </c>
    </row>
    <row r="37" spans="1:2" x14ac:dyDescent="0.3">
      <c r="A37" t="s">
        <v>1049</v>
      </c>
      <c r="B37" s="9">
        <v>58770</v>
      </c>
    </row>
    <row r="38" spans="1:2" x14ac:dyDescent="0.3">
      <c r="A38" t="s">
        <v>1050</v>
      </c>
      <c r="B38" s="9">
        <v>53835</v>
      </c>
    </row>
    <row r="39" spans="1:2" x14ac:dyDescent="0.3">
      <c r="A39" t="s">
        <v>1051</v>
      </c>
      <c r="B39" s="9">
        <v>66290</v>
      </c>
    </row>
    <row r="40" spans="1:2" x14ac:dyDescent="0.3">
      <c r="A40" t="s">
        <v>1052</v>
      </c>
      <c r="B40" s="9">
        <v>78815</v>
      </c>
    </row>
    <row r="41" spans="1:2" x14ac:dyDescent="0.3">
      <c r="A41" t="s">
        <v>1053</v>
      </c>
      <c r="B41" s="9">
        <v>58600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6A6F-2F8B-49B2-9640-D4D7E5A50F50}">
  <dimension ref="A1:K67"/>
  <sheetViews>
    <sheetView zoomScaleNormal="100" workbookViewId="0"/>
  </sheetViews>
  <sheetFormatPr defaultRowHeight="14.4" x14ac:dyDescent="0.3"/>
  <cols>
    <col min="1" max="1" width="19.21875" bestFit="1" customWidth="1"/>
    <col min="2" max="2" width="15.5546875" bestFit="1" customWidth="1"/>
    <col min="3" max="5" width="11.44140625" bestFit="1" customWidth="1"/>
    <col min="6" max="8" width="10.44140625" bestFit="1" customWidth="1"/>
    <col min="9" max="9" width="11.44140625" bestFit="1" customWidth="1"/>
    <col min="10" max="11" width="19.21875" customWidth="1"/>
  </cols>
  <sheetData>
    <row r="1" spans="1:11" x14ac:dyDescent="0.3"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2" t="s">
        <v>5</v>
      </c>
      <c r="B2" t="s">
        <v>1031</v>
      </c>
    </row>
    <row r="4" spans="1:11" x14ac:dyDescent="0.3">
      <c r="A4" s="2" t="s">
        <v>1029</v>
      </c>
      <c r="B4" s="2" t="s">
        <v>1028</v>
      </c>
      <c r="J4" s="5"/>
      <c r="K4" s="5"/>
    </row>
    <row r="5" spans="1:11" x14ac:dyDescent="0.3">
      <c r="A5" s="2" t="s">
        <v>1014</v>
      </c>
      <c r="B5" t="s">
        <v>1055</v>
      </c>
      <c r="C5" t="s">
        <v>1056</v>
      </c>
      <c r="D5" t="s">
        <v>1057</v>
      </c>
      <c r="E5" t="s">
        <v>1015</v>
      </c>
      <c r="K5" s="5"/>
    </row>
    <row r="6" spans="1:11" x14ac:dyDescent="0.3">
      <c r="A6" s="3" t="s">
        <v>13</v>
      </c>
      <c r="B6" s="5">
        <v>78270</v>
      </c>
      <c r="C6" s="5">
        <v>60550</v>
      </c>
      <c r="D6" s="5">
        <v>94020</v>
      </c>
      <c r="E6" s="5">
        <v>232840</v>
      </c>
      <c r="K6" s="5"/>
    </row>
    <row r="7" spans="1:11" x14ac:dyDescent="0.3">
      <c r="A7" s="4" t="s">
        <v>1096</v>
      </c>
      <c r="B7" s="5">
        <v>4850</v>
      </c>
      <c r="C7" s="5">
        <v>8510</v>
      </c>
      <c r="D7" s="5">
        <v>11365</v>
      </c>
      <c r="E7" s="5">
        <v>24725</v>
      </c>
      <c r="K7" s="5"/>
    </row>
    <row r="8" spans="1:11" x14ac:dyDescent="0.3">
      <c r="A8" s="4">
        <v>2</v>
      </c>
      <c r="B8" s="5">
        <v>11190</v>
      </c>
      <c r="C8" s="5">
        <v>920</v>
      </c>
      <c r="D8" s="5">
        <v>2285</v>
      </c>
      <c r="E8" s="5">
        <v>14395</v>
      </c>
      <c r="K8" s="5"/>
    </row>
    <row r="9" spans="1:11" x14ac:dyDescent="0.3">
      <c r="A9" s="4">
        <v>3</v>
      </c>
      <c r="B9" s="5">
        <v>4215</v>
      </c>
      <c r="C9" s="5">
        <v>2050</v>
      </c>
      <c r="D9" s="5">
        <v>7055</v>
      </c>
      <c r="E9" s="5">
        <v>13320</v>
      </c>
      <c r="K9" s="5"/>
    </row>
    <row r="10" spans="1:11" x14ac:dyDescent="0.3">
      <c r="A10" s="4">
        <v>4</v>
      </c>
      <c r="B10" s="5">
        <v>6555</v>
      </c>
      <c r="C10" s="5">
        <v>5380</v>
      </c>
      <c r="D10" s="5">
        <v>5365</v>
      </c>
      <c r="E10" s="5">
        <v>17300</v>
      </c>
      <c r="K10" s="5"/>
    </row>
    <row r="11" spans="1:11" x14ac:dyDescent="0.3">
      <c r="A11" s="4">
        <v>5</v>
      </c>
      <c r="B11" s="5">
        <v>3490</v>
      </c>
      <c r="C11" s="5">
        <v>7620</v>
      </c>
      <c r="D11" s="5">
        <v>12820</v>
      </c>
      <c r="E11" s="5">
        <v>23930</v>
      </c>
      <c r="K11" s="5"/>
    </row>
    <row r="12" spans="1:11" x14ac:dyDescent="0.3">
      <c r="A12" s="4">
        <v>6</v>
      </c>
      <c r="B12" s="5">
        <v>4170</v>
      </c>
      <c r="C12" s="5">
        <v>3985</v>
      </c>
      <c r="D12" s="5">
        <v>8720</v>
      </c>
      <c r="E12" s="5">
        <v>16875</v>
      </c>
      <c r="K12" s="5"/>
    </row>
    <row r="13" spans="1:11" x14ac:dyDescent="0.3">
      <c r="A13" s="4">
        <v>7</v>
      </c>
      <c r="B13" s="5">
        <v>1990</v>
      </c>
      <c r="C13" s="5">
        <v>7260</v>
      </c>
      <c r="D13" s="5">
        <v>7635</v>
      </c>
      <c r="E13" s="5">
        <v>16885</v>
      </c>
      <c r="K13" s="5"/>
    </row>
    <row r="14" spans="1:11" x14ac:dyDescent="0.3">
      <c r="A14" s="4">
        <v>8</v>
      </c>
      <c r="B14" s="5">
        <v>9260</v>
      </c>
      <c r="C14" s="5">
        <v>3595</v>
      </c>
      <c r="D14" s="5">
        <v>9225</v>
      </c>
      <c r="E14" s="5">
        <v>22080</v>
      </c>
      <c r="K14" s="5"/>
    </row>
    <row r="15" spans="1:11" x14ac:dyDescent="0.3">
      <c r="A15" s="4">
        <v>9</v>
      </c>
      <c r="B15" s="5">
        <v>4725</v>
      </c>
      <c r="C15" s="5">
        <v>5125</v>
      </c>
      <c r="D15" s="5">
        <v>6685</v>
      </c>
      <c r="E15" s="5">
        <v>16535</v>
      </c>
      <c r="K15" s="5"/>
    </row>
    <row r="16" spans="1:11" x14ac:dyDescent="0.3">
      <c r="A16" s="4">
        <v>10</v>
      </c>
      <c r="B16" s="5">
        <v>9275</v>
      </c>
      <c r="C16" s="5">
        <v>8475</v>
      </c>
      <c r="D16" s="5">
        <v>8850</v>
      </c>
      <c r="E16" s="5">
        <v>26600</v>
      </c>
    </row>
    <row r="17" spans="1:5" x14ac:dyDescent="0.3">
      <c r="A17" s="4">
        <v>11</v>
      </c>
      <c r="B17" s="5">
        <v>8975</v>
      </c>
      <c r="C17" s="5">
        <v>1625</v>
      </c>
      <c r="D17" s="5">
        <v>4290</v>
      </c>
      <c r="E17" s="5">
        <v>14890</v>
      </c>
    </row>
    <row r="18" spans="1:5" x14ac:dyDescent="0.3">
      <c r="A18" s="4">
        <v>12</v>
      </c>
      <c r="B18" s="5">
        <v>9575</v>
      </c>
      <c r="C18" s="5">
        <v>6005</v>
      </c>
      <c r="D18" s="5">
        <v>9725</v>
      </c>
      <c r="E18" s="5">
        <v>25305</v>
      </c>
    </row>
    <row r="19" spans="1:5" x14ac:dyDescent="0.3">
      <c r="A19" s="3" t="s">
        <v>10</v>
      </c>
      <c r="B19" s="5">
        <v>77930</v>
      </c>
      <c r="C19" s="5">
        <v>75270</v>
      </c>
      <c r="D19" s="5">
        <v>69960</v>
      </c>
      <c r="E19" s="5">
        <v>223160</v>
      </c>
    </row>
    <row r="20" spans="1:5" x14ac:dyDescent="0.3">
      <c r="A20" s="4" t="s">
        <v>1096</v>
      </c>
      <c r="B20" s="5">
        <v>6810</v>
      </c>
      <c r="C20" s="5">
        <v>1710</v>
      </c>
      <c r="D20" s="5">
        <v>3735</v>
      </c>
      <c r="E20" s="5">
        <v>12255</v>
      </c>
    </row>
    <row r="21" spans="1:5" x14ac:dyDescent="0.3">
      <c r="A21" s="4">
        <v>2</v>
      </c>
      <c r="B21" s="5">
        <v>4690</v>
      </c>
      <c r="C21" s="5">
        <v>16740</v>
      </c>
      <c r="D21" s="5">
        <v>8235</v>
      </c>
      <c r="E21" s="5">
        <v>29665</v>
      </c>
    </row>
    <row r="22" spans="1:5" x14ac:dyDescent="0.3">
      <c r="A22" s="4">
        <v>3</v>
      </c>
      <c r="B22" s="5">
        <v>4000</v>
      </c>
      <c r="C22" s="5">
        <v>6000</v>
      </c>
      <c r="D22" s="5">
        <v>5670</v>
      </c>
      <c r="E22" s="5">
        <v>15670</v>
      </c>
    </row>
    <row r="23" spans="1:5" x14ac:dyDescent="0.3">
      <c r="A23" s="4">
        <v>4</v>
      </c>
      <c r="B23" s="5">
        <v>10110</v>
      </c>
      <c r="C23" s="5">
        <v>4245</v>
      </c>
      <c r="D23" s="5">
        <v>2215</v>
      </c>
      <c r="E23" s="5">
        <v>16570</v>
      </c>
    </row>
    <row r="24" spans="1:5" x14ac:dyDescent="0.3">
      <c r="A24" s="4">
        <v>5</v>
      </c>
      <c r="B24" s="5">
        <v>9305</v>
      </c>
      <c r="C24" s="5">
        <v>8985</v>
      </c>
      <c r="D24" s="5">
        <v>10930</v>
      </c>
      <c r="E24" s="5">
        <v>29220</v>
      </c>
    </row>
    <row r="25" spans="1:5" x14ac:dyDescent="0.3">
      <c r="A25" s="4">
        <v>6</v>
      </c>
      <c r="B25" s="5">
        <v>6665</v>
      </c>
      <c r="C25" s="5">
        <v>6700</v>
      </c>
      <c r="D25" s="5">
        <v>6475</v>
      </c>
      <c r="E25" s="5">
        <v>19840</v>
      </c>
    </row>
    <row r="26" spans="1:5" x14ac:dyDescent="0.3">
      <c r="A26" s="4">
        <v>7</v>
      </c>
      <c r="B26" s="5">
        <v>4075</v>
      </c>
      <c r="C26" s="5">
        <v>4395</v>
      </c>
      <c r="D26" s="5">
        <v>10110</v>
      </c>
      <c r="E26" s="5">
        <v>18580</v>
      </c>
    </row>
    <row r="27" spans="1:5" x14ac:dyDescent="0.3">
      <c r="A27" s="4">
        <v>8</v>
      </c>
      <c r="B27" s="5">
        <v>3465</v>
      </c>
      <c r="C27" s="5">
        <v>6355</v>
      </c>
      <c r="D27" s="5">
        <v>5060</v>
      </c>
      <c r="E27" s="5">
        <v>14880</v>
      </c>
    </row>
    <row r="28" spans="1:5" x14ac:dyDescent="0.3">
      <c r="A28" s="4">
        <v>9</v>
      </c>
      <c r="B28" s="5">
        <v>3560</v>
      </c>
      <c r="C28" s="5">
        <v>2410</v>
      </c>
      <c r="D28" s="5">
        <v>1115</v>
      </c>
      <c r="E28" s="5">
        <v>7085</v>
      </c>
    </row>
    <row r="29" spans="1:5" x14ac:dyDescent="0.3">
      <c r="A29" s="4">
        <v>10</v>
      </c>
      <c r="B29" s="5">
        <v>8820</v>
      </c>
      <c r="C29" s="5">
        <v>4005</v>
      </c>
      <c r="D29" s="5">
        <v>7155</v>
      </c>
      <c r="E29" s="5">
        <v>19980</v>
      </c>
    </row>
    <row r="30" spans="1:5" x14ac:dyDescent="0.3">
      <c r="A30" s="4">
        <v>11</v>
      </c>
      <c r="B30" s="5">
        <v>5575</v>
      </c>
      <c r="C30" s="5">
        <v>8125</v>
      </c>
      <c r="D30" s="5">
        <v>6330</v>
      </c>
      <c r="E30" s="5">
        <v>20030</v>
      </c>
    </row>
    <row r="31" spans="1:5" x14ac:dyDescent="0.3">
      <c r="A31" s="4">
        <v>12</v>
      </c>
      <c r="B31" s="5">
        <v>10855</v>
      </c>
      <c r="C31" s="5">
        <v>5600</v>
      </c>
      <c r="D31" s="5">
        <v>2930</v>
      </c>
      <c r="E31" s="5">
        <v>19385</v>
      </c>
    </row>
    <row r="32" spans="1:5" x14ac:dyDescent="0.3">
      <c r="A32" s="3" t="s">
        <v>1015</v>
      </c>
      <c r="B32" s="5">
        <v>156200</v>
      </c>
      <c r="C32" s="5">
        <v>135820</v>
      </c>
      <c r="D32" s="5">
        <v>163980</v>
      </c>
      <c r="E32" s="5">
        <v>456000</v>
      </c>
    </row>
    <row r="38" spans="1:8" x14ac:dyDescent="0.3">
      <c r="B38" t="s">
        <v>1047</v>
      </c>
      <c r="C38" t="s">
        <v>1048</v>
      </c>
      <c r="D38" t="s">
        <v>1049</v>
      </c>
      <c r="E38" t="s">
        <v>1050</v>
      </c>
      <c r="F38" t="s">
        <v>1051</v>
      </c>
      <c r="G38" t="s">
        <v>1052</v>
      </c>
      <c r="H38" t="s">
        <v>1053</v>
      </c>
    </row>
    <row r="39" spans="1:8" x14ac:dyDescent="0.3">
      <c r="A39" s="5" t="s">
        <v>1016</v>
      </c>
      <c r="B39" s="9">
        <v>11355</v>
      </c>
      <c r="C39" s="9">
        <v>6825</v>
      </c>
      <c r="D39" s="9">
        <v>1570</v>
      </c>
      <c r="E39" s="9">
        <v>3700</v>
      </c>
      <c r="F39" s="9">
        <v>2910</v>
      </c>
      <c r="G39" s="9">
        <v>4810</v>
      </c>
      <c r="H39" s="9">
        <v>5810</v>
      </c>
    </row>
    <row r="40" spans="1:8" x14ac:dyDescent="0.3">
      <c r="A40" s="5" t="s">
        <v>1017</v>
      </c>
      <c r="B40" s="9">
        <v>7180</v>
      </c>
      <c r="C40" s="9">
        <v>5065</v>
      </c>
      <c r="D40" s="9">
        <v>5425</v>
      </c>
      <c r="E40" s="9">
        <v>2905</v>
      </c>
      <c r="F40" s="9">
        <v>12220</v>
      </c>
      <c r="G40" s="9">
        <v>6885</v>
      </c>
      <c r="H40" s="9">
        <v>4380</v>
      </c>
    </row>
    <row r="41" spans="1:8" x14ac:dyDescent="0.3">
      <c r="A41" s="5" t="s">
        <v>1018</v>
      </c>
      <c r="B41" s="9">
        <v>4465</v>
      </c>
      <c r="C41" s="9">
        <v>6640</v>
      </c>
      <c r="D41" s="9">
        <v>3375</v>
      </c>
      <c r="E41" s="9">
        <v>3650</v>
      </c>
      <c r="F41" s="9">
        <v>3670</v>
      </c>
      <c r="G41" s="9">
        <v>4745</v>
      </c>
      <c r="H41" s="9">
        <v>2445</v>
      </c>
    </row>
    <row r="42" spans="1:8" x14ac:dyDescent="0.3">
      <c r="A42" s="5" t="s">
        <v>1019</v>
      </c>
      <c r="B42" s="9">
        <v>255</v>
      </c>
      <c r="C42" s="9">
        <v>2330</v>
      </c>
      <c r="D42" s="9">
        <v>6685</v>
      </c>
      <c r="E42" s="9">
        <v>6365</v>
      </c>
      <c r="F42" s="9">
        <v>305</v>
      </c>
      <c r="G42" s="9">
        <v>9735</v>
      </c>
      <c r="H42" s="9">
        <v>8195</v>
      </c>
    </row>
    <row r="43" spans="1:8" x14ac:dyDescent="0.3">
      <c r="A43" s="5" t="s">
        <v>1020</v>
      </c>
      <c r="B43" s="9">
        <v>9515</v>
      </c>
      <c r="C43" s="9">
        <v>16680</v>
      </c>
      <c r="D43" s="9">
        <v>7900</v>
      </c>
      <c r="E43" s="9">
        <v>4320</v>
      </c>
      <c r="F43" s="9">
        <v>4990</v>
      </c>
      <c r="G43" s="9">
        <v>4715</v>
      </c>
      <c r="H43" s="9">
        <v>5030</v>
      </c>
    </row>
    <row r="44" spans="1:8" x14ac:dyDescent="0.3">
      <c r="A44" s="5" t="s">
        <v>1021</v>
      </c>
      <c r="B44" s="9">
        <v>5225</v>
      </c>
      <c r="C44" s="9">
        <v>3540</v>
      </c>
      <c r="D44" s="9">
        <v>1525</v>
      </c>
      <c r="E44" s="9">
        <v>5450</v>
      </c>
      <c r="F44" s="9">
        <v>3400</v>
      </c>
      <c r="G44" s="9">
        <v>11445</v>
      </c>
      <c r="H44" s="9">
        <v>6130</v>
      </c>
    </row>
    <row r="45" spans="1:8" x14ac:dyDescent="0.3">
      <c r="A45" s="5" t="s">
        <v>1022</v>
      </c>
      <c r="B45" s="9">
        <v>7290</v>
      </c>
      <c r="C45" s="9">
        <v>2700</v>
      </c>
      <c r="D45" s="9">
        <v>3870</v>
      </c>
      <c r="E45" s="9">
        <v>3550</v>
      </c>
      <c r="F45" s="9">
        <v>9575</v>
      </c>
      <c r="G45" s="9">
        <v>5695</v>
      </c>
      <c r="H45" s="9">
        <v>2785</v>
      </c>
    </row>
    <row r="46" spans="1:8" x14ac:dyDescent="0.3">
      <c r="A46" s="5" t="s">
        <v>1023</v>
      </c>
      <c r="B46" s="9">
        <v>4160</v>
      </c>
      <c r="C46" s="9">
        <v>6980</v>
      </c>
      <c r="D46" s="9">
        <v>2790</v>
      </c>
      <c r="E46" s="9">
        <v>5140</v>
      </c>
      <c r="F46" s="9">
        <v>3185</v>
      </c>
      <c r="G46" s="9">
        <v>9690</v>
      </c>
      <c r="H46" s="9">
        <v>5015</v>
      </c>
    </row>
    <row r="47" spans="1:8" x14ac:dyDescent="0.3">
      <c r="A47" s="5" t="s">
        <v>1024</v>
      </c>
      <c r="B47" s="9">
        <v>5290</v>
      </c>
      <c r="C47" s="9">
        <v>790</v>
      </c>
      <c r="D47" s="9">
        <v>1815</v>
      </c>
      <c r="E47" s="9">
        <v>2150</v>
      </c>
      <c r="F47" s="9">
        <v>5265</v>
      </c>
      <c r="G47" s="9">
        <v>6720</v>
      </c>
      <c r="H47" s="9">
        <v>1590</v>
      </c>
    </row>
    <row r="48" spans="1:8" x14ac:dyDescent="0.3">
      <c r="A48" s="5" t="s">
        <v>1025</v>
      </c>
      <c r="B48" s="9">
        <v>5175</v>
      </c>
      <c r="C48" s="9">
        <v>8455</v>
      </c>
      <c r="D48" s="9">
        <v>10785</v>
      </c>
      <c r="E48" s="9">
        <v>3605</v>
      </c>
      <c r="F48" s="9">
        <v>6375</v>
      </c>
      <c r="G48" s="9">
        <v>2660</v>
      </c>
      <c r="H48" s="9">
        <v>9525</v>
      </c>
    </row>
    <row r="49" spans="1:8" x14ac:dyDescent="0.3">
      <c r="A49" s="5" t="s">
        <v>1026</v>
      </c>
      <c r="B49" s="9">
        <v>4210</v>
      </c>
      <c r="C49" s="9">
        <v>4090</v>
      </c>
      <c r="D49" s="9">
        <v>7315</v>
      </c>
      <c r="E49" s="9">
        <v>8565</v>
      </c>
      <c r="F49" s="9">
        <v>5035</v>
      </c>
      <c r="G49" s="9">
        <v>1780</v>
      </c>
      <c r="H49" s="9">
        <v>3925</v>
      </c>
    </row>
    <row r="50" spans="1:8" x14ac:dyDescent="0.3">
      <c r="A50" t="s">
        <v>1027</v>
      </c>
      <c r="B50" s="9">
        <v>6130</v>
      </c>
      <c r="C50" s="9">
        <v>5345</v>
      </c>
      <c r="D50" s="9">
        <v>5715</v>
      </c>
      <c r="E50" s="9">
        <v>4435</v>
      </c>
      <c r="F50" s="9">
        <v>9360</v>
      </c>
      <c r="G50" s="9">
        <v>9935</v>
      </c>
      <c r="H50" s="9">
        <v>3770</v>
      </c>
    </row>
    <row r="53" spans="1:8" x14ac:dyDescent="0.3">
      <c r="A53" t="s">
        <v>1029</v>
      </c>
      <c r="B53" t="s">
        <v>1028</v>
      </c>
    </row>
    <row r="54" spans="1:8" x14ac:dyDescent="0.3">
      <c r="A54" t="s">
        <v>1014</v>
      </c>
      <c r="B54" t="s">
        <v>1055</v>
      </c>
      <c r="C54" t="s">
        <v>1056</v>
      </c>
      <c r="D54" t="s">
        <v>1057</v>
      </c>
      <c r="E54" t="s">
        <v>1015</v>
      </c>
    </row>
    <row r="55" spans="1:8" x14ac:dyDescent="0.3">
      <c r="A55" s="5" t="s">
        <v>1016</v>
      </c>
      <c r="B55" s="9">
        <v>11660</v>
      </c>
      <c r="C55" s="9">
        <v>10220</v>
      </c>
      <c r="D55" s="9">
        <v>15100</v>
      </c>
      <c r="E55" s="9">
        <v>36980</v>
      </c>
      <c r="F55">
        <f>C55/D55</f>
        <v>0.67682119205298008</v>
      </c>
      <c r="G55">
        <f>B55/E55</f>
        <v>0.31530557057869119</v>
      </c>
      <c r="H55">
        <f>B55/D55</f>
        <v>0.77218543046357613</v>
      </c>
    </row>
    <row r="56" spans="1:8" x14ac:dyDescent="0.3">
      <c r="A56" s="5" t="s">
        <v>1017</v>
      </c>
      <c r="B56" s="9">
        <v>15880</v>
      </c>
      <c r="C56" s="9">
        <v>17660</v>
      </c>
      <c r="D56" s="9">
        <v>10520</v>
      </c>
      <c r="E56" s="9">
        <v>44060</v>
      </c>
    </row>
    <row r="57" spans="1:8" x14ac:dyDescent="0.3">
      <c r="A57" s="5" t="s">
        <v>1018</v>
      </c>
      <c r="B57" s="9">
        <v>8215</v>
      </c>
      <c r="C57" s="9">
        <v>8050</v>
      </c>
      <c r="D57" s="9">
        <v>12725</v>
      </c>
      <c r="E57" s="9">
        <v>28990</v>
      </c>
    </row>
    <row r="58" spans="1:8" x14ac:dyDescent="0.3">
      <c r="A58" s="5" t="s">
        <v>1019</v>
      </c>
      <c r="B58" s="9">
        <v>16665</v>
      </c>
      <c r="C58" s="9">
        <v>9625</v>
      </c>
      <c r="D58" s="9">
        <v>7580</v>
      </c>
      <c r="E58" s="9">
        <v>33870</v>
      </c>
    </row>
    <row r="59" spans="1:8" x14ac:dyDescent="0.3">
      <c r="A59" s="5" t="s">
        <v>1020</v>
      </c>
      <c r="B59" s="9">
        <v>12795</v>
      </c>
      <c r="C59" s="9">
        <v>16605</v>
      </c>
      <c r="D59" s="9">
        <v>23750</v>
      </c>
      <c r="E59" s="9">
        <v>53150</v>
      </c>
    </row>
    <row r="60" spans="1:8" x14ac:dyDescent="0.3">
      <c r="A60" s="5" t="s">
        <v>1021</v>
      </c>
      <c r="B60" s="9">
        <v>10835</v>
      </c>
      <c r="C60" s="9">
        <v>10685</v>
      </c>
      <c r="D60" s="9">
        <v>15195</v>
      </c>
      <c r="E60" s="9">
        <v>36715</v>
      </c>
    </row>
    <row r="61" spans="1:8" x14ac:dyDescent="0.3">
      <c r="A61" s="5" t="s">
        <v>1022</v>
      </c>
      <c r="B61" s="9">
        <v>6065</v>
      </c>
      <c r="C61" s="9">
        <v>11655</v>
      </c>
      <c r="D61" s="9">
        <v>17745</v>
      </c>
      <c r="E61" s="9">
        <v>35465</v>
      </c>
    </row>
    <row r="62" spans="1:8" x14ac:dyDescent="0.3">
      <c r="A62" s="5" t="s">
        <v>1023</v>
      </c>
      <c r="B62" s="9">
        <v>12725</v>
      </c>
      <c r="C62" s="9">
        <v>9950</v>
      </c>
      <c r="D62" s="9">
        <v>14285</v>
      </c>
      <c r="E62" s="9">
        <v>36960</v>
      </c>
    </row>
    <row r="63" spans="1:8" x14ac:dyDescent="0.3">
      <c r="A63" s="5" t="s">
        <v>1024</v>
      </c>
      <c r="B63" s="9">
        <v>8285</v>
      </c>
      <c r="C63" s="9">
        <v>7535</v>
      </c>
      <c r="D63" s="9">
        <v>7800</v>
      </c>
      <c r="E63" s="9">
        <v>23620</v>
      </c>
    </row>
    <row r="64" spans="1:8" x14ac:dyDescent="0.3">
      <c r="A64" s="5" t="s">
        <v>1025</v>
      </c>
      <c r="B64" s="9">
        <v>18095</v>
      </c>
      <c r="C64" s="9">
        <v>12480</v>
      </c>
      <c r="D64" s="9">
        <v>16005</v>
      </c>
      <c r="E64" s="9">
        <v>46580</v>
      </c>
    </row>
    <row r="65" spans="1:5" x14ac:dyDescent="0.3">
      <c r="A65" s="5" t="s">
        <v>1026</v>
      </c>
      <c r="B65" s="9">
        <v>14550</v>
      </c>
      <c r="C65" s="9">
        <v>9750</v>
      </c>
      <c r="D65" s="9">
        <v>10620</v>
      </c>
      <c r="E65" s="9">
        <v>34920</v>
      </c>
    </row>
    <row r="66" spans="1:5" x14ac:dyDescent="0.3">
      <c r="A66" t="s">
        <v>1027</v>
      </c>
      <c r="B66" s="9">
        <v>20430</v>
      </c>
      <c r="C66" s="9">
        <v>11605</v>
      </c>
      <c r="D66" s="9">
        <v>12655</v>
      </c>
      <c r="E66" s="9">
        <v>44690</v>
      </c>
    </row>
    <row r="67" spans="1:5" x14ac:dyDescent="0.3">
      <c r="A67" t="s">
        <v>1015</v>
      </c>
      <c r="B67" s="9">
        <v>156200</v>
      </c>
      <c r="C67" s="9">
        <v>135820</v>
      </c>
      <c r="D67" s="9">
        <v>163980</v>
      </c>
      <c r="E67" s="9">
        <v>456000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99B7-E73A-4485-9F92-B59F551D14A8}">
  <dimension ref="A3:F38"/>
  <sheetViews>
    <sheetView zoomScaleNormal="100" workbookViewId="0"/>
  </sheetViews>
  <sheetFormatPr defaultRowHeight="14.4" x14ac:dyDescent="0.3"/>
  <cols>
    <col min="1" max="1" width="19.21875" bestFit="1" customWidth="1"/>
    <col min="2" max="2" width="15.77734375" style="6" bestFit="1" customWidth="1"/>
    <col min="3" max="4" width="11.109375" bestFit="1" customWidth="1"/>
  </cols>
  <sheetData>
    <row r="3" spans="1:6" x14ac:dyDescent="0.3">
      <c r="A3" t="s">
        <v>1029</v>
      </c>
      <c r="B3" t="s">
        <v>1028</v>
      </c>
    </row>
    <row r="4" spans="1:6" x14ac:dyDescent="0.3">
      <c r="A4" t="s">
        <v>1014</v>
      </c>
      <c r="B4" t="s">
        <v>13</v>
      </c>
      <c r="C4" t="s">
        <v>10</v>
      </c>
      <c r="D4" t="s">
        <v>1015</v>
      </c>
      <c r="E4" t="s">
        <v>1097</v>
      </c>
      <c r="F4" t="s">
        <v>1098</v>
      </c>
    </row>
    <row r="5" spans="1:6" x14ac:dyDescent="0.3">
      <c r="A5" t="s">
        <v>11</v>
      </c>
      <c r="B5">
        <v>74830</v>
      </c>
      <c r="C5">
        <v>68685</v>
      </c>
      <c r="D5">
        <v>143515</v>
      </c>
      <c r="E5" s="10">
        <f>B5/(SUM(B$5:B$7))</f>
        <v>0.32137948806047073</v>
      </c>
      <c r="F5" s="10">
        <f t="shared" ref="F5:G5" si="0">C5/(SUM(C$5:C$7))</f>
        <v>0.3077836529844058</v>
      </c>
    </row>
    <row r="6" spans="1:6" x14ac:dyDescent="0.3">
      <c r="A6" t="s">
        <v>14</v>
      </c>
      <c r="B6">
        <v>81275</v>
      </c>
      <c r="C6">
        <v>74305</v>
      </c>
      <c r="D6">
        <v>155580</v>
      </c>
      <c r="E6" s="10">
        <f t="shared" ref="E6:E7" si="1">B6/(SUM(B$5:B$7))</f>
        <v>0.34905943995876998</v>
      </c>
      <c r="F6" s="10">
        <f t="shared" ref="F6:F7" si="2">C6/(SUM(C$5:C$7))</f>
        <v>0.33296737766624845</v>
      </c>
    </row>
    <row r="7" spans="1:6" x14ac:dyDescent="0.3">
      <c r="A7" t="s">
        <v>16</v>
      </c>
      <c r="B7">
        <v>76735</v>
      </c>
      <c r="C7">
        <v>80170</v>
      </c>
      <c r="D7">
        <v>156905</v>
      </c>
      <c r="E7" s="10">
        <f t="shared" si="1"/>
        <v>0.32956107198075935</v>
      </c>
      <c r="F7" s="10">
        <f t="shared" si="2"/>
        <v>0.35924896934934575</v>
      </c>
    </row>
    <row r="8" spans="1:6" x14ac:dyDescent="0.3">
      <c r="B8" s="6">
        <f>SUM(B5:B7)</f>
        <v>232840</v>
      </c>
      <c r="C8" s="6">
        <f>SUM(C5:C7)</f>
        <v>223160</v>
      </c>
    </row>
    <row r="9" spans="1:6" ht="13.2" customHeight="1" x14ac:dyDescent="0.3"/>
    <row r="10" spans="1:6" x14ac:dyDescent="0.3">
      <c r="A10" t="s">
        <v>10</v>
      </c>
      <c r="B10" s="6" t="s">
        <v>13</v>
      </c>
    </row>
    <row r="11" spans="1:6" x14ac:dyDescent="0.3">
      <c r="A11">
        <v>223160</v>
      </c>
      <c r="B11" s="6">
        <v>232840</v>
      </c>
    </row>
    <row r="15" spans="1:6" x14ac:dyDescent="0.3">
      <c r="A15" t="s">
        <v>1029</v>
      </c>
      <c r="B15" s="6" t="s">
        <v>1028</v>
      </c>
    </row>
    <row r="16" spans="1:6" x14ac:dyDescent="0.3">
      <c r="A16" t="s">
        <v>1014</v>
      </c>
      <c r="B16" s="6" t="s">
        <v>13</v>
      </c>
      <c r="C16" t="s">
        <v>10</v>
      </c>
      <c r="D16" t="s">
        <v>1015</v>
      </c>
    </row>
    <row r="17" spans="1:5" x14ac:dyDescent="0.3">
      <c r="A17" t="s">
        <v>11</v>
      </c>
      <c r="B17" s="9">
        <v>74830</v>
      </c>
      <c r="C17" s="9">
        <v>68685</v>
      </c>
      <c r="D17" s="9">
        <v>143515</v>
      </c>
      <c r="E17">
        <f>B17/D17</f>
        <v>0.52140891196042227</v>
      </c>
    </row>
    <row r="18" spans="1:5" x14ac:dyDescent="0.3">
      <c r="A18" t="s">
        <v>14</v>
      </c>
      <c r="B18" s="9">
        <v>81275</v>
      </c>
      <c r="C18" s="9">
        <v>74305</v>
      </c>
      <c r="D18" s="9">
        <v>155580</v>
      </c>
      <c r="E18">
        <f t="shared" ref="E18:E19" si="3">B18/D18</f>
        <v>0.52240005142049106</v>
      </c>
    </row>
    <row r="19" spans="1:5" x14ac:dyDescent="0.3">
      <c r="A19" t="s">
        <v>16</v>
      </c>
      <c r="B19" s="9">
        <v>76735</v>
      </c>
      <c r="C19" s="9">
        <v>80170</v>
      </c>
      <c r="D19" s="9">
        <v>156905</v>
      </c>
      <c r="E19">
        <f t="shared" si="3"/>
        <v>0.48905388610942929</v>
      </c>
    </row>
    <row r="25" spans="1:5" x14ac:dyDescent="0.3">
      <c r="A25" s="6"/>
    </row>
    <row r="26" spans="1:5" x14ac:dyDescent="0.3">
      <c r="A26" t="s">
        <v>1029</v>
      </c>
      <c r="B26" s="6" t="s">
        <v>1028</v>
      </c>
    </row>
    <row r="27" spans="1:5" x14ac:dyDescent="0.3">
      <c r="A27" t="s">
        <v>1014</v>
      </c>
      <c r="B27" s="6" t="s">
        <v>13</v>
      </c>
      <c r="C27" t="s">
        <v>10</v>
      </c>
    </row>
    <row r="28" spans="1:5" x14ac:dyDescent="0.3">
      <c r="A28" t="s">
        <v>11</v>
      </c>
      <c r="B28" s="10">
        <f>B17/SUM($B$17:$B$19)</f>
        <v>0.32137948806047073</v>
      </c>
      <c r="C28" s="10">
        <f>C17/SUM($C$17:$C$19)</f>
        <v>0.3077836529844058</v>
      </c>
      <c r="D28" s="9"/>
    </row>
    <row r="29" spans="1:5" x14ac:dyDescent="0.3">
      <c r="A29" t="s">
        <v>14</v>
      </c>
      <c r="B29" s="10">
        <f t="shared" ref="B29:B30" si="4">B18/SUM($B$17:$B$19)</f>
        <v>0.34905943995876998</v>
      </c>
      <c r="C29" s="10">
        <f t="shared" ref="C29:C30" si="5">C18/SUM($C$17:$C$19)</f>
        <v>0.33296737766624845</v>
      </c>
      <c r="D29" s="9"/>
    </row>
    <row r="30" spans="1:5" x14ac:dyDescent="0.3">
      <c r="A30" t="s">
        <v>16</v>
      </c>
      <c r="B30" s="10">
        <f t="shared" si="4"/>
        <v>0.32956107198075935</v>
      </c>
      <c r="C30" s="10">
        <f t="shared" si="5"/>
        <v>0.35924896934934575</v>
      </c>
      <c r="D30" s="9"/>
    </row>
    <row r="31" spans="1:5" x14ac:dyDescent="0.3">
      <c r="B31"/>
    </row>
    <row r="32" spans="1:5" x14ac:dyDescent="0.3">
      <c r="B32"/>
    </row>
    <row r="36" spans="1:4" x14ac:dyDescent="0.3">
      <c r="A36" t="s">
        <v>1014</v>
      </c>
      <c r="B36" t="s">
        <v>11</v>
      </c>
      <c r="C36" t="s">
        <v>14</v>
      </c>
      <c r="D36" t="s">
        <v>16</v>
      </c>
    </row>
    <row r="37" spans="1:4" x14ac:dyDescent="0.3">
      <c r="A37" s="6" t="s">
        <v>13</v>
      </c>
      <c r="B37" s="10">
        <v>0.32137948806047073</v>
      </c>
      <c r="C37" s="10">
        <v>0.34905943995876998</v>
      </c>
      <c r="D37" s="10">
        <v>0.32956107198075935</v>
      </c>
    </row>
    <row r="38" spans="1:4" x14ac:dyDescent="0.3">
      <c r="A38" t="s">
        <v>10</v>
      </c>
      <c r="B38" s="10">
        <v>0.3077836529844058</v>
      </c>
      <c r="C38" s="10">
        <v>0.33296737766624845</v>
      </c>
      <c r="D38" s="10">
        <v>0.35924896934934575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C3D3-0F22-4FC1-9CF6-7B238417EF70}">
  <dimension ref="A1:E10"/>
  <sheetViews>
    <sheetView topLeftCell="A3" zoomScaleNormal="100" workbookViewId="0">
      <selection activeCell="A3" sqref="A3"/>
    </sheetView>
  </sheetViews>
  <sheetFormatPr defaultRowHeight="14.4" x14ac:dyDescent="0.3"/>
  <cols>
    <col min="1" max="1" width="19.21875" bestFit="1" customWidth="1"/>
    <col min="2" max="2" width="15.6640625" bestFit="1" customWidth="1"/>
    <col min="3" max="5" width="11.44140625" bestFit="1" customWidth="1"/>
  </cols>
  <sheetData>
    <row r="1" spans="1:5" hidden="1" x14ac:dyDescent="0.3"/>
    <row r="2" spans="1:5" hidden="1" x14ac:dyDescent="0.3"/>
    <row r="3" spans="1:5" x14ac:dyDescent="0.3">
      <c r="A3" t="s">
        <v>1029</v>
      </c>
      <c r="B3" t="s">
        <v>1028</v>
      </c>
    </row>
    <row r="4" spans="1:5" x14ac:dyDescent="0.3">
      <c r="A4" t="s">
        <v>1014</v>
      </c>
      <c r="B4" t="s">
        <v>11</v>
      </c>
      <c r="C4" t="s">
        <v>14</v>
      </c>
      <c r="D4" t="s">
        <v>16</v>
      </c>
      <c r="E4" t="s">
        <v>1015</v>
      </c>
    </row>
    <row r="5" spans="1:5" x14ac:dyDescent="0.3">
      <c r="A5" s="6" t="s">
        <v>1034</v>
      </c>
      <c r="B5" s="6">
        <v>31280</v>
      </c>
      <c r="C5" s="6">
        <v>26510</v>
      </c>
      <c r="D5" s="6">
        <v>26760</v>
      </c>
      <c r="E5" s="6">
        <v>84550</v>
      </c>
    </row>
    <row r="6" spans="1:5" x14ac:dyDescent="0.3">
      <c r="A6" s="6" t="s">
        <v>1061</v>
      </c>
      <c r="B6" s="6">
        <v>31240</v>
      </c>
      <c r="C6" s="6">
        <v>39975</v>
      </c>
      <c r="D6" s="6">
        <v>27265</v>
      </c>
      <c r="E6" s="6">
        <v>98480</v>
      </c>
    </row>
    <row r="7" spans="1:5" x14ac:dyDescent="0.3">
      <c r="A7" s="6" t="s">
        <v>1059</v>
      </c>
      <c r="B7" s="6">
        <v>28405</v>
      </c>
      <c r="C7" s="6">
        <v>29550</v>
      </c>
      <c r="D7" s="6">
        <v>33915</v>
      </c>
      <c r="E7" s="6">
        <v>91870</v>
      </c>
    </row>
    <row r="8" spans="1:5" x14ac:dyDescent="0.3">
      <c r="A8" s="6" t="s">
        <v>1060</v>
      </c>
      <c r="B8" s="6">
        <v>34720</v>
      </c>
      <c r="C8" s="6">
        <v>30485</v>
      </c>
      <c r="D8" s="6">
        <v>35485</v>
      </c>
      <c r="E8" s="6">
        <v>100690</v>
      </c>
    </row>
    <row r="9" spans="1:5" x14ac:dyDescent="0.3">
      <c r="A9" s="6" t="s">
        <v>1062</v>
      </c>
      <c r="B9" s="6">
        <v>17870</v>
      </c>
      <c r="C9" s="6">
        <v>29060</v>
      </c>
      <c r="D9" s="6">
        <v>33480</v>
      </c>
      <c r="E9" s="6">
        <v>80410</v>
      </c>
    </row>
    <row r="10" spans="1:5" x14ac:dyDescent="0.3">
      <c r="A10" s="6" t="s">
        <v>1015</v>
      </c>
      <c r="B10" s="6">
        <v>143515</v>
      </c>
      <c r="C10" s="6">
        <v>155580</v>
      </c>
      <c r="D10" s="6">
        <v>156905</v>
      </c>
      <c r="E10" s="6">
        <v>456000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8470-73E4-488B-A3B2-306249E423EA}">
  <dimension ref="A2:F40"/>
  <sheetViews>
    <sheetView zoomScaleNormal="100" workbookViewId="0"/>
  </sheetViews>
  <sheetFormatPr defaultRowHeight="14.4" x14ac:dyDescent="0.3"/>
  <cols>
    <col min="1" max="1" width="16.21875" bestFit="1" customWidth="1"/>
    <col min="2" max="2" width="15.6640625" bestFit="1" customWidth="1"/>
    <col min="3" max="3" width="8" bestFit="1" customWidth="1"/>
    <col min="4" max="4" width="10.88671875" bestFit="1" customWidth="1"/>
    <col min="5" max="5" width="11.6640625" bestFit="1" customWidth="1"/>
    <col min="6" max="6" width="7.21875" bestFit="1" customWidth="1"/>
    <col min="7" max="7" width="8" bestFit="1" customWidth="1"/>
    <col min="8" max="8" width="10" bestFit="1" customWidth="1"/>
    <col min="9" max="9" width="9.88671875" bestFit="1" customWidth="1"/>
    <col min="10" max="11" width="10.77734375" bestFit="1" customWidth="1"/>
    <col min="12" max="12" width="10" bestFit="1" customWidth="1"/>
    <col min="13" max="13" width="7" bestFit="1" customWidth="1"/>
    <col min="14" max="14" width="19.21875" bestFit="1" customWidth="1"/>
    <col min="15" max="16" width="11.44140625" bestFit="1" customWidth="1"/>
    <col min="17" max="17" width="7" bestFit="1" customWidth="1"/>
    <col min="18" max="18" width="23.33203125" bestFit="1" customWidth="1"/>
    <col min="19" max="19" width="26.21875" bestFit="1" customWidth="1"/>
    <col min="20" max="20" width="19.6640625" bestFit="1" customWidth="1"/>
    <col min="21" max="21" width="24" bestFit="1" customWidth="1"/>
  </cols>
  <sheetData>
    <row r="2" spans="1:6" x14ac:dyDescent="0.3">
      <c r="A2" t="s">
        <v>1040</v>
      </c>
      <c r="B2" t="s">
        <v>1028</v>
      </c>
    </row>
    <row r="3" spans="1:6" ht="43.2" x14ac:dyDescent="0.3">
      <c r="A3" s="17" t="s">
        <v>1065</v>
      </c>
      <c r="B3" s="18" t="s">
        <v>1063</v>
      </c>
      <c r="C3" s="18" t="s">
        <v>1064</v>
      </c>
      <c r="D3" s="17" t="s">
        <v>1015</v>
      </c>
      <c r="E3" t="s">
        <v>1099</v>
      </c>
      <c r="F3" t="s">
        <v>1100</v>
      </c>
    </row>
    <row r="4" spans="1:6" x14ac:dyDescent="0.3">
      <c r="A4" t="s">
        <v>11</v>
      </c>
      <c r="B4">
        <v>186</v>
      </c>
      <c r="C4">
        <v>121</v>
      </c>
      <c r="D4">
        <v>307</v>
      </c>
      <c r="E4" s="11">
        <f>B15/B4</f>
        <v>0.543010752688172</v>
      </c>
      <c r="F4" s="11">
        <f>B19/B4</f>
        <v>0.45698924731182794</v>
      </c>
    </row>
    <row r="5" spans="1:6" x14ac:dyDescent="0.3">
      <c r="A5" t="s">
        <v>14</v>
      </c>
      <c r="B5">
        <v>215</v>
      </c>
      <c r="C5">
        <v>136</v>
      </c>
      <c r="D5">
        <v>351</v>
      </c>
      <c r="E5" s="11">
        <f>B16/B5</f>
        <v>0.47906976744186047</v>
      </c>
      <c r="F5" s="11">
        <f t="shared" ref="F5:F6" si="0">B20/B5</f>
        <v>0.52093023255813953</v>
      </c>
    </row>
    <row r="6" spans="1:6" x14ac:dyDescent="0.3">
      <c r="A6" t="s">
        <v>16</v>
      </c>
      <c r="B6">
        <v>203</v>
      </c>
      <c r="C6">
        <v>139</v>
      </c>
      <c r="D6">
        <v>342</v>
      </c>
      <c r="E6" s="11">
        <f>B17/B6</f>
        <v>0.49753694581280788</v>
      </c>
      <c r="F6" s="11">
        <f t="shared" si="0"/>
        <v>0.50246305418719217</v>
      </c>
    </row>
    <row r="7" spans="1:6" x14ac:dyDescent="0.3">
      <c r="A7" t="s">
        <v>1015</v>
      </c>
      <c r="B7">
        <v>604</v>
      </c>
      <c r="C7">
        <v>396</v>
      </c>
      <c r="D7">
        <v>1000</v>
      </c>
      <c r="E7" s="11"/>
      <c r="F7" s="11"/>
    </row>
    <row r="9" spans="1:6" x14ac:dyDescent="0.3">
      <c r="A9" s="2" t="s">
        <v>1037</v>
      </c>
      <c r="B9" t="s">
        <v>1031</v>
      </c>
    </row>
    <row r="10" spans="1:6" x14ac:dyDescent="0.3">
      <c r="A10" s="2" t="s">
        <v>7</v>
      </c>
      <c r="B10" t="s">
        <v>1031</v>
      </c>
    </row>
    <row r="12" spans="1:6" x14ac:dyDescent="0.3">
      <c r="A12" t="s">
        <v>1039</v>
      </c>
      <c r="B12" t="s">
        <v>1028</v>
      </c>
    </row>
    <row r="13" spans="1:6" x14ac:dyDescent="0.3">
      <c r="A13" t="s">
        <v>1014</v>
      </c>
      <c r="B13" t="s">
        <v>1033</v>
      </c>
      <c r="C13" t="s">
        <v>1041</v>
      </c>
      <c r="D13" t="s">
        <v>1015</v>
      </c>
    </row>
    <row r="14" spans="1:6" x14ac:dyDescent="0.3">
      <c r="A14" t="s">
        <v>13</v>
      </c>
      <c r="B14">
        <v>305</v>
      </c>
      <c r="C14">
        <v>205</v>
      </c>
      <c r="D14">
        <v>510</v>
      </c>
    </row>
    <row r="15" spans="1:6" x14ac:dyDescent="0.3">
      <c r="A15" t="s">
        <v>11</v>
      </c>
      <c r="B15">
        <v>101</v>
      </c>
      <c r="C15">
        <v>65</v>
      </c>
      <c r="D15">
        <v>166</v>
      </c>
    </row>
    <row r="16" spans="1:6" x14ac:dyDescent="0.3">
      <c r="A16" t="s">
        <v>14</v>
      </c>
      <c r="B16">
        <v>103</v>
      </c>
      <c r="C16">
        <v>71</v>
      </c>
      <c r="D16">
        <v>174</v>
      </c>
    </row>
    <row r="17" spans="1:4" x14ac:dyDescent="0.3">
      <c r="A17" t="s">
        <v>16</v>
      </c>
      <c r="B17">
        <v>101</v>
      </c>
      <c r="C17">
        <v>69</v>
      </c>
      <c r="D17">
        <v>170</v>
      </c>
    </row>
    <row r="18" spans="1:4" x14ac:dyDescent="0.3">
      <c r="A18" t="s">
        <v>10</v>
      </c>
      <c r="B18">
        <v>299</v>
      </c>
      <c r="C18">
        <v>191</v>
      </c>
      <c r="D18">
        <v>490</v>
      </c>
    </row>
    <row r="19" spans="1:4" x14ac:dyDescent="0.3">
      <c r="A19" t="s">
        <v>11</v>
      </c>
      <c r="B19">
        <v>85</v>
      </c>
      <c r="C19">
        <v>56</v>
      </c>
      <c r="D19">
        <v>141</v>
      </c>
    </row>
    <row r="20" spans="1:4" x14ac:dyDescent="0.3">
      <c r="A20" t="s">
        <v>14</v>
      </c>
      <c r="B20">
        <v>112</v>
      </c>
      <c r="C20">
        <v>65</v>
      </c>
      <c r="D20">
        <v>177</v>
      </c>
    </row>
    <row r="21" spans="1:4" x14ac:dyDescent="0.3">
      <c r="A21" t="s">
        <v>16</v>
      </c>
      <c r="B21">
        <v>102</v>
      </c>
      <c r="C21">
        <v>70</v>
      </c>
      <c r="D21">
        <v>172</v>
      </c>
    </row>
    <row r="22" spans="1:4" x14ac:dyDescent="0.3">
      <c r="A22" t="s">
        <v>1015</v>
      </c>
      <c r="B22">
        <v>604</v>
      </c>
      <c r="C22">
        <v>396</v>
      </c>
      <c r="D22">
        <v>1000</v>
      </c>
    </row>
    <row r="32" spans="1:4" x14ac:dyDescent="0.3">
      <c r="A32" s="2" t="s">
        <v>1037</v>
      </c>
      <c r="B32" t="s">
        <v>1031</v>
      </c>
    </row>
    <row r="33" spans="1:6" x14ac:dyDescent="0.3">
      <c r="A33" s="2" t="s">
        <v>7</v>
      </c>
      <c r="B33" t="s">
        <v>1031</v>
      </c>
    </row>
    <row r="35" spans="1:6" x14ac:dyDescent="0.3">
      <c r="A35" t="s">
        <v>1039</v>
      </c>
      <c r="B35" t="s">
        <v>1028</v>
      </c>
    </row>
    <row r="36" spans="1:6" x14ac:dyDescent="0.3">
      <c r="A36" t="s">
        <v>1014</v>
      </c>
      <c r="B36" t="s">
        <v>13</v>
      </c>
      <c r="C36" t="s">
        <v>10</v>
      </c>
      <c r="D36" t="s">
        <v>1015</v>
      </c>
    </row>
    <row r="37" spans="1:6" x14ac:dyDescent="0.3">
      <c r="A37" t="s">
        <v>11</v>
      </c>
      <c r="B37" s="19">
        <v>0.52140891196042227</v>
      </c>
      <c r="C37" s="19">
        <v>0.47859108803957773</v>
      </c>
      <c r="D37">
        <v>1</v>
      </c>
    </row>
    <row r="38" spans="1:6" x14ac:dyDescent="0.3">
      <c r="A38" t="s">
        <v>14</v>
      </c>
      <c r="B38" s="19">
        <v>0.52240005142049106</v>
      </c>
      <c r="C38" s="19">
        <v>0.47759994857950894</v>
      </c>
      <c r="D38">
        <v>1</v>
      </c>
      <c r="E38" s="10"/>
      <c r="F38" s="10"/>
    </row>
    <row r="39" spans="1:6" x14ac:dyDescent="0.3">
      <c r="A39" t="s">
        <v>16</v>
      </c>
      <c r="B39" s="19">
        <v>0.48905388610942929</v>
      </c>
      <c r="C39" s="19">
        <v>0.51094611389057076</v>
      </c>
      <c r="D39">
        <v>1</v>
      </c>
    </row>
    <row r="40" spans="1:6" x14ac:dyDescent="0.3">
      <c r="A40" t="s">
        <v>1015</v>
      </c>
      <c r="B40" s="19"/>
      <c r="C40" s="1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D21D-A5D4-4C27-B189-918D6008E6D8}">
  <dimension ref="A5:M1130"/>
  <sheetViews>
    <sheetView topLeftCell="B1" zoomScaleNormal="100" workbookViewId="0">
      <selection activeCell="B1" sqref="B1"/>
    </sheetView>
  </sheetViews>
  <sheetFormatPr defaultRowHeight="14.4" x14ac:dyDescent="0.3"/>
  <cols>
    <col min="1" max="1" width="21.44140625" bestFit="1" customWidth="1"/>
    <col min="2" max="2" width="15.5546875" bestFit="1" customWidth="1"/>
    <col min="3" max="3" width="9.21875" bestFit="1" customWidth="1"/>
    <col min="4" max="4" width="10.77734375" bestFit="1" customWidth="1"/>
    <col min="5" max="5" width="11.6640625" bestFit="1" customWidth="1"/>
    <col min="6" max="6" width="10.77734375" bestFit="1" customWidth="1"/>
    <col min="7" max="7" width="10.33203125" bestFit="1" customWidth="1"/>
    <col min="8" max="9" width="9.21875" bestFit="1" customWidth="1"/>
    <col min="10" max="10" width="10.33203125" bestFit="1" customWidth="1"/>
    <col min="11" max="12" width="9.21875" bestFit="1" customWidth="1"/>
    <col min="13" max="13" width="10.33203125" bestFit="1" customWidth="1"/>
    <col min="14" max="15" width="9.21875" bestFit="1" customWidth="1"/>
    <col min="16" max="16" width="10.33203125" bestFit="1" customWidth="1"/>
    <col min="17" max="17" width="9" bestFit="1" customWidth="1"/>
    <col min="18" max="19" width="11.6640625" bestFit="1" customWidth="1"/>
    <col min="20" max="20" width="10.77734375" bestFit="1" customWidth="1"/>
    <col min="21" max="21" width="24" bestFit="1" customWidth="1"/>
    <col min="22" max="26" width="9.44140625" bestFit="1" customWidth="1"/>
    <col min="27" max="27" width="10.44140625" bestFit="1" customWidth="1"/>
    <col min="28" max="48" width="9.44140625" bestFit="1" customWidth="1"/>
    <col min="49" max="49" width="7" bestFit="1" customWidth="1"/>
    <col min="50" max="50" width="11.44140625" bestFit="1" customWidth="1"/>
  </cols>
  <sheetData>
    <row r="5" spans="1:11" x14ac:dyDescent="0.3">
      <c r="A5" s="2" t="s">
        <v>3</v>
      </c>
      <c r="B5" t="s">
        <v>1031</v>
      </c>
    </row>
    <row r="7" spans="1:11" x14ac:dyDescent="0.3">
      <c r="A7" t="s">
        <v>1101</v>
      </c>
      <c r="B7" t="s">
        <v>1028</v>
      </c>
    </row>
    <row r="8" spans="1:11" x14ac:dyDescent="0.3">
      <c r="A8" t="s">
        <v>1014</v>
      </c>
      <c r="B8" t="s">
        <v>11</v>
      </c>
      <c r="C8" t="s">
        <v>14</v>
      </c>
      <c r="D8" t="s">
        <v>16</v>
      </c>
      <c r="E8" t="s">
        <v>1015</v>
      </c>
    </row>
    <row r="9" spans="1:11" x14ac:dyDescent="0.3">
      <c r="A9">
        <v>1</v>
      </c>
      <c r="B9">
        <v>74</v>
      </c>
      <c r="C9">
        <v>88</v>
      </c>
      <c r="D9">
        <v>91</v>
      </c>
      <c r="E9">
        <v>253</v>
      </c>
    </row>
    <row r="10" spans="1:11" x14ac:dyDescent="0.3">
      <c r="A10">
        <v>2</v>
      </c>
      <c r="B10">
        <v>75</v>
      </c>
      <c r="C10">
        <v>80</v>
      </c>
      <c r="D10">
        <v>88</v>
      </c>
      <c r="E10">
        <v>243</v>
      </c>
    </row>
    <row r="11" spans="1:11" x14ac:dyDescent="0.3">
      <c r="A11">
        <v>3</v>
      </c>
      <c r="B11">
        <v>85</v>
      </c>
      <c r="C11">
        <v>86</v>
      </c>
      <c r="D11">
        <v>70</v>
      </c>
      <c r="E11">
        <v>241</v>
      </c>
    </row>
    <row r="12" spans="1:11" x14ac:dyDescent="0.3">
      <c r="A12">
        <v>4</v>
      </c>
      <c r="B12">
        <v>73</v>
      </c>
      <c r="C12">
        <v>97</v>
      </c>
      <c r="D12">
        <v>93</v>
      </c>
      <c r="E12">
        <v>263</v>
      </c>
    </row>
    <row r="13" spans="1:11" x14ac:dyDescent="0.3">
      <c r="A13" t="s">
        <v>1015</v>
      </c>
      <c r="B13">
        <v>307</v>
      </c>
      <c r="C13">
        <v>351</v>
      </c>
      <c r="D13">
        <v>342</v>
      </c>
      <c r="E13">
        <v>1000</v>
      </c>
    </row>
    <row r="15" spans="1:11" x14ac:dyDescent="0.3">
      <c r="E15" s="29"/>
      <c r="F15" s="29"/>
      <c r="G15" s="29"/>
      <c r="H15" s="29"/>
      <c r="I15" s="29"/>
      <c r="J15" s="29"/>
      <c r="K15" s="29"/>
    </row>
    <row r="16" spans="1:11" x14ac:dyDescent="0.3">
      <c r="E16" s="29"/>
      <c r="F16" s="29"/>
      <c r="G16" s="29"/>
      <c r="H16" s="29"/>
      <c r="I16" s="29"/>
      <c r="J16" s="29"/>
      <c r="K16" s="29"/>
    </row>
    <row r="17" spans="1:13" x14ac:dyDescent="0.3">
      <c r="E17" s="29"/>
      <c r="F17" s="29"/>
      <c r="G17" s="29"/>
      <c r="H17" s="29"/>
      <c r="I17" s="29"/>
      <c r="J17" s="29"/>
      <c r="K17" s="29"/>
    </row>
    <row r="18" spans="1:13" x14ac:dyDescent="0.3">
      <c r="F18" s="29"/>
      <c r="G18" s="29"/>
      <c r="H18" s="29"/>
      <c r="I18" s="29"/>
      <c r="J18" s="29"/>
      <c r="K18" s="29"/>
    </row>
    <row r="19" spans="1:13" x14ac:dyDescent="0.3">
      <c r="F19" s="29"/>
      <c r="G19" s="29"/>
      <c r="H19" s="29"/>
      <c r="I19" s="29"/>
      <c r="J19" s="29"/>
      <c r="K19" s="29"/>
    </row>
    <row r="20" spans="1:13" x14ac:dyDescent="0.3">
      <c r="A20" t="s">
        <v>1101</v>
      </c>
      <c r="B20" t="s">
        <v>1028</v>
      </c>
      <c r="F20" s="29"/>
      <c r="G20" s="29"/>
      <c r="H20" s="29"/>
      <c r="I20" s="29"/>
      <c r="J20" s="29"/>
      <c r="K20" s="29"/>
    </row>
    <row r="21" spans="1:13" x14ac:dyDescent="0.3">
      <c r="A21" t="s">
        <v>1014</v>
      </c>
      <c r="B21" t="s">
        <v>13</v>
      </c>
      <c r="C21" t="s">
        <v>10</v>
      </c>
      <c r="D21" t="s">
        <v>1015</v>
      </c>
    </row>
    <row r="22" spans="1:13" x14ac:dyDescent="0.3">
      <c r="A22">
        <v>1</v>
      </c>
      <c r="B22">
        <v>125</v>
      </c>
      <c r="C22">
        <v>128</v>
      </c>
      <c r="D22">
        <v>253</v>
      </c>
    </row>
    <row r="23" spans="1:13" x14ac:dyDescent="0.3">
      <c r="A23">
        <v>2</v>
      </c>
      <c r="B23">
        <v>120</v>
      </c>
      <c r="C23">
        <v>123</v>
      </c>
      <c r="D23">
        <v>243</v>
      </c>
    </row>
    <row r="24" spans="1:13" x14ac:dyDescent="0.3">
      <c r="A24">
        <v>3</v>
      </c>
      <c r="B24">
        <v>127</v>
      </c>
      <c r="C24">
        <v>114</v>
      </c>
      <c r="D24">
        <v>241</v>
      </c>
    </row>
    <row r="25" spans="1:13" x14ac:dyDescent="0.3">
      <c r="A25">
        <v>4</v>
      </c>
      <c r="B25">
        <v>138</v>
      </c>
      <c r="C25">
        <v>125</v>
      </c>
      <c r="D25">
        <v>263</v>
      </c>
    </row>
    <row r="26" spans="1:13" ht="30" customHeight="1" x14ac:dyDescent="0.3">
      <c r="A26" t="s">
        <v>1015</v>
      </c>
      <c r="B26">
        <v>510</v>
      </c>
      <c r="C26">
        <v>490</v>
      </c>
      <c r="D26">
        <v>1000</v>
      </c>
      <c r="F26" s="8"/>
      <c r="G26" s="8"/>
      <c r="H26" s="8"/>
      <c r="I26" s="8"/>
      <c r="J26" s="8"/>
      <c r="K26" s="8"/>
      <c r="L26" s="8"/>
      <c r="M26" s="8"/>
    </row>
    <row r="27" spans="1:13" x14ac:dyDescent="0.3">
      <c r="B27" s="11"/>
      <c r="C27" s="11"/>
      <c r="D27" s="11"/>
      <c r="E27" s="11"/>
      <c r="F27" s="11"/>
      <c r="G27" s="11"/>
      <c r="H27" s="11" t="e">
        <f t="shared" ref="B27:M27" si="0">H26/$M$26</f>
        <v>#DIV/0!</v>
      </c>
      <c r="I27" s="11" t="e">
        <f t="shared" si="0"/>
        <v>#DIV/0!</v>
      </c>
      <c r="J27" s="11" t="e">
        <f t="shared" si="0"/>
        <v>#DIV/0!</v>
      </c>
      <c r="K27" s="11" t="e">
        <f t="shared" si="0"/>
        <v>#DIV/0!</v>
      </c>
      <c r="L27" s="11" t="e">
        <f t="shared" si="0"/>
        <v>#DIV/0!</v>
      </c>
      <c r="M27" s="11" t="e">
        <f t="shared" si="0"/>
        <v>#DIV/0!</v>
      </c>
    </row>
    <row r="31" spans="1:13" x14ac:dyDescent="0.3">
      <c r="A31" s="2" t="s">
        <v>1035</v>
      </c>
      <c r="B31" s="5" t="s">
        <v>1031</v>
      </c>
    </row>
    <row r="32" spans="1:13" x14ac:dyDescent="0.3">
      <c r="A32" s="2" t="s">
        <v>1030</v>
      </c>
      <c r="B32" t="s">
        <v>1031</v>
      </c>
    </row>
    <row r="33" spans="1:6" x14ac:dyDescent="0.3">
      <c r="A33" s="2" t="s">
        <v>1032</v>
      </c>
      <c r="B33" t="s">
        <v>1031</v>
      </c>
    </row>
    <row r="34" spans="1:6" x14ac:dyDescent="0.3">
      <c r="A34" s="2" t="s">
        <v>1036</v>
      </c>
      <c r="B34" t="s">
        <v>1031</v>
      </c>
    </row>
    <row r="36" spans="1:6" x14ac:dyDescent="0.3">
      <c r="A36" t="s">
        <v>1014</v>
      </c>
      <c r="B36" t="s">
        <v>1039</v>
      </c>
      <c r="C36" t="s">
        <v>1029</v>
      </c>
    </row>
    <row r="37" spans="1:6" x14ac:dyDescent="0.3">
      <c r="A37">
        <v>1</v>
      </c>
      <c r="B37">
        <v>253</v>
      </c>
      <c r="C37">
        <v>44805</v>
      </c>
      <c r="D37">
        <f>B37/$B$42</f>
        <v>0.253</v>
      </c>
      <c r="E37">
        <v>253</v>
      </c>
      <c r="F37" s="10">
        <v>0.100636435958632</v>
      </c>
    </row>
    <row r="38" spans="1:6" x14ac:dyDescent="0.3">
      <c r="A38">
        <v>2</v>
      </c>
      <c r="B38">
        <v>243</v>
      </c>
      <c r="C38">
        <v>81050</v>
      </c>
      <c r="D38">
        <f t="shared" ref="D38:D40" si="1">B38/$B$42</f>
        <v>0.24299999999999999</v>
      </c>
      <c r="E38">
        <v>486</v>
      </c>
      <c r="F38" s="10">
        <v>0.19331742243436753</v>
      </c>
    </row>
    <row r="39" spans="1:6" x14ac:dyDescent="0.3">
      <c r="A39">
        <v>3</v>
      </c>
      <c r="B39">
        <v>241</v>
      </c>
      <c r="C39">
        <v>144285</v>
      </c>
      <c r="D39">
        <f t="shared" si="1"/>
        <v>0.24099999999999999</v>
      </c>
      <c r="E39">
        <v>723</v>
      </c>
      <c r="F39" s="10">
        <v>0.28758949880668255</v>
      </c>
    </row>
    <row r="40" spans="1:6" x14ac:dyDescent="0.3">
      <c r="A40">
        <v>4</v>
      </c>
      <c r="B40">
        <v>263</v>
      </c>
      <c r="C40">
        <v>185860</v>
      </c>
      <c r="D40">
        <f t="shared" si="1"/>
        <v>0.26300000000000001</v>
      </c>
      <c r="E40">
        <v>1052</v>
      </c>
      <c r="F40" s="10">
        <v>0.41845664280031819</v>
      </c>
    </row>
    <row r="41" spans="1:6" x14ac:dyDescent="0.3">
      <c r="F41" s="10"/>
    </row>
    <row r="42" spans="1:6" x14ac:dyDescent="0.3">
      <c r="A42" t="s">
        <v>1015</v>
      </c>
      <c r="B42">
        <v>1000</v>
      </c>
      <c r="C42">
        <v>456000</v>
      </c>
      <c r="E42">
        <v>2514</v>
      </c>
    </row>
    <row r="49" spans="1:4" x14ac:dyDescent="0.3">
      <c r="A49" s="2" t="s">
        <v>1035</v>
      </c>
      <c r="B49" s="5" t="s">
        <v>1031</v>
      </c>
    </row>
    <row r="50" spans="1:4" x14ac:dyDescent="0.3">
      <c r="A50" s="2" t="s">
        <v>5</v>
      </c>
      <c r="B50" t="s">
        <v>1031</v>
      </c>
    </row>
    <row r="52" spans="1:4" x14ac:dyDescent="0.3">
      <c r="A52" t="s">
        <v>1040</v>
      </c>
      <c r="B52" t="s">
        <v>1028</v>
      </c>
    </row>
    <row r="53" spans="1:4" ht="28.8" x14ac:dyDescent="0.3">
      <c r="B53" s="18" t="s">
        <v>1063</v>
      </c>
      <c r="C53" s="18" t="s">
        <v>1064</v>
      </c>
      <c r="D53" t="s">
        <v>1015</v>
      </c>
    </row>
    <row r="54" spans="1:4" x14ac:dyDescent="0.3">
      <c r="A54" t="s">
        <v>1014</v>
      </c>
    </row>
    <row r="55" spans="1:4" x14ac:dyDescent="0.3">
      <c r="A55" t="s">
        <v>1034</v>
      </c>
      <c r="B55">
        <v>97</v>
      </c>
      <c r="C55">
        <v>72</v>
      </c>
      <c r="D55">
        <v>169</v>
      </c>
    </row>
    <row r="56" spans="1:4" x14ac:dyDescent="0.3">
      <c r="A56" t="s">
        <v>1059</v>
      </c>
      <c r="B56">
        <v>126</v>
      </c>
      <c r="C56">
        <v>76</v>
      </c>
      <c r="D56">
        <v>202</v>
      </c>
    </row>
    <row r="57" spans="1:4" x14ac:dyDescent="0.3">
      <c r="A57" t="s">
        <v>1060</v>
      </c>
      <c r="B57">
        <v>137</v>
      </c>
      <c r="C57">
        <v>92</v>
      </c>
      <c r="D57">
        <v>229</v>
      </c>
    </row>
    <row r="58" spans="1:4" x14ac:dyDescent="0.3">
      <c r="A58" t="s">
        <v>1061</v>
      </c>
      <c r="B58">
        <v>122</v>
      </c>
      <c r="C58">
        <v>83</v>
      </c>
      <c r="D58">
        <v>205</v>
      </c>
    </row>
    <row r="59" spans="1:4" x14ac:dyDescent="0.3">
      <c r="A59" t="s">
        <v>1062</v>
      </c>
      <c r="B59">
        <v>122</v>
      </c>
      <c r="C59">
        <v>73</v>
      </c>
      <c r="D59">
        <v>195</v>
      </c>
    </row>
    <row r="60" spans="1:4" x14ac:dyDescent="0.3">
      <c r="A60" t="s">
        <v>1015</v>
      </c>
      <c r="B60">
        <v>604</v>
      </c>
      <c r="C60">
        <v>396</v>
      </c>
      <c r="D60">
        <v>1000</v>
      </c>
    </row>
    <row r="64" spans="1:4" x14ac:dyDescent="0.3">
      <c r="A64" s="2" t="s">
        <v>1035</v>
      </c>
      <c r="B64" s="5" t="s">
        <v>1031</v>
      </c>
    </row>
    <row r="65" spans="1:4" x14ac:dyDescent="0.3">
      <c r="A65" s="2" t="s">
        <v>5</v>
      </c>
      <c r="B65" t="s">
        <v>1031</v>
      </c>
    </row>
    <row r="67" spans="1:4" x14ac:dyDescent="0.3">
      <c r="A67" t="s">
        <v>1040</v>
      </c>
      <c r="B67" t="s">
        <v>1028</v>
      </c>
    </row>
    <row r="68" spans="1:4" ht="28.8" x14ac:dyDescent="0.3">
      <c r="B68" s="18" t="s">
        <v>1063</v>
      </c>
      <c r="C68" s="18" t="s">
        <v>1064</v>
      </c>
      <c r="D68" t="s">
        <v>1015</v>
      </c>
    </row>
    <row r="69" spans="1:4" x14ac:dyDescent="0.3">
      <c r="A69" t="s">
        <v>1014</v>
      </c>
    </row>
    <row r="70" spans="1:4" x14ac:dyDescent="0.3">
      <c r="A70" t="s">
        <v>13</v>
      </c>
      <c r="B70">
        <v>305</v>
      </c>
      <c r="C70">
        <v>205</v>
      </c>
      <c r="D70">
        <v>510</v>
      </c>
    </row>
    <row r="71" spans="1:4" x14ac:dyDescent="0.3">
      <c r="A71" t="s">
        <v>10</v>
      </c>
      <c r="B71">
        <v>299</v>
      </c>
      <c r="C71">
        <v>191</v>
      </c>
      <c r="D71">
        <v>490</v>
      </c>
    </row>
    <row r="72" spans="1:4" x14ac:dyDescent="0.3">
      <c r="A72" t="s">
        <v>1015</v>
      </c>
      <c r="B72">
        <v>604</v>
      </c>
      <c r="C72">
        <v>396</v>
      </c>
      <c r="D72">
        <v>1000</v>
      </c>
    </row>
    <row r="81" spans="1:4" x14ac:dyDescent="0.3">
      <c r="A81" s="2" t="s">
        <v>1035</v>
      </c>
      <c r="B81" s="5" t="s">
        <v>1031</v>
      </c>
    </row>
    <row r="82" spans="1:4" x14ac:dyDescent="0.3">
      <c r="A82" s="2" t="s">
        <v>5</v>
      </c>
      <c r="B82" t="s">
        <v>1031</v>
      </c>
    </row>
    <row r="84" spans="1:4" x14ac:dyDescent="0.3">
      <c r="A84" s="2" t="s">
        <v>1029</v>
      </c>
      <c r="B84" s="2" t="s">
        <v>1028</v>
      </c>
    </row>
    <row r="85" spans="1:4" x14ac:dyDescent="0.3">
      <c r="A85" s="2" t="s">
        <v>1014</v>
      </c>
      <c r="B85" t="s">
        <v>13</v>
      </c>
      <c r="C85" t="s">
        <v>10</v>
      </c>
      <c r="D85" t="s">
        <v>1015</v>
      </c>
    </row>
    <row r="86" spans="1:4" x14ac:dyDescent="0.3">
      <c r="A86" s="3" t="s">
        <v>1034</v>
      </c>
      <c r="B86" s="5">
        <v>39470</v>
      </c>
      <c r="C86" s="5">
        <v>45080</v>
      </c>
      <c r="D86" s="5">
        <v>84550</v>
      </c>
    </row>
    <row r="87" spans="1:4" x14ac:dyDescent="0.3">
      <c r="A87" s="3" t="s">
        <v>1059</v>
      </c>
      <c r="B87" s="5">
        <v>46735</v>
      </c>
      <c r="C87" s="5">
        <v>45135</v>
      </c>
      <c r="D87" s="5">
        <v>91870</v>
      </c>
    </row>
    <row r="88" spans="1:4" x14ac:dyDescent="0.3">
      <c r="A88" s="3" t="s">
        <v>1060</v>
      </c>
      <c r="B88" s="5">
        <v>53310</v>
      </c>
      <c r="C88" s="5">
        <v>47380</v>
      </c>
      <c r="D88" s="5">
        <v>100690</v>
      </c>
    </row>
    <row r="89" spans="1:4" x14ac:dyDescent="0.3">
      <c r="A89" s="3" t="s">
        <v>1061</v>
      </c>
      <c r="B89" s="5">
        <v>55115</v>
      </c>
      <c r="C89" s="5">
        <v>43365</v>
      </c>
      <c r="D89" s="5">
        <v>98480</v>
      </c>
    </row>
    <row r="90" spans="1:4" x14ac:dyDescent="0.3">
      <c r="A90" s="3" t="s">
        <v>1062</v>
      </c>
      <c r="B90" s="5">
        <v>38210</v>
      </c>
      <c r="C90" s="5">
        <v>42200</v>
      </c>
      <c r="D90" s="5">
        <v>80410</v>
      </c>
    </row>
    <row r="91" spans="1:4" x14ac:dyDescent="0.3">
      <c r="A91" s="3" t="s">
        <v>1015</v>
      </c>
      <c r="B91" s="5">
        <v>232840</v>
      </c>
      <c r="C91" s="5">
        <v>223160</v>
      </c>
      <c r="D91" s="5">
        <v>456000</v>
      </c>
    </row>
    <row r="97" spans="1:5" x14ac:dyDescent="0.3">
      <c r="A97" s="2" t="s">
        <v>3</v>
      </c>
      <c r="B97" t="s">
        <v>1031</v>
      </c>
    </row>
    <row r="99" spans="1:5" x14ac:dyDescent="0.3">
      <c r="A99" s="2" t="s">
        <v>1101</v>
      </c>
      <c r="B99" s="2" t="s">
        <v>1028</v>
      </c>
    </row>
    <row r="100" spans="1:5" x14ac:dyDescent="0.3">
      <c r="A100" s="2" t="s">
        <v>1014</v>
      </c>
      <c r="B100" t="s">
        <v>11</v>
      </c>
      <c r="C100" t="s">
        <v>14</v>
      </c>
      <c r="D100" t="s">
        <v>16</v>
      </c>
      <c r="E100" t="s">
        <v>1015</v>
      </c>
    </row>
    <row r="101" spans="1:5" x14ac:dyDescent="0.3">
      <c r="A101" s="3">
        <v>1</v>
      </c>
      <c r="B101" s="29">
        <v>74</v>
      </c>
      <c r="C101" s="29">
        <v>88</v>
      </c>
      <c r="D101" s="29">
        <v>91</v>
      </c>
      <c r="E101" s="29">
        <v>253</v>
      </c>
    </row>
    <row r="102" spans="1:5" x14ac:dyDescent="0.3">
      <c r="A102" s="3">
        <v>2</v>
      </c>
      <c r="B102" s="29">
        <v>75</v>
      </c>
      <c r="C102" s="29">
        <v>80</v>
      </c>
      <c r="D102" s="29">
        <v>88</v>
      </c>
      <c r="E102" s="29">
        <v>243</v>
      </c>
    </row>
    <row r="103" spans="1:5" x14ac:dyDescent="0.3">
      <c r="A103" s="3">
        <v>3</v>
      </c>
      <c r="B103" s="29">
        <v>85</v>
      </c>
      <c r="C103" s="29">
        <v>86</v>
      </c>
      <c r="D103" s="29">
        <v>70</v>
      </c>
      <c r="E103" s="29">
        <v>241</v>
      </c>
    </row>
    <row r="104" spans="1:5" x14ac:dyDescent="0.3">
      <c r="A104" s="3">
        <v>4</v>
      </c>
      <c r="B104" s="29">
        <v>73</v>
      </c>
      <c r="C104" s="29">
        <v>97</v>
      </c>
      <c r="D104" s="29">
        <v>93</v>
      </c>
      <c r="E104" s="29">
        <v>263</v>
      </c>
    </row>
    <row r="105" spans="1:5" x14ac:dyDescent="0.3">
      <c r="A105" s="3" t="s">
        <v>1015</v>
      </c>
      <c r="B105" s="29">
        <v>307</v>
      </c>
      <c r="C105" s="29">
        <v>351</v>
      </c>
      <c r="D105" s="29">
        <v>342</v>
      </c>
      <c r="E105" s="29">
        <v>1000</v>
      </c>
    </row>
    <row r="109" spans="1:5" x14ac:dyDescent="0.3">
      <c r="A109" s="2" t="s">
        <v>1035</v>
      </c>
      <c r="B109" s="5" t="s">
        <v>1031</v>
      </c>
    </row>
    <row r="110" spans="1:5" x14ac:dyDescent="0.3">
      <c r="A110" s="2" t="s">
        <v>5</v>
      </c>
      <c r="B110" t="s">
        <v>1031</v>
      </c>
    </row>
    <row r="112" spans="1:5" x14ac:dyDescent="0.3">
      <c r="A112" s="2" t="s">
        <v>1040</v>
      </c>
      <c r="B112" s="2" t="s">
        <v>1028</v>
      </c>
      <c r="C112" s="2"/>
    </row>
    <row r="113" spans="1:4" x14ac:dyDescent="0.3">
      <c r="B113" t="s">
        <v>1033</v>
      </c>
      <c r="C113" t="s">
        <v>1041</v>
      </c>
      <c r="D113" t="s">
        <v>1015</v>
      </c>
    </row>
    <row r="114" spans="1:4" x14ac:dyDescent="0.3">
      <c r="A114" s="2" t="s">
        <v>1014</v>
      </c>
    </row>
    <row r="115" spans="1:4" x14ac:dyDescent="0.3">
      <c r="A115" s="3" t="s">
        <v>1034</v>
      </c>
      <c r="B115" s="5">
        <v>97</v>
      </c>
      <c r="C115" s="5">
        <v>72</v>
      </c>
      <c r="D115" s="5">
        <v>169</v>
      </c>
    </row>
    <row r="116" spans="1:4" x14ac:dyDescent="0.3">
      <c r="A116" s="3" t="s">
        <v>1059</v>
      </c>
      <c r="B116" s="5">
        <v>126</v>
      </c>
      <c r="C116" s="5">
        <v>76</v>
      </c>
      <c r="D116" s="5">
        <v>202</v>
      </c>
    </row>
    <row r="117" spans="1:4" x14ac:dyDescent="0.3">
      <c r="A117" s="3" t="s">
        <v>1060</v>
      </c>
      <c r="B117" s="5">
        <v>137</v>
      </c>
      <c r="C117" s="5">
        <v>92</v>
      </c>
      <c r="D117" s="5">
        <v>229</v>
      </c>
    </row>
    <row r="118" spans="1:4" x14ac:dyDescent="0.3">
      <c r="A118" s="3" t="s">
        <v>1061</v>
      </c>
      <c r="B118" s="5">
        <v>122</v>
      </c>
      <c r="C118" s="5">
        <v>83</v>
      </c>
      <c r="D118" s="5">
        <v>205</v>
      </c>
    </row>
    <row r="119" spans="1:4" x14ac:dyDescent="0.3">
      <c r="A119" s="3" t="s">
        <v>1062</v>
      </c>
      <c r="B119" s="5">
        <v>122</v>
      </c>
      <c r="C119" s="5">
        <v>73</v>
      </c>
      <c r="D119" s="5">
        <v>195</v>
      </c>
    </row>
    <row r="120" spans="1:4" x14ac:dyDescent="0.3">
      <c r="A120" s="3" t="s">
        <v>1015</v>
      </c>
      <c r="B120" s="5">
        <v>604</v>
      </c>
      <c r="C120" s="5">
        <v>396</v>
      </c>
      <c r="D120" s="5">
        <v>1000</v>
      </c>
    </row>
    <row r="1096" spans="1:4" x14ac:dyDescent="0.3">
      <c r="A1096" s="2" t="s">
        <v>1039</v>
      </c>
      <c r="B1096" s="2" t="s">
        <v>1028</v>
      </c>
    </row>
    <row r="1097" spans="1:4" x14ac:dyDescent="0.3">
      <c r="A1097" s="2" t="s">
        <v>1014</v>
      </c>
      <c r="B1097" t="s">
        <v>1033</v>
      </c>
      <c r="C1097" t="s">
        <v>1041</v>
      </c>
      <c r="D1097" t="s">
        <v>1015</v>
      </c>
    </row>
    <row r="1098" spans="1:4" x14ac:dyDescent="0.3">
      <c r="A1098" s="3" t="s">
        <v>11</v>
      </c>
      <c r="B1098">
        <v>186</v>
      </c>
      <c r="C1098">
        <v>121</v>
      </c>
      <c r="D1098">
        <v>307</v>
      </c>
    </row>
    <row r="1099" spans="1:4" x14ac:dyDescent="0.3">
      <c r="A1099" s="4" t="s">
        <v>13</v>
      </c>
      <c r="B1099">
        <v>101</v>
      </c>
      <c r="C1099">
        <v>65</v>
      </c>
      <c r="D1099">
        <v>166</v>
      </c>
    </row>
    <row r="1100" spans="1:4" x14ac:dyDescent="0.3">
      <c r="A1100" s="4" t="s">
        <v>10</v>
      </c>
      <c r="B1100">
        <v>85</v>
      </c>
      <c r="C1100">
        <v>56</v>
      </c>
      <c r="D1100">
        <v>141</v>
      </c>
    </row>
    <row r="1101" spans="1:4" x14ac:dyDescent="0.3">
      <c r="A1101" s="3" t="s">
        <v>14</v>
      </c>
      <c r="B1101">
        <v>215</v>
      </c>
      <c r="C1101">
        <v>136</v>
      </c>
      <c r="D1101">
        <v>351</v>
      </c>
    </row>
    <row r="1102" spans="1:4" x14ac:dyDescent="0.3">
      <c r="A1102" s="4" t="s">
        <v>13</v>
      </c>
      <c r="B1102">
        <v>103</v>
      </c>
      <c r="C1102">
        <v>71</v>
      </c>
      <c r="D1102">
        <v>174</v>
      </c>
    </row>
    <row r="1103" spans="1:4" x14ac:dyDescent="0.3">
      <c r="A1103" s="4" t="s">
        <v>10</v>
      </c>
      <c r="B1103">
        <v>112</v>
      </c>
      <c r="C1103">
        <v>65</v>
      </c>
      <c r="D1103">
        <v>177</v>
      </c>
    </row>
    <row r="1104" spans="1:4" x14ac:dyDescent="0.3">
      <c r="A1104" s="3" t="s">
        <v>16</v>
      </c>
      <c r="B1104">
        <v>203</v>
      </c>
      <c r="C1104">
        <v>139</v>
      </c>
      <c r="D1104">
        <v>342</v>
      </c>
    </row>
    <row r="1105" spans="1:4" x14ac:dyDescent="0.3">
      <c r="A1105" s="4" t="s">
        <v>13</v>
      </c>
      <c r="B1105">
        <v>101</v>
      </c>
      <c r="C1105">
        <v>69</v>
      </c>
      <c r="D1105">
        <v>170</v>
      </c>
    </row>
    <row r="1106" spans="1:4" x14ac:dyDescent="0.3">
      <c r="A1106" s="4" t="s">
        <v>10</v>
      </c>
      <c r="B1106">
        <v>102</v>
      </c>
      <c r="C1106">
        <v>70</v>
      </c>
      <c r="D1106">
        <v>172</v>
      </c>
    </row>
    <row r="1107" spans="1:4" x14ac:dyDescent="0.3">
      <c r="A1107" s="3" t="s">
        <v>1015</v>
      </c>
      <c r="B1107">
        <v>604</v>
      </c>
      <c r="C1107">
        <v>396</v>
      </c>
      <c r="D1107">
        <v>1000</v>
      </c>
    </row>
    <row r="1108" spans="1:4" x14ac:dyDescent="0.3">
      <c r="A1108" s="2" t="s">
        <v>3</v>
      </c>
      <c r="B1108" t="s">
        <v>1031</v>
      </c>
    </row>
    <row r="1110" spans="1:4" x14ac:dyDescent="0.3">
      <c r="A1110" s="2" t="s">
        <v>1039</v>
      </c>
      <c r="B1110" s="2" t="s">
        <v>1028</v>
      </c>
    </row>
    <row r="1111" spans="1:4" x14ac:dyDescent="0.3">
      <c r="A1111" s="2" t="s">
        <v>1014</v>
      </c>
      <c r="B1111" t="s">
        <v>1033</v>
      </c>
      <c r="C1111" t="s">
        <v>1041</v>
      </c>
      <c r="D1111" t="s">
        <v>1015</v>
      </c>
    </row>
    <row r="1112" spans="1:4" x14ac:dyDescent="0.3">
      <c r="A1112" s="3" t="s">
        <v>11</v>
      </c>
      <c r="B1112">
        <v>186</v>
      </c>
      <c r="C1112">
        <v>121</v>
      </c>
      <c r="D1112">
        <v>307</v>
      </c>
    </row>
    <row r="1113" spans="1:4" x14ac:dyDescent="0.3">
      <c r="A1113" s="4" t="s">
        <v>1034</v>
      </c>
      <c r="B1113">
        <v>34</v>
      </c>
      <c r="C1113">
        <v>26</v>
      </c>
      <c r="D1113">
        <v>60</v>
      </c>
    </row>
    <row r="1114" spans="1:4" x14ac:dyDescent="0.3">
      <c r="A1114" s="4" t="s">
        <v>1061</v>
      </c>
      <c r="B1114">
        <v>42</v>
      </c>
      <c r="C1114">
        <v>25</v>
      </c>
      <c r="D1114">
        <v>67</v>
      </c>
    </row>
    <row r="1115" spans="1:4" x14ac:dyDescent="0.3">
      <c r="A1115" s="4" t="s">
        <v>1059</v>
      </c>
      <c r="B1115">
        <v>31</v>
      </c>
      <c r="C1115">
        <v>23</v>
      </c>
      <c r="D1115">
        <v>54</v>
      </c>
    </row>
    <row r="1116" spans="1:4" x14ac:dyDescent="0.3">
      <c r="A1116" s="4" t="s">
        <v>1060</v>
      </c>
      <c r="B1116">
        <v>42</v>
      </c>
      <c r="C1116">
        <v>29</v>
      </c>
      <c r="D1116">
        <v>71</v>
      </c>
    </row>
    <row r="1117" spans="1:4" x14ac:dyDescent="0.3">
      <c r="A1117" s="4" t="s">
        <v>1062</v>
      </c>
      <c r="B1117">
        <v>37</v>
      </c>
      <c r="C1117">
        <v>18</v>
      </c>
      <c r="D1117">
        <v>55</v>
      </c>
    </row>
    <row r="1118" spans="1:4" x14ac:dyDescent="0.3">
      <c r="A1118" s="3" t="s">
        <v>14</v>
      </c>
      <c r="B1118">
        <v>215</v>
      </c>
      <c r="C1118">
        <v>136</v>
      </c>
      <c r="D1118">
        <v>351</v>
      </c>
    </row>
    <row r="1119" spans="1:4" x14ac:dyDescent="0.3">
      <c r="A1119" s="4" t="s">
        <v>1034</v>
      </c>
      <c r="B1119">
        <v>31</v>
      </c>
      <c r="C1119">
        <v>20</v>
      </c>
      <c r="D1119">
        <v>51</v>
      </c>
    </row>
    <row r="1120" spans="1:4" x14ac:dyDescent="0.3">
      <c r="A1120" s="4" t="s">
        <v>1061</v>
      </c>
      <c r="B1120">
        <v>38</v>
      </c>
      <c r="C1120">
        <v>36</v>
      </c>
      <c r="D1120">
        <v>74</v>
      </c>
    </row>
    <row r="1121" spans="1:4" x14ac:dyDescent="0.3">
      <c r="A1121" s="4" t="s">
        <v>1059</v>
      </c>
      <c r="B1121">
        <v>51</v>
      </c>
      <c r="C1121">
        <v>25</v>
      </c>
      <c r="D1121">
        <v>76</v>
      </c>
    </row>
    <row r="1122" spans="1:4" x14ac:dyDescent="0.3">
      <c r="A1122" s="4" t="s">
        <v>1060</v>
      </c>
      <c r="B1122">
        <v>46</v>
      </c>
      <c r="C1122">
        <v>30</v>
      </c>
      <c r="D1122">
        <v>76</v>
      </c>
    </row>
    <row r="1123" spans="1:4" x14ac:dyDescent="0.3">
      <c r="A1123" s="4" t="s">
        <v>1062</v>
      </c>
      <c r="B1123">
        <v>49</v>
      </c>
      <c r="C1123">
        <v>25</v>
      </c>
      <c r="D1123">
        <v>74</v>
      </c>
    </row>
    <row r="1124" spans="1:4" x14ac:dyDescent="0.3">
      <c r="A1124" s="3" t="s">
        <v>16</v>
      </c>
      <c r="B1124">
        <v>203</v>
      </c>
      <c r="C1124">
        <v>139</v>
      </c>
      <c r="D1124">
        <v>342</v>
      </c>
    </row>
    <row r="1125" spans="1:4" x14ac:dyDescent="0.3">
      <c r="A1125" s="4" t="s">
        <v>1034</v>
      </c>
      <c r="B1125">
        <v>32</v>
      </c>
      <c r="C1125">
        <v>26</v>
      </c>
      <c r="D1125">
        <v>58</v>
      </c>
    </row>
    <row r="1126" spans="1:4" x14ac:dyDescent="0.3">
      <c r="A1126" s="4" t="s">
        <v>1061</v>
      </c>
      <c r="B1126">
        <v>42</v>
      </c>
      <c r="C1126">
        <v>22</v>
      </c>
      <c r="D1126">
        <v>64</v>
      </c>
    </row>
    <row r="1127" spans="1:4" x14ac:dyDescent="0.3">
      <c r="A1127" s="4" t="s">
        <v>1059</v>
      </c>
      <c r="B1127">
        <v>44</v>
      </c>
      <c r="C1127">
        <v>28</v>
      </c>
      <c r="D1127">
        <v>72</v>
      </c>
    </row>
    <row r="1128" spans="1:4" x14ac:dyDescent="0.3">
      <c r="A1128" s="4" t="s">
        <v>1060</v>
      </c>
      <c r="B1128">
        <v>49</v>
      </c>
      <c r="C1128">
        <v>33</v>
      </c>
      <c r="D1128">
        <v>82</v>
      </c>
    </row>
    <row r="1129" spans="1:4" x14ac:dyDescent="0.3">
      <c r="A1129" s="4" t="s">
        <v>1062</v>
      </c>
      <c r="B1129">
        <v>36</v>
      </c>
      <c r="C1129">
        <v>30</v>
      </c>
      <c r="D1129">
        <v>66</v>
      </c>
    </row>
    <row r="1130" spans="1:4" x14ac:dyDescent="0.3">
      <c r="A1130" s="3" t="s">
        <v>1015</v>
      </c>
      <c r="B1130">
        <v>604</v>
      </c>
      <c r="C1130">
        <v>396</v>
      </c>
      <c r="D1130">
        <v>1000</v>
      </c>
    </row>
  </sheetData>
  <pageMargins left="0.7" right="0.7" top="0.75" bottom="0.75" header="0.3" footer="0.3"/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88AA-EB1D-464E-B985-A6109AC51423}">
  <dimension ref="A1:N1001"/>
  <sheetViews>
    <sheetView zoomScaleNormal="100" workbookViewId="0"/>
  </sheetViews>
  <sheetFormatPr defaultRowHeight="14.4" x14ac:dyDescent="0.3"/>
  <cols>
    <col min="1" max="1" width="12.77734375" bestFit="1" customWidth="1"/>
    <col min="2" max="2" width="10.33203125" customWidth="1"/>
    <col min="3" max="3" width="14.44140625" customWidth="1"/>
    <col min="6" max="6" width="15.21875" bestFit="1" customWidth="1"/>
    <col min="8" max="8" width="12" bestFit="1" customWidth="1"/>
    <col min="9" max="9" width="9.109375" bestFit="1" customWidth="1"/>
    <col min="13" max="13" width="8.88671875" style="11"/>
    <col min="14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1035</v>
      </c>
      <c r="K1" t="s">
        <v>1037</v>
      </c>
      <c r="L1" t="s">
        <v>1038</v>
      </c>
      <c r="M1" s="11" t="s">
        <v>1066</v>
      </c>
      <c r="N1" t="s">
        <v>1044</v>
      </c>
    </row>
    <row r="2" spans="1:14" x14ac:dyDescent="0.3">
      <c r="A2">
        <v>15</v>
      </c>
      <c r="B2" s="1">
        <v>44942</v>
      </c>
      <c r="C2" t="s">
        <v>28</v>
      </c>
      <c r="D2" t="s">
        <v>13</v>
      </c>
      <c r="E2">
        <v>42</v>
      </c>
      <c r="F2" t="s">
        <v>16</v>
      </c>
      <c r="G2">
        <v>4</v>
      </c>
      <c r="H2">
        <v>500</v>
      </c>
      <c r="I2" s="9">
        <v>2000</v>
      </c>
      <c r="J2">
        <v>1</v>
      </c>
      <c r="K2" t="str">
        <f>IF(E2&lt;=25,"18-25",IF(E2&lt;=35,"26-35",IF(E2&lt;=45,"36-45",IF(E2&lt;=55,"46-55","56-65"))))</f>
        <v>36-45</v>
      </c>
      <c r="L2" t="str">
        <f t="shared" ref="L2:L65" si="0">IF(E2&lt;=20,"1.18-20",IF(E2&lt;=25,"2.20-25",IF(E2&lt;=30,"3.25-30",IF(E2&lt;=35,"4.30-35",IF(E2&lt;=40,"5.35-40",IF(E2&lt;=45,"6.40-45",IF(E2&lt;=50,"7.45-50",IF(E2&lt;=55,"8.50-55",IF(E2&lt;=60,"9.55-60","10.60-65")))))))))</f>
        <v>6.40-45</v>
      </c>
      <c r="M2" s="11">
        <f>CORREL(H:H,G:G)</f>
        <v>1.7501280115960818E-2</v>
      </c>
      <c r="N2" s="11">
        <f>_xlfn.T.TEST($H$2:$H$1001,$I$2:$I$1001,2,3)</f>
        <v>1.5234852933828407E-45</v>
      </c>
    </row>
    <row r="3" spans="1:14" x14ac:dyDescent="0.3">
      <c r="A3">
        <v>65</v>
      </c>
      <c r="B3" s="1">
        <v>45265</v>
      </c>
      <c r="C3" t="s">
        <v>78</v>
      </c>
      <c r="D3" t="s">
        <v>10</v>
      </c>
      <c r="E3">
        <v>51</v>
      </c>
      <c r="F3" t="s">
        <v>16</v>
      </c>
      <c r="G3">
        <v>4</v>
      </c>
      <c r="H3">
        <v>500</v>
      </c>
      <c r="I3" s="9">
        <v>2000</v>
      </c>
      <c r="J3">
        <v>1</v>
      </c>
      <c r="K3" t="str">
        <f t="shared" ref="K3:K66" si="1">IF(E3&lt;=25,"18-25",IF(E3&lt;=35,"26-35",IF(E3&lt;=45,"36-45",IF(E3&lt;=55,"46-55","56-65"))))</f>
        <v>46-55</v>
      </c>
      <c r="L3" t="str">
        <f t="shared" si="0"/>
        <v>8.50-55</v>
      </c>
      <c r="M3" s="11">
        <f t="shared" ref="M3:M66" si="2">CORREL(H:H,G:G)</f>
        <v>1.7501280115960818E-2</v>
      </c>
      <c r="N3" s="11">
        <f t="shared" ref="N3:N66" si="3">_xlfn.T.TEST($H$2:$H$1001,$I$2:$I$1001,2,3)</f>
        <v>1.5234852933828407E-45</v>
      </c>
    </row>
    <row r="4" spans="1:14" x14ac:dyDescent="0.3">
      <c r="A4">
        <v>72</v>
      </c>
      <c r="B4" s="1">
        <v>45069</v>
      </c>
      <c r="C4" t="s">
        <v>85</v>
      </c>
      <c r="D4" t="s">
        <v>13</v>
      </c>
      <c r="E4">
        <v>20</v>
      </c>
      <c r="F4" t="s">
        <v>16</v>
      </c>
      <c r="G4">
        <v>4</v>
      </c>
      <c r="H4">
        <v>500</v>
      </c>
      <c r="I4" s="9">
        <v>2000</v>
      </c>
      <c r="J4">
        <v>1</v>
      </c>
      <c r="K4" t="str">
        <f t="shared" si="1"/>
        <v>18-25</v>
      </c>
      <c r="L4" t="str">
        <f t="shared" si="0"/>
        <v>1.18-20</v>
      </c>
      <c r="M4" s="11">
        <f t="shared" si="2"/>
        <v>1.7501280115960818E-2</v>
      </c>
      <c r="N4" s="11">
        <f t="shared" si="3"/>
        <v>1.5234852933828407E-45</v>
      </c>
    </row>
    <row r="5" spans="1:14" x14ac:dyDescent="0.3">
      <c r="A5">
        <v>74</v>
      </c>
      <c r="B5" s="1">
        <v>45252</v>
      </c>
      <c r="C5" t="s">
        <v>87</v>
      </c>
      <c r="D5" t="s">
        <v>13</v>
      </c>
      <c r="E5">
        <v>18</v>
      </c>
      <c r="F5" t="s">
        <v>11</v>
      </c>
      <c r="G5">
        <v>4</v>
      </c>
      <c r="H5">
        <v>500</v>
      </c>
      <c r="I5" s="9">
        <v>2000</v>
      </c>
      <c r="J5">
        <v>1</v>
      </c>
      <c r="K5" t="str">
        <f t="shared" si="1"/>
        <v>18-25</v>
      </c>
      <c r="L5" t="str">
        <f t="shared" si="0"/>
        <v>1.18-20</v>
      </c>
      <c r="M5" s="11">
        <f t="shared" si="2"/>
        <v>1.7501280115960818E-2</v>
      </c>
      <c r="N5" s="11">
        <f t="shared" si="3"/>
        <v>1.5234852933828407E-45</v>
      </c>
    </row>
    <row r="6" spans="1:14" x14ac:dyDescent="0.3">
      <c r="A6">
        <v>89</v>
      </c>
      <c r="B6" s="1">
        <v>45200</v>
      </c>
      <c r="C6" t="s">
        <v>102</v>
      </c>
      <c r="D6" t="s">
        <v>13</v>
      </c>
      <c r="E6">
        <v>55</v>
      </c>
      <c r="F6" t="s">
        <v>16</v>
      </c>
      <c r="G6">
        <v>4</v>
      </c>
      <c r="H6">
        <v>500</v>
      </c>
      <c r="I6" s="9">
        <v>2000</v>
      </c>
      <c r="J6">
        <v>1</v>
      </c>
      <c r="K6" t="str">
        <f t="shared" si="1"/>
        <v>46-55</v>
      </c>
      <c r="L6" t="str">
        <f t="shared" si="0"/>
        <v>8.50-55</v>
      </c>
      <c r="M6" s="11">
        <f t="shared" si="2"/>
        <v>1.7501280115960818E-2</v>
      </c>
      <c r="N6" s="11">
        <f t="shared" si="3"/>
        <v>1.5234852933828407E-45</v>
      </c>
    </row>
    <row r="7" spans="1:14" x14ac:dyDescent="0.3">
      <c r="A7">
        <v>93</v>
      </c>
      <c r="B7" s="1">
        <v>45121</v>
      </c>
      <c r="C7" t="s">
        <v>106</v>
      </c>
      <c r="D7" t="s">
        <v>13</v>
      </c>
      <c r="E7">
        <v>35</v>
      </c>
      <c r="F7" t="s">
        <v>11</v>
      </c>
      <c r="G7">
        <v>4</v>
      </c>
      <c r="H7">
        <v>500</v>
      </c>
      <c r="I7" s="9">
        <v>2000</v>
      </c>
      <c r="J7">
        <v>1</v>
      </c>
      <c r="K7" t="str">
        <f t="shared" si="1"/>
        <v>26-35</v>
      </c>
      <c r="L7" t="str">
        <f t="shared" si="0"/>
        <v>4.30-35</v>
      </c>
      <c r="M7" s="11">
        <f t="shared" si="2"/>
        <v>1.7501280115960818E-2</v>
      </c>
      <c r="N7" s="11">
        <f t="shared" si="3"/>
        <v>1.5234852933828407E-45</v>
      </c>
    </row>
    <row r="8" spans="1:14" x14ac:dyDescent="0.3">
      <c r="A8">
        <v>109</v>
      </c>
      <c r="B8" s="1">
        <v>45217</v>
      </c>
      <c r="C8" t="s">
        <v>122</v>
      </c>
      <c r="D8" t="s">
        <v>13</v>
      </c>
      <c r="E8">
        <v>34</v>
      </c>
      <c r="F8" t="s">
        <v>16</v>
      </c>
      <c r="G8">
        <v>4</v>
      </c>
      <c r="H8">
        <v>500</v>
      </c>
      <c r="I8" s="9">
        <v>2000</v>
      </c>
      <c r="J8">
        <v>1</v>
      </c>
      <c r="K8" t="str">
        <f t="shared" si="1"/>
        <v>26-35</v>
      </c>
      <c r="L8" t="str">
        <f t="shared" si="0"/>
        <v>4.30-35</v>
      </c>
      <c r="M8" s="11">
        <f t="shared" si="2"/>
        <v>1.7501280115960818E-2</v>
      </c>
      <c r="N8" s="11">
        <f t="shared" si="3"/>
        <v>1.5234852933828407E-45</v>
      </c>
    </row>
    <row r="9" spans="1:14" x14ac:dyDescent="0.3">
      <c r="A9">
        <v>118</v>
      </c>
      <c r="B9" s="1">
        <v>45062</v>
      </c>
      <c r="C9" t="s">
        <v>131</v>
      </c>
      <c r="D9" t="s">
        <v>13</v>
      </c>
      <c r="E9">
        <v>30</v>
      </c>
      <c r="F9" t="s">
        <v>16</v>
      </c>
      <c r="G9">
        <v>4</v>
      </c>
      <c r="H9">
        <v>500</v>
      </c>
      <c r="I9" s="9">
        <v>2000</v>
      </c>
      <c r="J9">
        <v>1</v>
      </c>
      <c r="K9" t="str">
        <f t="shared" si="1"/>
        <v>26-35</v>
      </c>
      <c r="L9" t="str">
        <f t="shared" si="0"/>
        <v>3.25-30</v>
      </c>
      <c r="M9" s="11">
        <f t="shared" si="2"/>
        <v>1.7501280115960818E-2</v>
      </c>
      <c r="N9" s="11">
        <f t="shared" si="3"/>
        <v>1.5234852933828407E-45</v>
      </c>
    </row>
    <row r="10" spans="1:14" x14ac:dyDescent="0.3">
      <c r="A10">
        <v>124</v>
      </c>
      <c r="B10" s="1">
        <v>45226</v>
      </c>
      <c r="C10" t="s">
        <v>137</v>
      </c>
      <c r="D10" t="s">
        <v>10</v>
      </c>
      <c r="E10">
        <v>33</v>
      </c>
      <c r="F10" t="s">
        <v>14</v>
      </c>
      <c r="G10">
        <v>4</v>
      </c>
      <c r="H10">
        <v>500</v>
      </c>
      <c r="I10" s="9">
        <v>2000</v>
      </c>
      <c r="J10">
        <v>1</v>
      </c>
      <c r="K10" t="str">
        <f t="shared" si="1"/>
        <v>26-35</v>
      </c>
      <c r="L10" t="str">
        <f t="shared" si="0"/>
        <v>4.30-35</v>
      </c>
      <c r="M10" s="11">
        <f t="shared" si="2"/>
        <v>1.7501280115960818E-2</v>
      </c>
      <c r="N10" s="11">
        <f t="shared" si="3"/>
        <v>1.5234852933828407E-45</v>
      </c>
    </row>
    <row r="11" spans="1:14" x14ac:dyDescent="0.3">
      <c r="A11">
        <v>139</v>
      </c>
      <c r="B11" s="1">
        <v>45275</v>
      </c>
      <c r="C11" t="s">
        <v>152</v>
      </c>
      <c r="D11" t="s">
        <v>10</v>
      </c>
      <c r="E11">
        <v>36</v>
      </c>
      <c r="F11" t="s">
        <v>11</v>
      </c>
      <c r="G11">
        <v>4</v>
      </c>
      <c r="H11">
        <v>500</v>
      </c>
      <c r="I11" s="9">
        <v>2000</v>
      </c>
      <c r="J11">
        <v>1</v>
      </c>
      <c r="K11" t="str">
        <f t="shared" si="1"/>
        <v>36-45</v>
      </c>
      <c r="L11" t="str">
        <f t="shared" si="0"/>
        <v>5.35-40</v>
      </c>
      <c r="M11" s="11">
        <f t="shared" si="2"/>
        <v>1.7501280115960818E-2</v>
      </c>
      <c r="N11" s="11">
        <f t="shared" si="3"/>
        <v>1.5234852933828407E-45</v>
      </c>
    </row>
    <row r="12" spans="1:14" x14ac:dyDescent="0.3">
      <c r="A12">
        <v>152</v>
      </c>
      <c r="B12" s="1">
        <v>44985</v>
      </c>
      <c r="C12" t="s">
        <v>165</v>
      </c>
      <c r="D12" t="s">
        <v>10</v>
      </c>
      <c r="E12">
        <v>43</v>
      </c>
      <c r="F12" t="s">
        <v>16</v>
      </c>
      <c r="G12">
        <v>4</v>
      </c>
      <c r="H12">
        <v>500</v>
      </c>
      <c r="I12" s="9">
        <v>2000</v>
      </c>
      <c r="J12">
        <v>1</v>
      </c>
      <c r="K12" t="str">
        <f t="shared" si="1"/>
        <v>36-45</v>
      </c>
      <c r="L12" t="str">
        <f t="shared" si="0"/>
        <v>6.40-45</v>
      </c>
      <c r="M12" s="11">
        <f t="shared" si="2"/>
        <v>1.7501280115960818E-2</v>
      </c>
      <c r="N12" s="11">
        <f t="shared" si="3"/>
        <v>1.5234852933828407E-45</v>
      </c>
    </row>
    <row r="13" spans="1:14" x14ac:dyDescent="0.3">
      <c r="A13">
        <v>155</v>
      </c>
      <c r="B13" s="1">
        <v>45063</v>
      </c>
      <c r="C13" t="s">
        <v>168</v>
      </c>
      <c r="D13" t="s">
        <v>10</v>
      </c>
      <c r="E13">
        <v>31</v>
      </c>
      <c r="F13" t="s">
        <v>16</v>
      </c>
      <c r="G13">
        <v>4</v>
      </c>
      <c r="H13">
        <v>500</v>
      </c>
      <c r="I13" s="9">
        <v>2000</v>
      </c>
      <c r="J13">
        <v>1</v>
      </c>
      <c r="K13" t="str">
        <f t="shared" si="1"/>
        <v>26-35</v>
      </c>
      <c r="L13" t="str">
        <f t="shared" si="0"/>
        <v>4.30-35</v>
      </c>
      <c r="M13" s="11">
        <f t="shared" si="2"/>
        <v>1.7501280115960818E-2</v>
      </c>
      <c r="N13" s="11">
        <f t="shared" si="3"/>
        <v>1.5234852933828407E-45</v>
      </c>
    </row>
    <row r="14" spans="1:14" x14ac:dyDescent="0.3">
      <c r="A14">
        <v>157</v>
      </c>
      <c r="B14" s="1">
        <v>45101</v>
      </c>
      <c r="C14" t="s">
        <v>170</v>
      </c>
      <c r="D14" t="s">
        <v>10</v>
      </c>
      <c r="E14">
        <v>62</v>
      </c>
      <c r="F14" t="s">
        <v>16</v>
      </c>
      <c r="G14">
        <v>4</v>
      </c>
      <c r="H14">
        <v>500</v>
      </c>
      <c r="I14" s="9">
        <v>2000</v>
      </c>
      <c r="J14">
        <v>1</v>
      </c>
      <c r="K14" t="str">
        <f t="shared" si="1"/>
        <v>56-65</v>
      </c>
      <c r="L14" t="str">
        <f t="shared" si="0"/>
        <v>10.60-65</v>
      </c>
      <c r="M14" s="11">
        <f t="shared" si="2"/>
        <v>1.7501280115960818E-2</v>
      </c>
      <c r="N14" s="11">
        <f t="shared" si="3"/>
        <v>1.5234852933828407E-45</v>
      </c>
    </row>
    <row r="15" spans="1:14" x14ac:dyDescent="0.3">
      <c r="A15">
        <v>166</v>
      </c>
      <c r="B15" s="1">
        <v>45018</v>
      </c>
      <c r="C15" t="s">
        <v>179</v>
      </c>
      <c r="D15" t="s">
        <v>10</v>
      </c>
      <c r="E15">
        <v>34</v>
      </c>
      <c r="F15" t="s">
        <v>14</v>
      </c>
      <c r="G15">
        <v>4</v>
      </c>
      <c r="H15">
        <v>500</v>
      </c>
      <c r="I15" s="9">
        <v>2000</v>
      </c>
      <c r="J15">
        <v>1</v>
      </c>
      <c r="K15" t="str">
        <f t="shared" si="1"/>
        <v>26-35</v>
      </c>
      <c r="L15" t="str">
        <f t="shared" si="0"/>
        <v>4.30-35</v>
      </c>
      <c r="M15" s="11">
        <f t="shared" si="2"/>
        <v>1.7501280115960818E-2</v>
      </c>
      <c r="N15" s="11">
        <f t="shared" si="3"/>
        <v>1.5234852933828407E-45</v>
      </c>
    </row>
    <row r="16" spans="1:14" x14ac:dyDescent="0.3">
      <c r="A16">
        <v>253</v>
      </c>
      <c r="B16" s="1">
        <v>45169</v>
      </c>
      <c r="C16" t="s">
        <v>266</v>
      </c>
      <c r="D16" t="s">
        <v>13</v>
      </c>
      <c r="E16">
        <v>53</v>
      </c>
      <c r="F16" t="s">
        <v>14</v>
      </c>
      <c r="G16">
        <v>4</v>
      </c>
      <c r="H16">
        <v>500</v>
      </c>
      <c r="I16" s="9">
        <v>2000</v>
      </c>
      <c r="J16">
        <v>1</v>
      </c>
      <c r="K16" t="str">
        <f t="shared" si="1"/>
        <v>46-55</v>
      </c>
      <c r="L16" t="str">
        <f t="shared" si="0"/>
        <v>8.50-55</v>
      </c>
      <c r="M16" s="11">
        <f t="shared" si="2"/>
        <v>1.7501280115960818E-2</v>
      </c>
      <c r="N16" s="11">
        <f t="shared" si="3"/>
        <v>1.5234852933828407E-45</v>
      </c>
    </row>
    <row r="17" spans="1:14" x14ac:dyDescent="0.3">
      <c r="A17">
        <v>257</v>
      </c>
      <c r="B17" s="1">
        <v>44976</v>
      </c>
      <c r="C17" t="s">
        <v>270</v>
      </c>
      <c r="D17" t="s">
        <v>10</v>
      </c>
      <c r="E17">
        <v>19</v>
      </c>
      <c r="F17" t="s">
        <v>11</v>
      </c>
      <c r="G17">
        <v>4</v>
      </c>
      <c r="H17">
        <v>500</v>
      </c>
      <c r="I17" s="9">
        <v>2000</v>
      </c>
      <c r="J17">
        <v>1</v>
      </c>
      <c r="K17" t="str">
        <f t="shared" si="1"/>
        <v>18-25</v>
      </c>
      <c r="L17" t="str">
        <f t="shared" si="0"/>
        <v>1.18-20</v>
      </c>
      <c r="M17" s="11">
        <f t="shared" si="2"/>
        <v>1.7501280115960818E-2</v>
      </c>
      <c r="N17" s="11">
        <f t="shared" si="3"/>
        <v>1.5234852933828407E-45</v>
      </c>
    </row>
    <row r="18" spans="1:14" x14ac:dyDescent="0.3">
      <c r="A18">
        <v>269</v>
      </c>
      <c r="B18" s="1">
        <v>44958</v>
      </c>
      <c r="C18" t="s">
        <v>282</v>
      </c>
      <c r="D18" t="s">
        <v>10</v>
      </c>
      <c r="E18">
        <v>25</v>
      </c>
      <c r="F18" t="s">
        <v>14</v>
      </c>
      <c r="G18">
        <v>4</v>
      </c>
      <c r="H18">
        <v>500</v>
      </c>
      <c r="I18" s="9">
        <v>2000</v>
      </c>
      <c r="J18">
        <v>1</v>
      </c>
      <c r="K18" t="str">
        <f t="shared" si="1"/>
        <v>18-25</v>
      </c>
      <c r="L18" t="str">
        <f t="shared" si="0"/>
        <v>2.20-25</v>
      </c>
      <c r="M18" s="11">
        <f t="shared" si="2"/>
        <v>1.7501280115960818E-2</v>
      </c>
      <c r="N18" s="11">
        <f t="shared" si="3"/>
        <v>1.5234852933828407E-45</v>
      </c>
    </row>
    <row r="19" spans="1:14" x14ac:dyDescent="0.3">
      <c r="A19">
        <v>281</v>
      </c>
      <c r="B19" s="1">
        <v>45069</v>
      </c>
      <c r="C19" t="s">
        <v>294</v>
      </c>
      <c r="D19" t="s">
        <v>13</v>
      </c>
      <c r="E19">
        <v>29</v>
      </c>
      <c r="F19" t="s">
        <v>11</v>
      </c>
      <c r="G19">
        <v>4</v>
      </c>
      <c r="H19">
        <v>500</v>
      </c>
      <c r="I19" s="9">
        <v>2000</v>
      </c>
      <c r="J19">
        <v>1</v>
      </c>
      <c r="K19" t="str">
        <f t="shared" si="1"/>
        <v>26-35</v>
      </c>
      <c r="L19" t="str">
        <f t="shared" si="0"/>
        <v>3.25-30</v>
      </c>
      <c r="M19" s="11">
        <f t="shared" si="2"/>
        <v>1.7501280115960818E-2</v>
      </c>
      <c r="N19" s="11">
        <f t="shared" si="3"/>
        <v>1.5234852933828407E-45</v>
      </c>
    </row>
    <row r="20" spans="1:14" x14ac:dyDescent="0.3">
      <c r="A20">
        <v>342</v>
      </c>
      <c r="B20" s="1">
        <v>45223</v>
      </c>
      <c r="C20" t="s">
        <v>355</v>
      </c>
      <c r="D20" t="s">
        <v>13</v>
      </c>
      <c r="E20">
        <v>43</v>
      </c>
      <c r="F20" t="s">
        <v>14</v>
      </c>
      <c r="G20">
        <v>4</v>
      </c>
      <c r="H20">
        <v>500</v>
      </c>
      <c r="I20" s="9">
        <v>2000</v>
      </c>
      <c r="J20">
        <v>1</v>
      </c>
      <c r="K20" t="str">
        <f t="shared" si="1"/>
        <v>36-45</v>
      </c>
      <c r="L20" t="str">
        <f t="shared" si="0"/>
        <v>6.40-45</v>
      </c>
      <c r="M20" s="11">
        <f t="shared" si="2"/>
        <v>1.7501280115960818E-2</v>
      </c>
      <c r="N20" s="11">
        <f t="shared" si="3"/>
        <v>1.5234852933828407E-45</v>
      </c>
    </row>
    <row r="21" spans="1:14" x14ac:dyDescent="0.3">
      <c r="A21">
        <v>412</v>
      </c>
      <c r="B21" s="1">
        <v>45185</v>
      </c>
      <c r="C21" t="s">
        <v>425</v>
      </c>
      <c r="D21" t="s">
        <v>13</v>
      </c>
      <c r="E21">
        <v>19</v>
      </c>
      <c r="F21" t="s">
        <v>16</v>
      </c>
      <c r="G21">
        <v>4</v>
      </c>
      <c r="H21">
        <v>500</v>
      </c>
      <c r="I21" s="9">
        <v>2000</v>
      </c>
      <c r="J21">
        <v>1</v>
      </c>
      <c r="K21" t="str">
        <f t="shared" si="1"/>
        <v>18-25</v>
      </c>
      <c r="L21" t="str">
        <f t="shared" si="0"/>
        <v>1.18-20</v>
      </c>
      <c r="M21" s="11">
        <f t="shared" si="2"/>
        <v>1.7501280115960818E-2</v>
      </c>
      <c r="N21" s="11">
        <f t="shared" si="3"/>
        <v>1.5234852933828407E-45</v>
      </c>
    </row>
    <row r="22" spans="1:14" x14ac:dyDescent="0.3">
      <c r="A22">
        <v>416</v>
      </c>
      <c r="B22" s="1">
        <v>44974</v>
      </c>
      <c r="C22" t="s">
        <v>429</v>
      </c>
      <c r="D22" t="s">
        <v>10</v>
      </c>
      <c r="E22">
        <v>53</v>
      </c>
      <c r="F22" t="s">
        <v>16</v>
      </c>
      <c r="G22">
        <v>4</v>
      </c>
      <c r="H22">
        <v>500</v>
      </c>
      <c r="I22" s="9">
        <v>2000</v>
      </c>
      <c r="J22">
        <v>1</v>
      </c>
      <c r="K22" t="str">
        <f t="shared" si="1"/>
        <v>46-55</v>
      </c>
      <c r="L22" t="str">
        <f t="shared" si="0"/>
        <v>8.50-55</v>
      </c>
      <c r="M22" s="11">
        <f t="shared" si="2"/>
        <v>1.7501280115960818E-2</v>
      </c>
      <c r="N22" s="11">
        <f t="shared" si="3"/>
        <v>1.5234852933828407E-45</v>
      </c>
    </row>
    <row r="23" spans="1:14" x14ac:dyDescent="0.3">
      <c r="A23">
        <v>420</v>
      </c>
      <c r="B23" s="1">
        <v>44949</v>
      </c>
      <c r="C23" t="s">
        <v>433</v>
      </c>
      <c r="D23" t="s">
        <v>13</v>
      </c>
      <c r="E23">
        <v>22</v>
      </c>
      <c r="F23" t="s">
        <v>14</v>
      </c>
      <c r="G23">
        <v>4</v>
      </c>
      <c r="H23">
        <v>500</v>
      </c>
      <c r="I23" s="9">
        <v>2000</v>
      </c>
      <c r="J23">
        <v>1</v>
      </c>
      <c r="K23" t="str">
        <f t="shared" si="1"/>
        <v>18-25</v>
      </c>
      <c r="L23" t="str">
        <f t="shared" si="0"/>
        <v>2.20-25</v>
      </c>
      <c r="M23" s="11">
        <f t="shared" si="2"/>
        <v>1.7501280115960818E-2</v>
      </c>
      <c r="N23" s="11">
        <f t="shared" si="3"/>
        <v>1.5234852933828407E-45</v>
      </c>
    </row>
    <row r="24" spans="1:14" x14ac:dyDescent="0.3">
      <c r="A24">
        <v>447</v>
      </c>
      <c r="B24" s="1">
        <v>45113</v>
      </c>
      <c r="C24" t="s">
        <v>460</v>
      </c>
      <c r="D24" t="s">
        <v>10</v>
      </c>
      <c r="E24">
        <v>22</v>
      </c>
      <c r="F24" t="s">
        <v>11</v>
      </c>
      <c r="G24">
        <v>4</v>
      </c>
      <c r="H24">
        <v>500</v>
      </c>
      <c r="I24" s="9">
        <v>2000</v>
      </c>
      <c r="J24">
        <v>1</v>
      </c>
      <c r="K24" t="str">
        <f t="shared" si="1"/>
        <v>18-25</v>
      </c>
      <c r="L24" t="str">
        <f t="shared" si="0"/>
        <v>2.20-25</v>
      </c>
      <c r="M24" s="11">
        <f t="shared" si="2"/>
        <v>1.7501280115960818E-2</v>
      </c>
      <c r="N24" s="11">
        <f t="shared" si="3"/>
        <v>1.5234852933828407E-45</v>
      </c>
    </row>
    <row r="25" spans="1:14" x14ac:dyDescent="0.3">
      <c r="A25">
        <v>476</v>
      </c>
      <c r="B25" s="1">
        <v>45167</v>
      </c>
      <c r="C25" t="s">
        <v>489</v>
      </c>
      <c r="D25" t="s">
        <v>13</v>
      </c>
      <c r="E25">
        <v>27</v>
      </c>
      <c r="F25" t="s">
        <v>14</v>
      </c>
      <c r="G25">
        <v>4</v>
      </c>
      <c r="H25">
        <v>500</v>
      </c>
      <c r="I25" s="9">
        <v>2000</v>
      </c>
      <c r="J25">
        <v>1</v>
      </c>
      <c r="K25" t="str">
        <f t="shared" si="1"/>
        <v>26-35</v>
      </c>
      <c r="L25" t="str">
        <f t="shared" si="0"/>
        <v>3.25-30</v>
      </c>
      <c r="M25" s="11">
        <f t="shared" si="2"/>
        <v>1.7501280115960818E-2</v>
      </c>
      <c r="N25" s="11">
        <f t="shared" si="3"/>
        <v>1.5234852933828407E-45</v>
      </c>
    </row>
    <row r="26" spans="1:14" x14ac:dyDescent="0.3">
      <c r="A26">
        <v>480</v>
      </c>
      <c r="B26" s="1">
        <v>45106</v>
      </c>
      <c r="C26" t="s">
        <v>493</v>
      </c>
      <c r="D26" t="s">
        <v>13</v>
      </c>
      <c r="E26">
        <v>42</v>
      </c>
      <c r="F26" t="s">
        <v>11</v>
      </c>
      <c r="G26">
        <v>4</v>
      </c>
      <c r="H26">
        <v>500</v>
      </c>
      <c r="I26" s="9">
        <v>2000</v>
      </c>
      <c r="J26">
        <v>1</v>
      </c>
      <c r="K26" t="str">
        <f t="shared" si="1"/>
        <v>36-45</v>
      </c>
      <c r="L26" t="str">
        <f t="shared" si="0"/>
        <v>6.40-45</v>
      </c>
      <c r="M26" s="11">
        <f t="shared" si="2"/>
        <v>1.7501280115960818E-2</v>
      </c>
      <c r="N26" s="11">
        <f t="shared" si="3"/>
        <v>1.5234852933828407E-45</v>
      </c>
    </row>
    <row r="27" spans="1:14" x14ac:dyDescent="0.3">
      <c r="A27">
        <v>487</v>
      </c>
      <c r="B27" s="1">
        <v>45131</v>
      </c>
      <c r="C27" t="s">
        <v>500</v>
      </c>
      <c r="D27" t="s">
        <v>10</v>
      </c>
      <c r="E27">
        <v>44</v>
      </c>
      <c r="F27" t="s">
        <v>14</v>
      </c>
      <c r="G27">
        <v>4</v>
      </c>
      <c r="H27">
        <v>500</v>
      </c>
      <c r="I27" s="9">
        <v>2000</v>
      </c>
      <c r="J27">
        <v>1</v>
      </c>
      <c r="K27" t="str">
        <f t="shared" si="1"/>
        <v>36-45</v>
      </c>
      <c r="L27" t="str">
        <f t="shared" si="0"/>
        <v>6.40-45</v>
      </c>
      <c r="M27" s="11">
        <f t="shared" si="2"/>
        <v>1.7501280115960818E-2</v>
      </c>
      <c r="N27" s="11">
        <f t="shared" si="3"/>
        <v>1.5234852933828407E-45</v>
      </c>
    </row>
    <row r="28" spans="1:14" x14ac:dyDescent="0.3">
      <c r="A28">
        <v>503</v>
      </c>
      <c r="B28" s="1">
        <v>45224</v>
      </c>
      <c r="C28" t="s">
        <v>516</v>
      </c>
      <c r="D28" t="s">
        <v>10</v>
      </c>
      <c r="E28">
        <v>45</v>
      </c>
      <c r="F28" t="s">
        <v>11</v>
      </c>
      <c r="G28">
        <v>4</v>
      </c>
      <c r="H28">
        <v>500</v>
      </c>
      <c r="I28" s="9">
        <v>2000</v>
      </c>
      <c r="J28">
        <v>1</v>
      </c>
      <c r="K28" t="str">
        <f t="shared" si="1"/>
        <v>36-45</v>
      </c>
      <c r="L28" t="str">
        <f t="shared" si="0"/>
        <v>6.40-45</v>
      </c>
      <c r="M28" s="11">
        <f t="shared" si="2"/>
        <v>1.7501280115960818E-2</v>
      </c>
      <c r="N28" s="11">
        <f t="shared" si="3"/>
        <v>1.5234852933828407E-45</v>
      </c>
    </row>
    <row r="29" spans="1:14" x14ac:dyDescent="0.3">
      <c r="A29">
        <v>547</v>
      </c>
      <c r="B29" s="1">
        <v>44992</v>
      </c>
      <c r="C29" t="s">
        <v>560</v>
      </c>
      <c r="D29" t="s">
        <v>10</v>
      </c>
      <c r="E29">
        <v>63</v>
      </c>
      <c r="F29" t="s">
        <v>14</v>
      </c>
      <c r="G29">
        <v>4</v>
      </c>
      <c r="H29">
        <v>500</v>
      </c>
      <c r="I29" s="9">
        <v>2000</v>
      </c>
      <c r="J29">
        <v>1</v>
      </c>
      <c r="K29" t="str">
        <f t="shared" si="1"/>
        <v>56-65</v>
      </c>
      <c r="L29" t="str">
        <f t="shared" si="0"/>
        <v>10.60-65</v>
      </c>
      <c r="M29" s="11">
        <f t="shared" si="2"/>
        <v>1.7501280115960818E-2</v>
      </c>
      <c r="N29" s="11">
        <f t="shared" si="3"/>
        <v>1.5234852933828407E-45</v>
      </c>
    </row>
    <row r="30" spans="1:14" x14ac:dyDescent="0.3">
      <c r="A30">
        <v>561</v>
      </c>
      <c r="B30" s="1">
        <v>45073</v>
      </c>
      <c r="C30" t="s">
        <v>574</v>
      </c>
      <c r="D30" t="s">
        <v>13</v>
      </c>
      <c r="E30">
        <v>64</v>
      </c>
      <c r="F30" t="s">
        <v>14</v>
      </c>
      <c r="G30">
        <v>4</v>
      </c>
      <c r="H30">
        <v>500</v>
      </c>
      <c r="I30" s="9">
        <v>2000</v>
      </c>
      <c r="J30">
        <v>1</v>
      </c>
      <c r="K30" t="str">
        <f t="shared" si="1"/>
        <v>56-65</v>
      </c>
      <c r="L30" t="str">
        <f t="shared" si="0"/>
        <v>10.60-65</v>
      </c>
      <c r="M30" s="11">
        <f t="shared" si="2"/>
        <v>1.7501280115960818E-2</v>
      </c>
      <c r="N30" s="11">
        <f t="shared" si="3"/>
        <v>1.5234852933828407E-45</v>
      </c>
    </row>
    <row r="31" spans="1:14" x14ac:dyDescent="0.3">
      <c r="A31">
        <v>572</v>
      </c>
      <c r="B31" s="1">
        <v>45036</v>
      </c>
      <c r="C31" t="s">
        <v>585</v>
      </c>
      <c r="D31" t="s">
        <v>10</v>
      </c>
      <c r="E31">
        <v>31</v>
      </c>
      <c r="F31" t="s">
        <v>14</v>
      </c>
      <c r="G31">
        <v>4</v>
      </c>
      <c r="H31">
        <v>500</v>
      </c>
      <c r="I31" s="9">
        <v>2000</v>
      </c>
      <c r="J31">
        <v>1</v>
      </c>
      <c r="K31" t="str">
        <f t="shared" si="1"/>
        <v>26-35</v>
      </c>
      <c r="L31" t="str">
        <f t="shared" si="0"/>
        <v>4.30-35</v>
      </c>
      <c r="M31" s="11">
        <f t="shared" si="2"/>
        <v>1.7501280115960818E-2</v>
      </c>
      <c r="N31" s="11">
        <f t="shared" si="3"/>
        <v>1.5234852933828407E-45</v>
      </c>
    </row>
    <row r="32" spans="1:14" x14ac:dyDescent="0.3">
      <c r="A32">
        <v>577</v>
      </c>
      <c r="B32" s="1">
        <v>44970</v>
      </c>
      <c r="C32" t="s">
        <v>590</v>
      </c>
      <c r="D32" t="s">
        <v>10</v>
      </c>
      <c r="E32">
        <v>21</v>
      </c>
      <c r="F32" t="s">
        <v>11</v>
      </c>
      <c r="G32">
        <v>4</v>
      </c>
      <c r="H32">
        <v>500</v>
      </c>
      <c r="I32" s="9">
        <v>2000</v>
      </c>
      <c r="J32">
        <v>1</v>
      </c>
      <c r="K32" t="str">
        <f t="shared" si="1"/>
        <v>18-25</v>
      </c>
      <c r="L32" t="str">
        <f t="shared" si="0"/>
        <v>2.20-25</v>
      </c>
      <c r="M32" s="11">
        <f t="shared" si="2"/>
        <v>1.7501280115960818E-2</v>
      </c>
      <c r="N32" s="11">
        <f t="shared" si="3"/>
        <v>1.5234852933828407E-45</v>
      </c>
    </row>
    <row r="33" spans="1:14" x14ac:dyDescent="0.3">
      <c r="A33">
        <v>592</v>
      </c>
      <c r="B33" s="1">
        <v>44950</v>
      </c>
      <c r="C33" t="s">
        <v>605</v>
      </c>
      <c r="D33" t="s">
        <v>13</v>
      </c>
      <c r="E33">
        <v>46</v>
      </c>
      <c r="F33" t="s">
        <v>11</v>
      </c>
      <c r="G33">
        <v>4</v>
      </c>
      <c r="H33">
        <v>500</v>
      </c>
      <c r="I33" s="9">
        <v>2000</v>
      </c>
      <c r="J33">
        <v>1</v>
      </c>
      <c r="K33" t="str">
        <f t="shared" si="1"/>
        <v>46-55</v>
      </c>
      <c r="L33" t="str">
        <f t="shared" si="0"/>
        <v>7.45-50</v>
      </c>
      <c r="M33" s="11">
        <f t="shared" si="2"/>
        <v>1.7501280115960818E-2</v>
      </c>
      <c r="N33" s="11">
        <f t="shared" si="3"/>
        <v>1.5234852933828407E-45</v>
      </c>
    </row>
    <row r="34" spans="1:14" x14ac:dyDescent="0.3">
      <c r="A34">
        <v>595</v>
      </c>
      <c r="B34" s="1">
        <v>45239</v>
      </c>
      <c r="C34" t="s">
        <v>608</v>
      </c>
      <c r="D34" t="s">
        <v>13</v>
      </c>
      <c r="E34">
        <v>18</v>
      </c>
      <c r="F34" t="s">
        <v>14</v>
      </c>
      <c r="G34">
        <v>4</v>
      </c>
      <c r="H34">
        <v>500</v>
      </c>
      <c r="I34" s="9">
        <v>2000</v>
      </c>
      <c r="J34">
        <v>1</v>
      </c>
      <c r="K34" t="str">
        <f t="shared" si="1"/>
        <v>18-25</v>
      </c>
      <c r="L34" t="str">
        <f t="shared" si="0"/>
        <v>1.18-20</v>
      </c>
      <c r="M34" s="11">
        <f t="shared" si="2"/>
        <v>1.7501280115960818E-2</v>
      </c>
      <c r="N34" s="11">
        <f t="shared" si="3"/>
        <v>1.5234852933828407E-45</v>
      </c>
    </row>
    <row r="35" spans="1:14" x14ac:dyDescent="0.3">
      <c r="A35">
        <v>626</v>
      </c>
      <c r="B35" s="1">
        <v>45198</v>
      </c>
      <c r="C35" t="s">
        <v>639</v>
      </c>
      <c r="D35" t="s">
        <v>13</v>
      </c>
      <c r="E35">
        <v>26</v>
      </c>
      <c r="F35" t="s">
        <v>14</v>
      </c>
      <c r="G35">
        <v>4</v>
      </c>
      <c r="H35">
        <v>500</v>
      </c>
      <c r="I35" s="9">
        <v>2000</v>
      </c>
      <c r="J35">
        <v>1</v>
      </c>
      <c r="K35" t="str">
        <f t="shared" si="1"/>
        <v>26-35</v>
      </c>
      <c r="L35" t="str">
        <f t="shared" si="0"/>
        <v>3.25-30</v>
      </c>
      <c r="M35" s="11">
        <f t="shared" si="2"/>
        <v>1.7501280115960818E-2</v>
      </c>
      <c r="N35" s="11">
        <f t="shared" si="3"/>
        <v>1.5234852933828407E-45</v>
      </c>
    </row>
    <row r="36" spans="1:14" x14ac:dyDescent="0.3">
      <c r="A36">
        <v>634</v>
      </c>
      <c r="B36" s="1">
        <v>45207</v>
      </c>
      <c r="C36" t="s">
        <v>647</v>
      </c>
      <c r="D36" t="s">
        <v>10</v>
      </c>
      <c r="E36">
        <v>60</v>
      </c>
      <c r="F36" t="s">
        <v>16</v>
      </c>
      <c r="G36">
        <v>4</v>
      </c>
      <c r="H36">
        <v>500</v>
      </c>
      <c r="I36" s="9">
        <v>2000</v>
      </c>
      <c r="J36">
        <v>1</v>
      </c>
      <c r="K36" t="str">
        <f t="shared" si="1"/>
        <v>56-65</v>
      </c>
      <c r="L36" t="str">
        <f t="shared" si="0"/>
        <v>9.55-60</v>
      </c>
      <c r="M36" s="11">
        <f t="shared" si="2"/>
        <v>1.7501280115960818E-2</v>
      </c>
      <c r="N36" s="11">
        <f t="shared" si="3"/>
        <v>1.5234852933828407E-45</v>
      </c>
    </row>
    <row r="37" spans="1:14" x14ac:dyDescent="0.3">
      <c r="A37">
        <v>664</v>
      </c>
      <c r="B37" s="1">
        <v>45288</v>
      </c>
      <c r="C37" t="s">
        <v>677</v>
      </c>
      <c r="D37" t="s">
        <v>13</v>
      </c>
      <c r="E37">
        <v>44</v>
      </c>
      <c r="F37" t="s">
        <v>14</v>
      </c>
      <c r="G37">
        <v>4</v>
      </c>
      <c r="H37">
        <v>500</v>
      </c>
      <c r="I37" s="9">
        <v>2000</v>
      </c>
      <c r="J37">
        <v>1</v>
      </c>
      <c r="K37" t="str">
        <f t="shared" si="1"/>
        <v>36-45</v>
      </c>
      <c r="L37" t="str">
        <f t="shared" si="0"/>
        <v>6.40-45</v>
      </c>
      <c r="M37" s="11">
        <f t="shared" si="2"/>
        <v>1.7501280115960818E-2</v>
      </c>
      <c r="N37" s="11">
        <f t="shared" si="3"/>
        <v>1.5234852933828407E-45</v>
      </c>
    </row>
    <row r="38" spans="1:14" x14ac:dyDescent="0.3">
      <c r="A38">
        <v>700</v>
      </c>
      <c r="B38" s="1">
        <v>45269</v>
      </c>
      <c r="C38" t="s">
        <v>713</v>
      </c>
      <c r="D38" t="s">
        <v>10</v>
      </c>
      <c r="E38">
        <v>36</v>
      </c>
      <c r="F38" t="s">
        <v>16</v>
      </c>
      <c r="G38">
        <v>4</v>
      </c>
      <c r="H38">
        <v>500</v>
      </c>
      <c r="I38" s="9">
        <v>2000</v>
      </c>
      <c r="J38">
        <v>1</v>
      </c>
      <c r="K38" t="str">
        <f t="shared" si="1"/>
        <v>36-45</v>
      </c>
      <c r="L38" t="str">
        <f t="shared" si="0"/>
        <v>5.35-40</v>
      </c>
      <c r="M38" s="11">
        <f t="shared" si="2"/>
        <v>1.7501280115960818E-2</v>
      </c>
      <c r="N38" s="11">
        <f t="shared" si="3"/>
        <v>1.5234852933828407E-45</v>
      </c>
    </row>
    <row r="39" spans="1:14" x14ac:dyDescent="0.3">
      <c r="A39">
        <v>731</v>
      </c>
      <c r="B39" s="1">
        <v>45056</v>
      </c>
      <c r="C39" t="s">
        <v>744</v>
      </c>
      <c r="D39" t="s">
        <v>10</v>
      </c>
      <c r="E39">
        <v>54</v>
      </c>
      <c r="F39" t="s">
        <v>14</v>
      </c>
      <c r="G39">
        <v>4</v>
      </c>
      <c r="H39">
        <v>500</v>
      </c>
      <c r="I39" s="9">
        <v>2000</v>
      </c>
      <c r="J39">
        <v>1</v>
      </c>
      <c r="K39" t="str">
        <f t="shared" si="1"/>
        <v>46-55</v>
      </c>
      <c r="L39" t="str">
        <f t="shared" si="0"/>
        <v>8.50-55</v>
      </c>
      <c r="M39" s="11">
        <f t="shared" si="2"/>
        <v>1.7501280115960818E-2</v>
      </c>
      <c r="N39" s="11">
        <f t="shared" si="3"/>
        <v>1.5234852933828407E-45</v>
      </c>
    </row>
    <row r="40" spans="1:14" x14ac:dyDescent="0.3">
      <c r="A40">
        <v>735</v>
      </c>
      <c r="B40" s="1">
        <v>45203</v>
      </c>
      <c r="C40" t="s">
        <v>748</v>
      </c>
      <c r="D40" t="s">
        <v>13</v>
      </c>
      <c r="E40">
        <v>64</v>
      </c>
      <c r="F40" t="s">
        <v>14</v>
      </c>
      <c r="G40">
        <v>4</v>
      </c>
      <c r="H40">
        <v>500</v>
      </c>
      <c r="I40" s="9">
        <v>2000</v>
      </c>
      <c r="J40">
        <v>1</v>
      </c>
      <c r="K40" t="str">
        <f t="shared" si="1"/>
        <v>56-65</v>
      </c>
      <c r="L40" t="str">
        <f t="shared" si="0"/>
        <v>10.60-65</v>
      </c>
      <c r="M40" s="11">
        <f t="shared" si="2"/>
        <v>1.7501280115960818E-2</v>
      </c>
      <c r="N40" s="11">
        <f t="shared" si="3"/>
        <v>1.5234852933828407E-45</v>
      </c>
    </row>
    <row r="41" spans="1:14" x14ac:dyDescent="0.3">
      <c r="A41">
        <v>742</v>
      </c>
      <c r="B41" s="1">
        <v>44947</v>
      </c>
      <c r="C41" t="s">
        <v>755</v>
      </c>
      <c r="D41" t="s">
        <v>13</v>
      </c>
      <c r="E41">
        <v>38</v>
      </c>
      <c r="F41" t="s">
        <v>16</v>
      </c>
      <c r="G41">
        <v>4</v>
      </c>
      <c r="H41">
        <v>500</v>
      </c>
      <c r="I41" s="9">
        <v>2000</v>
      </c>
      <c r="J41">
        <v>1</v>
      </c>
      <c r="K41" t="str">
        <f t="shared" si="1"/>
        <v>36-45</v>
      </c>
      <c r="L41" t="str">
        <f t="shared" si="0"/>
        <v>5.35-40</v>
      </c>
      <c r="M41" s="11">
        <f t="shared" si="2"/>
        <v>1.7501280115960818E-2</v>
      </c>
      <c r="N41" s="11">
        <f t="shared" si="3"/>
        <v>1.5234852933828407E-45</v>
      </c>
    </row>
    <row r="42" spans="1:14" x14ac:dyDescent="0.3">
      <c r="A42">
        <v>743</v>
      </c>
      <c r="B42" s="1">
        <v>44942</v>
      </c>
      <c r="C42" t="s">
        <v>756</v>
      </c>
      <c r="D42" t="s">
        <v>13</v>
      </c>
      <c r="E42">
        <v>34</v>
      </c>
      <c r="F42" t="s">
        <v>11</v>
      </c>
      <c r="G42">
        <v>4</v>
      </c>
      <c r="H42">
        <v>500</v>
      </c>
      <c r="I42" s="9">
        <v>2000</v>
      </c>
      <c r="J42">
        <v>1</v>
      </c>
      <c r="K42" t="str">
        <f t="shared" si="1"/>
        <v>26-35</v>
      </c>
      <c r="L42" t="str">
        <f t="shared" si="0"/>
        <v>4.30-35</v>
      </c>
      <c r="M42" s="11">
        <f t="shared" si="2"/>
        <v>1.7501280115960818E-2</v>
      </c>
      <c r="N42" s="11">
        <f t="shared" si="3"/>
        <v>1.5234852933828407E-45</v>
      </c>
    </row>
    <row r="43" spans="1:14" x14ac:dyDescent="0.3">
      <c r="A43">
        <v>773</v>
      </c>
      <c r="B43" s="1">
        <v>45130</v>
      </c>
      <c r="C43" t="s">
        <v>786</v>
      </c>
      <c r="D43" t="s">
        <v>10</v>
      </c>
      <c r="E43">
        <v>25</v>
      </c>
      <c r="F43" t="s">
        <v>16</v>
      </c>
      <c r="G43">
        <v>4</v>
      </c>
      <c r="H43">
        <v>500</v>
      </c>
      <c r="I43" s="9">
        <v>2000</v>
      </c>
      <c r="J43">
        <v>1</v>
      </c>
      <c r="K43" t="str">
        <f t="shared" si="1"/>
        <v>18-25</v>
      </c>
      <c r="L43" t="str">
        <f t="shared" si="0"/>
        <v>2.20-25</v>
      </c>
      <c r="M43" s="11">
        <f t="shared" si="2"/>
        <v>1.7501280115960818E-2</v>
      </c>
      <c r="N43" s="11">
        <f t="shared" si="3"/>
        <v>1.5234852933828407E-45</v>
      </c>
    </row>
    <row r="44" spans="1:14" x14ac:dyDescent="0.3">
      <c r="A44">
        <v>789</v>
      </c>
      <c r="B44" s="1">
        <v>45199</v>
      </c>
      <c r="C44" t="s">
        <v>802</v>
      </c>
      <c r="D44" t="s">
        <v>13</v>
      </c>
      <c r="E44">
        <v>61</v>
      </c>
      <c r="F44" t="s">
        <v>14</v>
      </c>
      <c r="G44">
        <v>4</v>
      </c>
      <c r="H44">
        <v>500</v>
      </c>
      <c r="I44" s="9">
        <v>2000</v>
      </c>
      <c r="J44">
        <v>1</v>
      </c>
      <c r="K44" t="str">
        <f t="shared" si="1"/>
        <v>56-65</v>
      </c>
      <c r="L44" t="str">
        <f t="shared" si="0"/>
        <v>10.60-65</v>
      </c>
      <c r="M44" s="11">
        <f t="shared" si="2"/>
        <v>1.7501280115960818E-2</v>
      </c>
      <c r="N44" s="11">
        <f t="shared" si="3"/>
        <v>1.5234852933828407E-45</v>
      </c>
    </row>
    <row r="45" spans="1:14" x14ac:dyDescent="0.3">
      <c r="A45">
        <v>808</v>
      </c>
      <c r="B45" s="1">
        <v>45017</v>
      </c>
      <c r="C45" t="s">
        <v>821</v>
      </c>
      <c r="D45" t="s">
        <v>10</v>
      </c>
      <c r="E45">
        <v>33</v>
      </c>
      <c r="F45" t="s">
        <v>11</v>
      </c>
      <c r="G45">
        <v>4</v>
      </c>
      <c r="H45">
        <v>500</v>
      </c>
      <c r="I45" s="9">
        <v>2000</v>
      </c>
      <c r="J45">
        <v>1</v>
      </c>
      <c r="K45" t="str">
        <f t="shared" si="1"/>
        <v>26-35</v>
      </c>
      <c r="L45" t="str">
        <f t="shared" si="0"/>
        <v>4.30-35</v>
      </c>
      <c r="M45" s="11">
        <f t="shared" si="2"/>
        <v>1.7501280115960818E-2</v>
      </c>
      <c r="N45" s="11">
        <f t="shared" si="3"/>
        <v>1.5234852933828407E-45</v>
      </c>
    </row>
    <row r="46" spans="1:14" x14ac:dyDescent="0.3">
      <c r="A46">
        <v>832</v>
      </c>
      <c r="B46" s="1">
        <v>45180</v>
      </c>
      <c r="C46" t="s">
        <v>845</v>
      </c>
      <c r="D46" t="s">
        <v>10</v>
      </c>
      <c r="E46">
        <v>47</v>
      </c>
      <c r="F46" t="s">
        <v>11</v>
      </c>
      <c r="G46">
        <v>4</v>
      </c>
      <c r="H46">
        <v>500</v>
      </c>
      <c r="I46" s="9">
        <v>2000</v>
      </c>
      <c r="J46">
        <v>1</v>
      </c>
      <c r="K46" t="str">
        <f t="shared" si="1"/>
        <v>46-55</v>
      </c>
      <c r="L46" t="str">
        <f t="shared" si="0"/>
        <v>7.45-50</v>
      </c>
      <c r="M46" s="11">
        <f t="shared" si="2"/>
        <v>1.7501280115960818E-2</v>
      </c>
      <c r="N46" s="11">
        <f t="shared" si="3"/>
        <v>1.5234852933828407E-45</v>
      </c>
    </row>
    <row r="47" spans="1:14" x14ac:dyDescent="0.3">
      <c r="A47">
        <v>875</v>
      </c>
      <c r="B47" s="1">
        <v>45144</v>
      </c>
      <c r="C47" t="s">
        <v>888</v>
      </c>
      <c r="D47" t="s">
        <v>13</v>
      </c>
      <c r="E47">
        <v>51</v>
      </c>
      <c r="F47" t="s">
        <v>16</v>
      </c>
      <c r="G47">
        <v>4</v>
      </c>
      <c r="H47">
        <v>500</v>
      </c>
      <c r="I47" s="9">
        <v>2000</v>
      </c>
      <c r="J47">
        <v>1</v>
      </c>
      <c r="K47" t="str">
        <f t="shared" si="1"/>
        <v>46-55</v>
      </c>
      <c r="L47" t="str">
        <f t="shared" si="0"/>
        <v>8.50-55</v>
      </c>
      <c r="M47" s="11">
        <f t="shared" si="2"/>
        <v>1.7501280115960818E-2</v>
      </c>
      <c r="N47" s="11">
        <f t="shared" si="3"/>
        <v>1.5234852933828407E-45</v>
      </c>
    </row>
    <row r="48" spans="1:14" x14ac:dyDescent="0.3">
      <c r="A48">
        <v>927</v>
      </c>
      <c r="B48" s="1">
        <v>45101</v>
      </c>
      <c r="C48" t="s">
        <v>940</v>
      </c>
      <c r="D48" t="s">
        <v>10</v>
      </c>
      <c r="E48">
        <v>43</v>
      </c>
      <c r="F48" t="s">
        <v>16</v>
      </c>
      <c r="G48">
        <v>4</v>
      </c>
      <c r="H48">
        <v>500</v>
      </c>
      <c r="I48" s="9">
        <v>2000</v>
      </c>
      <c r="J48">
        <v>1</v>
      </c>
      <c r="K48" t="str">
        <f t="shared" si="1"/>
        <v>36-45</v>
      </c>
      <c r="L48" t="str">
        <f t="shared" si="0"/>
        <v>6.40-45</v>
      </c>
      <c r="M48" s="11">
        <f t="shared" si="2"/>
        <v>1.7501280115960818E-2</v>
      </c>
      <c r="N48" s="11">
        <f t="shared" si="3"/>
        <v>1.5234852933828407E-45</v>
      </c>
    </row>
    <row r="49" spans="1:14" x14ac:dyDescent="0.3">
      <c r="A49">
        <v>946</v>
      </c>
      <c r="B49" s="1">
        <v>45054</v>
      </c>
      <c r="C49" t="s">
        <v>959</v>
      </c>
      <c r="D49" t="s">
        <v>10</v>
      </c>
      <c r="E49">
        <v>62</v>
      </c>
      <c r="F49" t="s">
        <v>16</v>
      </c>
      <c r="G49">
        <v>4</v>
      </c>
      <c r="H49">
        <v>500</v>
      </c>
      <c r="I49" s="9">
        <v>2000</v>
      </c>
      <c r="J49">
        <v>1</v>
      </c>
      <c r="K49" t="str">
        <f t="shared" si="1"/>
        <v>56-65</v>
      </c>
      <c r="L49" t="str">
        <f t="shared" si="0"/>
        <v>10.60-65</v>
      </c>
      <c r="M49" s="11">
        <f t="shared" si="2"/>
        <v>1.7501280115960818E-2</v>
      </c>
      <c r="N49" s="11">
        <f t="shared" si="3"/>
        <v>1.5234852933828407E-45</v>
      </c>
    </row>
    <row r="50" spans="1:14" x14ac:dyDescent="0.3">
      <c r="A50">
        <v>970</v>
      </c>
      <c r="B50" s="1">
        <v>45062</v>
      </c>
      <c r="C50" t="s">
        <v>983</v>
      </c>
      <c r="D50" t="s">
        <v>10</v>
      </c>
      <c r="E50">
        <v>59</v>
      </c>
      <c r="F50" t="s">
        <v>16</v>
      </c>
      <c r="G50">
        <v>4</v>
      </c>
      <c r="H50">
        <v>500</v>
      </c>
      <c r="I50" s="9">
        <v>2000</v>
      </c>
      <c r="J50">
        <v>1</v>
      </c>
      <c r="K50" t="str">
        <f t="shared" si="1"/>
        <v>56-65</v>
      </c>
      <c r="L50" t="str">
        <f t="shared" si="0"/>
        <v>9.55-60</v>
      </c>
      <c r="M50" s="11">
        <f t="shared" si="2"/>
        <v>1.7501280115960818E-2</v>
      </c>
      <c r="N50" s="11">
        <f t="shared" si="3"/>
        <v>1.5234852933828407E-45</v>
      </c>
    </row>
    <row r="51" spans="1:14" x14ac:dyDescent="0.3">
      <c r="A51">
        <v>13</v>
      </c>
      <c r="B51" s="1">
        <v>45143</v>
      </c>
      <c r="C51" t="s">
        <v>26</v>
      </c>
      <c r="D51" t="s">
        <v>10</v>
      </c>
      <c r="E51">
        <v>22</v>
      </c>
      <c r="F51" t="s">
        <v>16</v>
      </c>
      <c r="G51">
        <v>3</v>
      </c>
      <c r="H51">
        <v>500</v>
      </c>
      <c r="I51" s="9">
        <v>1500</v>
      </c>
      <c r="J51">
        <v>1</v>
      </c>
      <c r="K51" t="str">
        <f t="shared" si="1"/>
        <v>18-25</v>
      </c>
      <c r="L51" t="str">
        <f t="shared" si="0"/>
        <v>2.20-25</v>
      </c>
      <c r="M51" s="11">
        <f t="shared" si="2"/>
        <v>1.7501280115960818E-2</v>
      </c>
      <c r="N51" s="11">
        <f t="shared" si="3"/>
        <v>1.5234852933828407E-45</v>
      </c>
    </row>
    <row r="52" spans="1:14" x14ac:dyDescent="0.3">
      <c r="A52">
        <v>16</v>
      </c>
      <c r="B52" s="1">
        <v>44974</v>
      </c>
      <c r="C52" t="s">
        <v>29</v>
      </c>
      <c r="D52" t="s">
        <v>10</v>
      </c>
      <c r="E52">
        <v>19</v>
      </c>
      <c r="F52" t="s">
        <v>14</v>
      </c>
      <c r="G52">
        <v>3</v>
      </c>
      <c r="H52">
        <v>500</v>
      </c>
      <c r="I52" s="9">
        <v>1500</v>
      </c>
      <c r="J52">
        <v>1</v>
      </c>
      <c r="K52" t="str">
        <f t="shared" si="1"/>
        <v>18-25</v>
      </c>
      <c r="L52" t="str">
        <f t="shared" si="0"/>
        <v>1.18-20</v>
      </c>
      <c r="M52" s="11">
        <f t="shared" si="2"/>
        <v>1.7501280115960818E-2</v>
      </c>
      <c r="N52" s="11">
        <f t="shared" si="3"/>
        <v>1.5234852933828407E-45</v>
      </c>
    </row>
    <row r="53" spans="1:14" x14ac:dyDescent="0.3">
      <c r="A53">
        <v>47</v>
      </c>
      <c r="B53" s="1">
        <v>45236</v>
      </c>
      <c r="C53" t="s">
        <v>60</v>
      </c>
      <c r="D53" t="s">
        <v>13</v>
      </c>
      <c r="E53">
        <v>40</v>
      </c>
      <c r="F53" t="s">
        <v>11</v>
      </c>
      <c r="G53">
        <v>3</v>
      </c>
      <c r="H53">
        <v>500</v>
      </c>
      <c r="I53" s="9">
        <v>1500</v>
      </c>
      <c r="J53">
        <v>1</v>
      </c>
      <c r="K53" t="str">
        <f t="shared" si="1"/>
        <v>36-45</v>
      </c>
      <c r="L53" t="str">
        <f t="shared" si="0"/>
        <v>5.35-40</v>
      </c>
      <c r="M53" s="11">
        <f t="shared" si="2"/>
        <v>1.7501280115960818E-2</v>
      </c>
      <c r="N53" s="11">
        <f t="shared" si="3"/>
        <v>1.5234852933828407E-45</v>
      </c>
    </row>
    <row r="54" spans="1:14" x14ac:dyDescent="0.3">
      <c r="A54">
        <v>54</v>
      </c>
      <c r="B54" s="1">
        <v>44967</v>
      </c>
      <c r="C54" t="s">
        <v>67</v>
      </c>
      <c r="D54" t="s">
        <v>13</v>
      </c>
      <c r="E54">
        <v>38</v>
      </c>
      <c r="F54" t="s">
        <v>16</v>
      </c>
      <c r="G54">
        <v>3</v>
      </c>
      <c r="H54">
        <v>500</v>
      </c>
      <c r="I54" s="9">
        <v>1500</v>
      </c>
      <c r="J54">
        <v>1</v>
      </c>
      <c r="K54" t="str">
        <f t="shared" si="1"/>
        <v>36-45</v>
      </c>
      <c r="L54" t="str">
        <f t="shared" si="0"/>
        <v>5.35-40</v>
      </c>
      <c r="M54" s="11">
        <f t="shared" si="2"/>
        <v>1.7501280115960818E-2</v>
      </c>
      <c r="N54" s="11">
        <f t="shared" si="3"/>
        <v>1.5234852933828407E-45</v>
      </c>
    </row>
    <row r="55" spans="1:14" x14ac:dyDescent="0.3">
      <c r="A55">
        <v>78</v>
      </c>
      <c r="B55" s="1">
        <v>45108</v>
      </c>
      <c r="C55" t="s">
        <v>91</v>
      </c>
      <c r="D55" t="s">
        <v>13</v>
      </c>
      <c r="E55">
        <v>47</v>
      </c>
      <c r="F55" t="s">
        <v>14</v>
      </c>
      <c r="G55">
        <v>3</v>
      </c>
      <c r="H55">
        <v>500</v>
      </c>
      <c r="I55" s="9">
        <v>1500</v>
      </c>
      <c r="J55">
        <v>1</v>
      </c>
      <c r="K55" t="str">
        <f t="shared" si="1"/>
        <v>46-55</v>
      </c>
      <c r="L55" t="str">
        <f t="shared" si="0"/>
        <v>7.45-50</v>
      </c>
      <c r="M55" s="11">
        <f t="shared" si="2"/>
        <v>1.7501280115960818E-2</v>
      </c>
      <c r="N55" s="11">
        <f t="shared" si="3"/>
        <v>1.5234852933828407E-45</v>
      </c>
    </row>
    <row r="56" spans="1:14" x14ac:dyDescent="0.3">
      <c r="A56">
        <v>111</v>
      </c>
      <c r="B56" s="1">
        <v>45035</v>
      </c>
      <c r="C56" t="s">
        <v>124</v>
      </c>
      <c r="D56" t="s">
        <v>13</v>
      </c>
      <c r="E56">
        <v>34</v>
      </c>
      <c r="F56" t="s">
        <v>16</v>
      </c>
      <c r="G56">
        <v>3</v>
      </c>
      <c r="H56">
        <v>500</v>
      </c>
      <c r="I56" s="9">
        <v>1500</v>
      </c>
      <c r="J56">
        <v>1</v>
      </c>
      <c r="K56" t="str">
        <f t="shared" si="1"/>
        <v>26-35</v>
      </c>
      <c r="L56" t="str">
        <f t="shared" si="0"/>
        <v>4.30-35</v>
      </c>
      <c r="M56" s="11">
        <f t="shared" si="2"/>
        <v>1.7501280115960818E-2</v>
      </c>
      <c r="N56" s="11">
        <f t="shared" si="3"/>
        <v>1.5234852933828407E-45</v>
      </c>
    </row>
    <row r="57" spans="1:14" x14ac:dyDescent="0.3">
      <c r="A57">
        <v>112</v>
      </c>
      <c r="B57" s="1">
        <v>45262</v>
      </c>
      <c r="C57" t="s">
        <v>125</v>
      </c>
      <c r="D57" t="s">
        <v>10</v>
      </c>
      <c r="E57">
        <v>37</v>
      </c>
      <c r="F57" t="s">
        <v>14</v>
      </c>
      <c r="G57">
        <v>3</v>
      </c>
      <c r="H57">
        <v>500</v>
      </c>
      <c r="I57" s="9">
        <v>1500</v>
      </c>
      <c r="J57">
        <v>1</v>
      </c>
      <c r="K57" t="str">
        <f t="shared" si="1"/>
        <v>36-45</v>
      </c>
      <c r="L57" t="str">
        <f t="shared" si="0"/>
        <v>5.35-40</v>
      </c>
      <c r="M57" s="11">
        <f t="shared" si="2"/>
        <v>1.7501280115960818E-2</v>
      </c>
      <c r="N57" s="11">
        <f t="shared" si="3"/>
        <v>1.5234852933828407E-45</v>
      </c>
    </row>
    <row r="58" spans="1:14" x14ac:dyDescent="0.3">
      <c r="A58">
        <v>115</v>
      </c>
      <c r="B58" s="1">
        <v>45256</v>
      </c>
      <c r="C58" t="s">
        <v>128</v>
      </c>
      <c r="D58" t="s">
        <v>10</v>
      </c>
      <c r="E58">
        <v>51</v>
      </c>
      <c r="F58" t="s">
        <v>14</v>
      </c>
      <c r="G58">
        <v>3</v>
      </c>
      <c r="H58">
        <v>500</v>
      </c>
      <c r="I58" s="9">
        <v>1500</v>
      </c>
      <c r="J58">
        <v>1</v>
      </c>
      <c r="K58" t="str">
        <f t="shared" si="1"/>
        <v>46-55</v>
      </c>
      <c r="L58" t="str">
        <f t="shared" si="0"/>
        <v>8.50-55</v>
      </c>
      <c r="M58" s="11">
        <f t="shared" si="2"/>
        <v>1.7501280115960818E-2</v>
      </c>
      <c r="N58" s="11">
        <f t="shared" si="3"/>
        <v>1.5234852933828407E-45</v>
      </c>
    </row>
    <row r="59" spans="1:14" x14ac:dyDescent="0.3">
      <c r="A59">
        <v>144</v>
      </c>
      <c r="B59" s="1">
        <v>45122</v>
      </c>
      <c r="C59" t="s">
        <v>157</v>
      </c>
      <c r="D59" t="s">
        <v>13</v>
      </c>
      <c r="E59">
        <v>59</v>
      </c>
      <c r="F59" t="s">
        <v>11</v>
      </c>
      <c r="G59">
        <v>3</v>
      </c>
      <c r="H59">
        <v>500</v>
      </c>
      <c r="I59" s="9">
        <v>1500</v>
      </c>
      <c r="J59">
        <v>1</v>
      </c>
      <c r="K59" t="str">
        <f t="shared" si="1"/>
        <v>56-65</v>
      </c>
      <c r="L59" t="str">
        <f t="shared" si="0"/>
        <v>9.55-60</v>
      </c>
      <c r="M59" s="11">
        <f t="shared" si="2"/>
        <v>1.7501280115960818E-2</v>
      </c>
      <c r="N59" s="11">
        <f t="shared" si="3"/>
        <v>1.5234852933828407E-45</v>
      </c>
    </row>
    <row r="60" spans="1:14" x14ac:dyDescent="0.3">
      <c r="A60">
        <v>164</v>
      </c>
      <c r="B60" s="1">
        <v>45061</v>
      </c>
      <c r="C60" t="s">
        <v>177</v>
      </c>
      <c r="D60" t="s">
        <v>13</v>
      </c>
      <c r="E60">
        <v>47</v>
      </c>
      <c r="F60" t="s">
        <v>11</v>
      </c>
      <c r="G60">
        <v>3</v>
      </c>
      <c r="H60">
        <v>500</v>
      </c>
      <c r="I60" s="9">
        <v>1500</v>
      </c>
      <c r="J60">
        <v>1</v>
      </c>
      <c r="K60" t="str">
        <f t="shared" si="1"/>
        <v>46-55</v>
      </c>
      <c r="L60" t="str">
        <f t="shared" si="0"/>
        <v>7.45-50</v>
      </c>
      <c r="M60" s="11">
        <f t="shared" si="2"/>
        <v>1.7501280115960818E-2</v>
      </c>
      <c r="N60" s="11">
        <f t="shared" si="3"/>
        <v>1.5234852933828407E-45</v>
      </c>
    </row>
    <row r="61" spans="1:14" x14ac:dyDescent="0.3">
      <c r="A61">
        <v>169</v>
      </c>
      <c r="B61" s="1">
        <v>45247</v>
      </c>
      <c r="C61" t="s">
        <v>182</v>
      </c>
      <c r="D61" t="s">
        <v>10</v>
      </c>
      <c r="E61">
        <v>18</v>
      </c>
      <c r="F61" t="s">
        <v>11</v>
      </c>
      <c r="G61">
        <v>3</v>
      </c>
      <c r="H61">
        <v>500</v>
      </c>
      <c r="I61" s="9">
        <v>1500</v>
      </c>
      <c r="J61">
        <v>1</v>
      </c>
      <c r="K61" t="str">
        <f t="shared" si="1"/>
        <v>18-25</v>
      </c>
      <c r="L61" t="str">
        <f t="shared" si="0"/>
        <v>1.18-20</v>
      </c>
      <c r="M61" s="11">
        <f t="shared" si="2"/>
        <v>1.7501280115960818E-2</v>
      </c>
      <c r="N61" s="11">
        <f t="shared" si="3"/>
        <v>1.5234852933828407E-45</v>
      </c>
    </row>
    <row r="62" spans="1:14" x14ac:dyDescent="0.3">
      <c r="A62">
        <v>193</v>
      </c>
      <c r="B62" s="1">
        <v>44970</v>
      </c>
      <c r="C62" t="s">
        <v>206</v>
      </c>
      <c r="D62" t="s">
        <v>10</v>
      </c>
      <c r="E62">
        <v>35</v>
      </c>
      <c r="F62" t="s">
        <v>11</v>
      </c>
      <c r="G62">
        <v>3</v>
      </c>
      <c r="H62">
        <v>500</v>
      </c>
      <c r="I62" s="9">
        <v>1500</v>
      </c>
      <c r="J62">
        <v>1</v>
      </c>
      <c r="K62" t="str">
        <f t="shared" si="1"/>
        <v>26-35</v>
      </c>
      <c r="L62" t="str">
        <f t="shared" si="0"/>
        <v>4.30-35</v>
      </c>
      <c r="M62" s="11">
        <f t="shared" si="2"/>
        <v>1.7501280115960818E-2</v>
      </c>
      <c r="N62" s="11">
        <f t="shared" si="3"/>
        <v>1.5234852933828407E-45</v>
      </c>
    </row>
    <row r="63" spans="1:14" x14ac:dyDescent="0.3">
      <c r="A63">
        <v>199</v>
      </c>
      <c r="B63" s="1">
        <v>45264</v>
      </c>
      <c r="C63" t="s">
        <v>212</v>
      </c>
      <c r="D63" t="s">
        <v>10</v>
      </c>
      <c r="E63">
        <v>45</v>
      </c>
      <c r="F63" t="s">
        <v>11</v>
      </c>
      <c r="G63">
        <v>3</v>
      </c>
      <c r="H63">
        <v>500</v>
      </c>
      <c r="I63" s="9">
        <v>1500</v>
      </c>
      <c r="J63">
        <v>1</v>
      </c>
      <c r="K63" t="str">
        <f t="shared" si="1"/>
        <v>36-45</v>
      </c>
      <c r="L63" t="str">
        <f t="shared" si="0"/>
        <v>6.40-45</v>
      </c>
      <c r="M63" s="11">
        <f t="shared" si="2"/>
        <v>1.7501280115960818E-2</v>
      </c>
      <c r="N63" s="11">
        <f t="shared" si="3"/>
        <v>1.5234852933828407E-45</v>
      </c>
    </row>
    <row r="64" spans="1:14" x14ac:dyDescent="0.3">
      <c r="A64">
        <v>211</v>
      </c>
      <c r="B64" s="1">
        <v>45292</v>
      </c>
      <c r="C64" t="s">
        <v>224</v>
      </c>
      <c r="D64" t="s">
        <v>10</v>
      </c>
      <c r="E64">
        <v>42</v>
      </c>
      <c r="F64" t="s">
        <v>11</v>
      </c>
      <c r="G64">
        <v>3</v>
      </c>
      <c r="H64">
        <v>500</v>
      </c>
      <c r="I64" s="9">
        <v>1500</v>
      </c>
      <c r="J64">
        <v>1</v>
      </c>
      <c r="K64" t="str">
        <f t="shared" si="1"/>
        <v>36-45</v>
      </c>
      <c r="L64" t="str">
        <f t="shared" si="0"/>
        <v>6.40-45</v>
      </c>
      <c r="M64" s="11">
        <f t="shared" si="2"/>
        <v>1.7501280115960818E-2</v>
      </c>
      <c r="N64" s="11">
        <f t="shared" si="3"/>
        <v>1.5234852933828407E-45</v>
      </c>
    </row>
    <row r="65" spans="1:14" x14ac:dyDescent="0.3">
      <c r="A65">
        <v>212</v>
      </c>
      <c r="B65" s="1">
        <v>45086</v>
      </c>
      <c r="C65" t="s">
        <v>225</v>
      </c>
      <c r="D65" t="s">
        <v>10</v>
      </c>
      <c r="E65">
        <v>21</v>
      </c>
      <c r="F65" t="s">
        <v>14</v>
      </c>
      <c r="G65">
        <v>3</v>
      </c>
      <c r="H65">
        <v>500</v>
      </c>
      <c r="I65" s="9">
        <v>1500</v>
      </c>
      <c r="J65">
        <v>1</v>
      </c>
      <c r="K65" t="str">
        <f t="shared" si="1"/>
        <v>18-25</v>
      </c>
      <c r="L65" t="str">
        <f t="shared" si="0"/>
        <v>2.20-25</v>
      </c>
      <c r="M65" s="11">
        <f t="shared" si="2"/>
        <v>1.7501280115960818E-2</v>
      </c>
      <c r="N65" s="11">
        <f t="shared" si="3"/>
        <v>1.5234852933828407E-45</v>
      </c>
    </row>
    <row r="66" spans="1:14" x14ac:dyDescent="0.3">
      <c r="A66">
        <v>213</v>
      </c>
      <c r="B66" s="1">
        <v>45131</v>
      </c>
      <c r="C66" t="s">
        <v>226</v>
      </c>
      <c r="D66" t="s">
        <v>10</v>
      </c>
      <c r="E66">
        <v>27</v>
      </c>
      <c r="F66" t="s">
        <v>11</v>
      </c>
      <c r="G66">
        <v>3</v>
      </c>
      <c r="H66">
        <v>500</v>
      </c>
      <c r="I66" s="9">
        <v>1500</v>
      </c>
      <c r="J66">
        <v>1</v>
      </c>
      <c r="K66" t="str">
        <f t="shared" si="1"/>
        <v>26-35</v>
      </c>
      <c r="L66" t="str">
        <f t="shared" ref="L66:L129" si="4">IF(E66&lt;=20,"1.18-20",IF(E66&lt;=25,"2.20-25",IF(E66&lt;=30,"3.25-30",IF(E66&lt;=35,"4.30-35",IF(E66&lt;=40,"5.35-40",IF(E66&lt;=45,"6.40-45",IF(E66&lt;=50,"7.45-50",IF(E66&lt;=55,"8.50-55",IF(E66&lt;=60,"9.55-60","10.60-65")))))))))</f>
        <v>3.25-30</v>
      </c>
      <c r="M66" s="11">
        <f t="shared" si="2"/>
        <v>1.7501280115960818E-2</v>
      </c>
      <c r="N66" s="11">
        <f t="shared" si="3"/>
        <v>1.5234852933828407E-45</v>
      </c>
    </row>
    <row r="67" spans="1:14" x14ac:dyDescent="0.3">
      <c r="A67">
        <v>215</v>
      </c>
      <c r="B67" s="1">
        <v>45259</v>
      </c>
      <c r="C67" t="s">
        <v>228</v>
      </c>
      <c r="D67" t="s">
        <v>10</v>
      </c>
      <c r="E67">
        <v>58</v>
      </c>
      <c r="F67" t="s">
        <v>14</v>
      </c>
      <c r="G67">
        <v>3</v>
      </c>
      <c r="H67">
        <v>500</v>
      </c>
      <c r="I67" s="9">
        <v>1500</v>
      </c>
      <c r="J67">
        <v>1</v>
      </c>
      <c r="K67" t="str">
        <f t="shared" ref="K67:K130" si="5">IF(E67&lt;=25,"18-25",IF(E67&lt;=35,"26-35",IF(E67&lt;=45,"36-45",IF(E67&lt;=55,"46-55","56-65"))))</f>
        <v>56-65</v>
      </c>
      <c r="L67" t="str">
        <f t="shared" si="4"/>
        <v>9.55-60</v>
      </c>
      <c r="M67" s="11">
        <f t="shared" ref="M67:M130" si="6">CORREL(H:H,G:G)</f>
        <v>1.7501280115960818E-2</v>
      </c>
      <c r="N67" s="11">
        <f t="shared" ref="N67:N130" si="7">_xlfn.T.TEST($H$2:$H$1001,$I$2:$I$1001,2,3)</f>
        <v>1.5234852933828407E-45</v>
      </c>
    </row>
    <row r="68" spans="1:14" x14ac:dyDescent="0.3">
      <c r="A68">
        <v>239</v>
      </c>
      <c r="B68" s="1">
        <v>45096</v>
      </c>
      <c r="C68" t="s">
        <v>252</v>
      </c>
      <c r="D68" t="s">
        <v>10</v>
      </c>
      <c r="E68">
        <v>38</v>
      </c>
      <c r="F68" t="s">
        <v>16</v>
      </c>
      <c r="G68">
        <v>3</v>
      </c>
      <c r="H68">
        <v>500</v>
      </c>
      <c r="I68" s="9">
        <v>1500</v>
      </c>
      <c r="J68">
        <v>1</v>
      </c>
      <c r="K68" t="str">
        <f t="shared" si="5"/>
        <v>36-45</v>
      </c>
      <c r="L68" t="str">
        <f t="shared" si="4"/>
        <v>5.35-40</v>
      </c>
      <c r="M68" s="11">
        <f t="shared" si="6"/>
        <v>1.7501280115960818E-2</v>
      </c>
      <c r="N68" s="11">
        <f t="shared" si="7"/>
        <v>1.5234852933828407E-45</v>
      </c>
    </row>
    <row r="69" spans="1:14" x14ac:dyDescent="0.3">
      <c r="A69">
        <v>280</v>
      </c>
      <c r="B69" s="1">
        <v>45020</v>
      </c>
      <c r="C69" t="s">
        <v>293</v>
      </c>
      <c r="D69" t="s">
        <v>13</v>
      </c>
      <c r="E69">
        <v>37</v>
      </c>
      <c r="F69" t="s">
        <v>14</v>
      </c>
      <c r="G69">
        <v>3</v>
      </c>
      <c r="H69">
        <v>500</v>
      </c>
      <c r="I69" s="9">
        <v>1500</v>
      </c>
      <c r="J69">
        <v>1</v>
      </c>
      <c r="K69" t="str">
        <f t="shared" si="5"/>
        <v>36-45</v>
      </c>
      <c r="L69" t="str">
        <f t="shared" si="4"/>
        <v>5.35-40</v>
      </c>
      <c r="M69" s="11">
        <f t="shared" si="6"/>
        <v>1.7501280115960818E-2</v>
      </c>
      <c r="N69" s="11">
        <f t="shared" si="7"/>
        <v>1.5234852933828407E-45</v>
      </c>
    </row>
    <row r="70" spans="1:14" x14ac:dyDescent="0.3">
      <c r="A70">
        <v>313</v>
      </c>
      <c r="B70" s="1">
        <v>45006</v>
      </c>
      <c r="C70" t="s">
        <v>326</v>
      </c>
      <c r="D70" t="s">
        <v>13</v>
      </c>
      <c r="E70">
        <v>55</v>
      </c>
      <c r="F70" t="s">
        <v>11</v>
      </c>
      <c r="G70">
        <v>3</v>
      </c>
      <c r="H70">
        <v>500</v>
      </c>
      <c r="I70" s="9">
        <v>1500</v>
      </c>
      <c r="J70">
        <v>1</v>
      </c>
      <c r="K70" t="str">
        <f t="shared" si="5"/>
        <v>46-55</v>
      </c>
      <c r="L70" t="str">
        <f t="shared" si="4"/>
        <v>8.50-55</v>
      </c>
      <c r="M70" s="11">
        <f t="shared" si="6"/>
        <v>1.7501280115960818E-2</v>
      </c>
      <c r="N70" s="11">
        <f t="shared" si="7"/>
        <v>1.5234852933828407E-45</v>
      </c>
    </row>
    <row r="71" spans="1:14" x14ac:dyDescent="0.3">
      <c r="A71">
        <v>356</v>
      </c>
      <c r="B71" s="1">
        <v>45087</v>
      </c>
      <c r="C71" t="s">
        <v>369</v>
      </c>
      <c r="D71" t="s">
        <v>10</v>
      </c>
      <c r="E71">
        <v>50</v>
      </c>
      <c r="F71" t="s">
        <v>16</v>
      </c>
      <c r="G71">
        <v>3</v>
      </c>
      <c r="H71">
        <v>500</v>
      </c>
      <c r="I71" s="9">
        <v>1500</v>
      </c>
      <c r="J71">
        <v>1</v>
      </c>
      <c r="K71" t="str">
        <f t="shared" si="5"/>
        <v>46-55</v>
      </c>
      <c r="L71" t="str">
        <f t="shared" si="4"/>
        <v>7.45-50</v>
      </c>
      <c r="M71" s="11">
        <f t="shared" si="6"/>
        <v>1.7501280115960818E-2</v>
      </c>
      <c r="N71" s="11">
        <f t="shared" si="7"/>
        <v>1.5234852933828407E-45</v>
      </c>
    </row>
    <row r="72" spans="1:14" x14ac:dyDescent="0.3">
      <c r="A72">
        <v>369</v>
      </c>
      <c r="B72" s="1">
        <v>45245</v>
      </c>
      <c r="C72" t="s">
        <v>382</v>
      </c>
      <c r="D72" t="s">
        <v>10</v>
      </c>
      <c r="E72">
        <v>23</v>
      </c>
      <c r="F72" t="s">
        <v>16</v>
      </c>
      <c r="G72">
        <v>3</v>
      </c>
      <c r="H72">
        <v>500</v>
      </c>
      <c r="I72" s="9">
        <v>1500</v>
      </c>
      <c r="J72">
        <v>1</v>
      </c>
      <c r="K72" t="str">
        <f t="shared" si="5"/>
        <v>18-25</v>
      </c>
      <c r="L72" t="str">
        <f t="shared" si="4"/>
        <v>2.20-25</v>
      </c>
      <c r="M72" s="11">
        <f t="shared" si="6"/>
        <v>1.7501280115960818E-2</v>
      </c>
      <c r="N72" s="11">
        <f t="shared" si="7"/>
        <v>1.5234852933828407E-45</v>
      </c>
    </row>
    <row r="73" spans="1:14" x14ac:dyDescent="0.3">
      <c r="A73">
        <v>372</v>
      </c>
      <c r="B73" s="1">
        <v>44964</v>
      </c>
      <c r="C73" t="s">
        <v>385</v>
      </c>
      <c r="D73" t="s">
        <v>13</v>
      </c>
      <c r="E73">
        <v>24</v>
      </c>
      <c r="F73" t="s">
        <v>11</v>
      </c>
      <c r="G73">
        <v>3</v>
      </c>
      <c r="H73">
        <v>500</v>
      </c>
      <c r="I73" s="9">
        <v>1500</v>
      </c>
      <c r="J73">
        <v>1</v>
      </c>
      <c r="K73" t="str">
        <f t="shared" si="5"/>
        <v>18-25</v>
      </c>
      <c r="L73" t="str">
        <f t="shared" si="4"/>
        <v>2.20-25</v>
      </c>
      <c r="M73" s="11">
        <f t="shared" si="6"/>
        <v>1.7501280115960818E-2</v>
      </c>
      <c r="N73" s="11">
        <f t="shared" si="7"/>
        <v>1.5234852933828407E-45</v>
      </c>
    </row>
    <row r="74" spans="1:14" x14ac:dyDescent="0.3">
      <c r="A74">
        <v>385</v>
      </c>
      <c r="B74" s="1">
        <v>45205</v>
      </c>
      <c r="C74" t="s">
        <v>398</v>
      </c>
      <c r="D74" t="s">
        <v>10</v>
      </c>
      <c r="E74">
        <v>50</v>
      </c>
      <c r="F74" t="s">
        <v>16</v>
      </c>
      <c r="G74">
        <v>3</v>
      </c>
      <c r="H74">
        <v>500</v>
      </c>
      <c r="I74" s="9">
        <v>1500</v>
      </c>
      <c r="J74">
        <v>1</v>
      </c>
      <c r="K74" t="str">
        <f t="shared" si="5"/>
        <v>46-55</v>
      </c>
      <c r="L74" t="str">
        <f t="shared" si="4"/>
        <v>7.45-50</v>
      </c>
      <c r="M74" s="11">
        <f t="shared" si="6"/>
        <v>1.7501280115960818E-2</v>
      </c>
      <c r="N74" s="11">
        <f t="shared" si="7"/>
        <v>1.5234852933828407E-45</v>
      </c>
    </row>
    <row r="75" spans="1:14" x14ac:dyDescent="0.3">
      <c r="A75">
        <v>421</v>
      </c>
      <c r="B75" s="1">
        <v>44928</v>
      </c>
      <c r="C75" t="s">
        <v>434</v>
      </c>
      <c r="D75" t="s">
        <v>13</v>
      </c>
      <c r="E75">
        <v>37</v>
      </c>
      <c r="F75" t="s">
        <v>14</v>
      </c>
      <c r="G75">
        <v>3</v>
      </c>
      <c r="H75">
        <v>500</v>
      </c>
      <c r="I75" s="9">
        <v>1500</v>
      </c>
      <c r="J75">
        <v>1</v>
      </c>
      <c r="K75" t="str">
        <f t="shared" si="5"/>
        <v>36-45</v>
      </c>
      <c r="L75" t="str">
        <f t="shared" si="4"/>
        <v>5.35-40</v>
      </c>
      <c r="M75" s="11">
        <f t="shared" si="6"/>
        <v>1.7501280115960818E-2</v>
      </c>
      <c r="N75" s="11">
        <f t="shared" si="7"/>
        <v>1.5234852933828407E-45</v>
      </c>
    </row>
    <row r="76" spans="1:14" x14ac:dyDescent="0.3">
      <c r="A76">
        <v>452</v>
      </c>
      <c r="B76" s="1">
        <v>45054</v>
      </c>
      <c r="C76" t="s">
        <v>465</v>
      </c>
      <c r="D76" t="s">
        <v>13</v>
      </c>
      <c r="E76">
        <v>48</v>
      </c>
      <c r="F76" t="s">
        <v>14</v>
      </c>
      <c r="G76">
        <v>3</v>
      </c>
      <c r="H76">
        <v>500</v>
      </c>
      <c r="I76" s="9">
        <v>1500</v>
      </c>
      <c r="J76">
        <v>1</v>
      </c>
      <c r="K76" t="str">
        <f t="shared" si="5"/>
        <v>46-55</v>
      </c>
      <c r="L76" t="str">
        <f t="shared" si="4"/>
        <v>7.45-50</v>
      </c>
      <c r="M76" s="11">
        <f t="shared" si="6"/>
        <v>1.7501280115960818E-2</v>
      </c>
      <c r="N76" s="11">
        <f t="shared" si="7"/>
        <v>1.5234852933828407E-45</v>
      </c>
    </row>
    <row r="77" spans="1:14" x14ac:dyDescent="0.3">
      <c r="A77">
        <v>463</v>
      </c>
      <c r="B77" s="1">
        <v>45138</v>
      </c>
      <c r="C77" t="s">
        <v>476</v>
      </c>
      <c r="D77" t="s">
        <v>13</v>
      </c>
      <c r="E77">
        <v>54</v>
      </c>
      <c r="F77" t="s">
        <v>11</v>
      </c>
      <c r="G77">
        <v>3</v>
      </c>
      <c r="H77">
        <v>500</v>
      </c>
      <c r="I77" s="9">
        <v>1500</v>
      </c>
      <c r="J77">
        <v>1</v>
      </c>
      <c r="K77" t="str">
        <f t="shared" si="5"/>
        <v>46-55</v>
      </c>
      <c r="L77" t="str">
        <f t="shared" si="4"/>
        <v>8.50-55</v>
      </c>
      <c r="M77" s="11">
        <f t="shared" si="6"/>
        <v>1.7501280115960818E-2</v>
      </c>
      <c r="N77" s="11">
        <f t="shared" si="7"/>
        <v>1.5234852933828407E-45</v>
      </c>
    </row>
    <row r="78" spans="1:14" x14ac:dyDescent="0.3">
      <c r="A78">
        <v>474</v>
      </c>
      <c r="B78" s="1">
        <v>45122</v>
      </c>
      <c r="C78" t="s">
        <v>487</v>
      </c>
      <c r="D78" t="s">
        <v>13</v>
      </c>
      <c r="E78">
        <v>26</v>
      </c>
      <c r="F78" t="s">
        <v>14</v>
      </c>
      <c r="G78">
        <v>3</v>
      </c>
      <c r="H78">
        <v>500</v>
      </c>
      <c r="I78" s="9">
        <v>1500</v>
      </c>
      <c r="J78">
        <v>1</v>
      </c>
      <c r="K78" t="str">
        <f t="shared" si="5"/>
        <v>26-35</v>
      </c>
      <c r="L78" t="str">
        <f t="shared" si="4"/>
        <v>3.25-30</v>
      </c>
      <c r="M78" s="11">
        <f t="shared" si="6"/>
        <v>1.7501280115960818E-2</v>
      </c>
      <c r="N78" s="11">
        <f t="shared" si="7"/>
        <v>1.5234852933828407E-45</v>
      </c>
    </row>
    <row r="79" spans="1:14" x14ac:dyDescent="0.3">
      <c r="A79">
        <v>506</v>
      </c>
      <c r="B79" s="1">
        <v>44982</v>
      </c>
      <c r="C79" t="s">
        <v>519</v>
      </c>
      <c r="D79" t="s">
        <v>10</v>
      </c>
      <c r="E79">
        <v>34</v>
      </c>
      <c r="F79" t="s">
        <v>11</v>
      </c>
      <c r="G79">
        <v>3</v>
      </c>
      <c r="H79">
        <v>500</v>
      </c>
      <c r="I79" s="9">
        <v>1500</v>
      </c>
      <c r="J79">
        <v>1</v>
      </c>
      <c r="K79" t="str">
        <f t="shared" si="5"/>
        <v>26-35</v>
      </c>
      <c r="L79" t="str">
        <f t="shared" si="4"/>
        <v>4.30-35</v>
      </c>
      <c r="M79" s="11">
        <f t="shared" si="6"/>
        <v>1.7501280115960818E-2</v>
      </c>
      <c r="N79" s="11">
        <f t="shared" si="7"/>
        <v>1.5234852933828407E-45</v>
      </c>
    </row>
    <row r="80" spans="1:14" x14ac:dyDescent="0.3">
      <c r="A80">
        <v>507</v>
      </c>
      <c r="B80" s="1">
        <v>45232</v>
      </c>
      <c r="C80" t="s">
        <v>520</v>
      </c>
      <c r="D80" t="s">
        <v>13</v>
      </c>
      <c r="E80">
        <v>37</v>
      </c>
      <c r="F80" t="s">
        <v>16</v>
      </c>
      <c r="G80">
        <v>3</v>
      </c>
      <c r="H80">
        <v>500</v>
      </c>
      <c r="I80" s="9">
        <v>1500</v>
      </c>
      <c r="J80">
        <v>1</v>
      </c>
      <c r="K80" t="str">
        <f t="shared" si="5"/>
        <v>36-45</v>
      </c>
      <c r="L80" t="str">
        <f t="shared" si="4"/>
        <v>5.35-40</v>
      </c>
      <c r="M80" s="11">
        <f t="shared" si="6"/>
        <v>1.7501280115960818E-2</v>
      </c>
      <c r="N80" s="11">
        <f t="shared" si="7"/>
        <v>1.5234852933828407E-45</v>
      </c>
    </row>
    <row r="81" spans="1:14" x14ac:dyDescent="0.3">
      <c r="A81">
        <v>522</v>
      </c>
      <c r="B81" s="1">
        <v>44927</v>
      </c>
      <c r="C81" t="s">
        <v>535</v>
      </c>
      <c r="D81" t="s">
        <v>10</v>
      </c>
      <c r="E81">
        <v>46</v>
      </c>
      <c r="F81" t="s">
        <v>11</v>
      </c>
      <c r="G81">
        <v>3</v>
      </c>
      <c r="H81">
        <v>500</v>
      </c>
      <c r="I81" s="9">
        <v>1500</v>
      </c>
      <c r="J81">
        <v>1</v>
      </c>
      <c r="K81" t="str">
        <f t="shared" si="5"/>
        <v>46-55</v>
      </c>
      <c r="L81" t="str">
        <f t="shared" si="4"/>
        <v>7.45-50</v>
      </c>
      <c r="M81" s="11">
        <f t="shared" si="6"/>
        <v>1.7501280115960818E-2</v>
      </c>
      <c r="N81" s="11">
        <f t="shared" si="7"/>
        <v>1.5234852933828407E-45</v>
      </c>
    </row>
    <row r="82" spans="1:14" x14ac:dyDescent="0.3">
      <c r="A82">
        <v>533</v>
      </c>
      <c r="B82" s="1">
        <v>45246</v>
      </c>
      <c r="C82" t="s">
        <v>546</v>
      </c>
      <c r="D82" t="s">
        <v>10</v>
      </c>
      <c r="E82">
        <v>19</v>
      </c>
      <c r="F82" t="s">
        <v>16</v>
      </c>
      <c r="G82">
        <v>3</v>
      </c>
      <c r="H82">
        <v>500</v>
      </c>
      <c r="I82" s="9">
        <v>1500</v>
      </c>
      <c r="J82">
        <v>1</v>
      </c>
      <c r="K82" t="str">
        <f t="shared" si="5"/>
        <v>18-25</v>
      </c>
      <c r="L82" t="str">
        <f t="shared" si="4"/>
        <v>1.18-20</v>
      </c>
      <c r="M82" s="11">
        <f t="shared" si="6"/>
        <v>1.7501280115960818E-2</v>
      </c>
      <c r="N82" s="11">
        <f t="shared" si="7"/>
        <v>1.5234852933828407E-45</v>
      </c>
    </row>
    <row r="83" spans="1:14" x14ac:dyDescent="0.3">
      <c r="A83">
        <v>580</v>
      </c>
      <c r="B83" s="1">
        <v>45266</v>
      </c>
      <c r="C83" t="s">
        <v>593</v>
      </c>
      <c r="D83" t="s">
        <v>13</v>
      </c>
      <c r="E83">
        <v>31</v>
      </c>
      <c r="F83" t="s">
        <v>14</v>
      </c>
      <c r="G83">
        <v>3</v>
      </c>
      <c r="H83">
        <v>500</v>
      </c>
      <c r="I83" s="9">
        <v>1500</v>
      </c>
      <c r="J83">
        <v>1</v>
      </c>
      <c r="K83" t="str">
        <f t="shared" si="5"/>
        <v>26-35</v>
      </c>
      <c r="L83" t="str">
        <f t="shared" si="4"/>
        <v>4.30-35</v>
      </c>
      <c r="M83" s="11">
        <f t="shared" si="6"/>
        <v>1.7501280115960818E-2</v>
      </c>
      <c r="N83" s="11">
        <f t="shared" si="7"/>
        <v>1.5234852933828407E-45</v>
      </c>
    </row>
    <row r="84" spans="1:14" x14ac:dyDescent="0.3">
      <c r="A84">
        <v>608</v>
      </c>
      <c r="B84" s="1">
        <v>45262</v>
      </c>
      <c r="C84" t="s">
        <v>621</v>
      </c>
      <c r="D84" t="s">
        <v>13</v>
      </c>
      <c r="E84">
        <v>55</v>
      </c>
      <c r="F84" t="s">
        <v>16</v>
      </c>
      <c r="G84">
        <v>3</v>
      </c>
      <c r="H84">
        <v>500</v>
      </c>
      <c r="I84" s="9">
        <v>1500</v>
      </c>
      <c r="J84">
        <v>1</v>
      </c>
      <c r="K84" t="str">
        <f t="shared" si="5"/>
        <v>46-55</v>
      </c>
      <c r="L84" t="str">
        <f t="shared" si="4"/>
        <v>8.50-55</v>
      </c>
      <c r="M84" s="11">
        <f t="shared" si="6"/>
        <v>1.7501280115960818E-2</v>
      </c>
      <c r="N84" s="11">
        <f t="shared" si="7"/>
        <v>1.5234852933828407E-45</v>
      </c>
    </row>
    <row r="85" spans="1:14" x14ac:dyDescent="0.3">
      <c r="A85">
        <v>611</v>
      </c>
      <c r="B85" s="1">
        <v>44981</v>
      </c>
      <c r="C85" t="s">
        <v>624</v>
      </c>
      <c r="D85" t="s">
        <v>10</v>
      </c>
      <c r="E85">
        <v>51</v>
      </c>
      <c r="F85" t="s">
        <v>11</v>
      </c>
      <c r="G85">
        <v>3</v>
      </c>
      <c r="H85">
        <v>500</v>
      </c>
      <c r="I85" s="9">
        <v>1500</v>
      </c>
      <c r="J85">
        <v>1</v>
      </c>
      <c r="K85" t="str">
        <f t="shared" si="5"/>
        <v>46-55</v>
      </c>
      <c r="L85" t="str">
        <f t="shared" si="4"/>
        <v>8.50-55</v>
      </c>
      <c r="M85" s="11">
        <f t="shared" si="6"/>
        <v>1.7501280115960818E-2</v>
      </c>
      <c r="N85" s="11">
        <f t="shared" si="7"/>
        <v>1.5234852933828407E-45</v>
      </c>
    </row>
    <row r="86" spans="1:14" x14ac:dyDescent="0.3">
      <c r="A86">
        <v>636</v>
      </c>
      <c r="B86" s="1">
        <v>45008</v>
      </c>
      <c r="C86" t="s">
        <v>649</v>
      </c>
      <c r="D86" t="s">
        <v>13</v>
      </c>
      <c r="E86">
        <v>21</v>
      </c>
      <c r="F86" t="s">
        <v>11</v>
      </c>
      <c r="G86">
        <v>3</v>
      </c>
      <c r="H86">
        <v>500</v>
      </c>
      <c r="I86" s="9">
        <v>1500</v>
      </c>
      <c r="J86">
        <v>1</v>
      </c>
      <c r="K86" t="str">
        <f t="shared" si="5"/>
        <v>18-25</v>
      </c>
      <c r="L86" t="str">
        <f t="shared" si="4"/>
        <v>2.20-25</v>
      </c>
      <c r="M86" s="11">
        <f t="shared" si="6"/>
        <v>1.7501280115960818E-2</v>
      </c>
      <c r="N86" s="11">
        <f t="shared" si="7"/>
        <v>1.5234852933828407E-45</v>
      </c>
    </row>
    <row r="87" spans="1:14" x14ac:dyDescent="0.3">
      <c r="A87">
        <v>647</v>
      </c>
      <c r="B87" s="1">
        <v>45067</v>
      </c>
      <c r="C87" t="s">
        <v>660</v>
      </c>
      <c r="D87" t="s">
        <v>10</v>
      </c>
      <c r="E87">
        <v>59</v>
      </c>
      <c r="F87" t="s">
        <v>14</v>
      </c>
      <c r="G87">
        <v>3</v>
      </c>
      <c r="H87">
        <v>500</v>
      </c>
      <c r="I87" s="9">
        <v>1500</v>
      </c>
      <c r="J87">
        <v>1</v>
      </c>
      <c r="K87" t="str">
        <f t="shared" si="5"/>
        <v>56-65</v>
      </c>
      <c r="L87" t="str">
        <f t="shared" si="4"/>
        <v>9.55-60</v>
      </c>
      <c r="M87" s="11">
        <f t="shared" si="6"/>
        <v>1.7501280115960818E-2</v>
      </c>
      <c r="N87" s="11">
        <f t="shared" si="7"/>
        <v>1.5234852933828407E-45</v>
      </c>
    </row>
    <row r="88" spans="1:14" x14ac:dyDescent="0.3">
      <c r="A88">
        <v>673</v>
      </c>
      <c r="B88" s="1">
        <v>44958</v>
      </c>
      <c r="C88" t="s">
        <v>686</v>
      </c>
      <c r="D88" t="s">
        <v>13</v>
      </c>
      <c r="E88">
        <v>43</v>
      </c>
      <c r="F88" t="s">
        <v>14</v>
      </c>
      <c r="G88">
        <v>3</v>
      </c>
      <c r="H88">
        <v>500</v>
      </c>
      <c r="I88" s="9">
        <v>1500</v>
      </c>
      <c r="J88">
        <v>1</v>
      </c>
      <c r="K88" t="str">
        <f t="shared" si="5"/>
        <v>36-45</v>
      </c>
      <c r="L88" t="str">
        <f t="shared" si="4"/>
        <v>6.40-45</v>
      </c>
      <c r="M88" s="11">
        <f t="shared" si="6"/>
        <v>1.7501280115960818E-2</v>
      </c>
      <c r="N88" s="11">
        <f t="shared" si="7"/>
        <v>1.5234852933828407E-45</v>
      </c>
    </row>
    <row r="89" spans="1:14" x14ac:dyDescent="0.3">
      <c r="A89">
        <v>676</v>
      </c>
      <c r="B89" s="1">
        <v>45126</v>
      </c>
      <c r="C89" t="s">
        <v>689</v>
      </c>
      <c r="D89" t="s">
        <v>10</v>
      </c>
      <c r="E89">
        <v>63</v>
      </c>
      <c r="F89" t="s">
        <v>16</v>
      </c>
      <c r="G89">
        <v>3</v>
      </c>
      <c r="H89">
        <v>500</v>
      </c>
      <c r="I89" s="9">
        <v>1500</v>
      </c>
      <c r="J89">
        <v>1</v>
      </c>
      <c r="K89" t="str">
        <f t="shared" si="5"/>
        <v>56-65</v>
      </c>
      <c r="L89" t="str">
        <f t="shared" si="4"/>
        <v>10.60-65</v>
      </c>
      <c r="M89" s="11">
        <f t="shared" si="6"/>
        <v>1.7501280115960818E-2</v>
      </c>
      <c r="N89" s="11">
        <f t="shared" si="7"/>
        <v>1.5234852933828407E-45</v>
      </c>
    </row>
    <row r="90" spans="1:14" x14ac:dyDescent="0.3">
      <c r="A90">
        <v>677</v>
      </c>
      <c r="B90" s="1">
        <v>45226</v>
      </c>
      <c r="C90" t="s">
        <v>690</v>
      </c>
      <c r="D90" t="s">
        <v>13</v>
      </c>
      <c r="E90">
        <v>19</v>
      </c>
      <c r="F90" t="s">
        <v>11</v>
      </c>
      <c r="G90">
        <v>3</v>
      </c>
      <c r="H90">
        <v>500</v>
      </c>
      <c r="I90" s="9">
        <v>1500</v>
      </c>
      <c r="J90">
        <v>1</v>
      </c>
      <c r="K90" t="str">
        <f t="shared" si="5"/>
        <v>18-25</v>
      </c>
      <c r="L90" t="str">
        <f t="shared" si="4"/>
        <v>1.18-20</v>
      </c>
      <c r="M90" s="11">
        <f t="shared" si="6"/>
        <v>1.7501280115960818E-2</v>
      </c>
      <c r="N90" s="11">
        <f t="shared" si="7"/>
        <v>1.5234852933828407E-45</v>
      </c>
    </row>
    <row r="91" spans="1:14" x14ac:dyDescent="0.3">
      <c r="A91">
        <v>693</v>
      </c>
      <c r="B91" s="1">
        <v>45039</v>
      </c>
      <c r="C91" t="s">
        <v>706</v>
      </c>
      <c r="D91" t="s">
        <v>10</v>
      </c>
      <c r="E91">
        <v>41</v>
      </c>
      <c r="F91" t="s">
        <v>11</v>
      </c>
      <c r="G91">
        <v>3</v>
      </c>
      <c r="H91">
        <v>500</v>
      </c>
      <c r="I91" s="9">
        <v>1500</v>
      </c>
      <c r="J91">
        <v>1</v>
      </c>
      <c r="K91" t="str">
        <f t="shared" si="5"/>
        <v>36-45</v>
      </c>
      <c r="L91" t="str">
        <f t="shared" si="4"/>
        <v>6.40-45</v>
      </c>
      <c r="M91" s="11">
        <f t="shared" si="6"/>
        <v>1.7501280115960818E-2</v>
      </c>
      <c r="N91" s="11">
        <f t="shared" si="7"/>
        <v>1.5234852933828407E-45</v>
      </c>
    </row>
    <row r="92" spans="1:14" x14ac:dyDescent="0.3">
      <c r="A92">
        <v>710</v>
      </c>
      <c r="B92" s="1">
        <v>45230</v>
      </c>
      <c r="C92" t="s">
        <v>723</v>
      </c>
      <c r="D92" t="s">
        <v>13</v>
      </c>
      <c r="E92">
        <v>26</v>
      </c>
      <c r="F92" t="s">
        <v>16</v>
      </c>
      <c r="G92">
        <v>3</v>
      </c>
      <c r="H92">
        <v>500</v>
      </c>
      <c r="I92" s="9">
        <v>1500</v>
      </c>
      <c r="J92">
        <v>1</v>
      </c>
      <c r="K92" t="str">
        <f t="shared" si="5"/>
        <v>26-35</v>
      </c>
      <c r="L92" t="str">
        <f t="shared" si="4"/>
        <v>3.25-30</v>
      </c>
      <c r="M92" s="11">
        <f t="shared" si="6"/>
        <v>1.7501280115960818E-2</v>
      </c>
      <c r="N92" s="11">
        <f t="shared" si="7"/>
        <v>1.5234852933828407E-45</v>
      </c>
    </row>
    <row r="93" spans="1:14" x14ac:dyDescent="0.3">
      <c r="A93">
        <v>711</v>
      </c>
      <c r="B93" s="1">
        <v>45215</v>
      </c>
      <c r="C93" t="s">
        <v>724</v>
      </c>
      <c r="D93" t="s">
        <v>10</v>
      </c>
      <c r="E93">
        <v>26</v>
      </c>
      <c r="F93" t="s">
        <v>16</v>
      </c>
      <c r="G93">
        <v>3</v>
      </c>
      <c r="H93">
        <v>500</v>
      </c>
      <c r="I93" s="9">
        <v>1500</v>
      </c>
      <c r="J93">
        <v>1</v>
      </c>
      <c r="K93" t="str">
        <f t="shared" si="5"/>
        <v>26-35</v>
      </c>
      <c r="L93" t="str">
        <f t="shared" si="4"/>
        <v>3.25-30</v>
      </c>
      <c r="M93" s="11">
        <f t="shared" si="6"/>
        <v>1.7501280115960818E-2</v>
      </c>
      <c r="N93" s="11">
        <f t="shared" si="7"/>
        <v>1.5234852933828407E-45</v>
      </c>
    </row>
    <row r="94" spans="1:14" x14ac:dyDescent="0.3">
      <c r="A94">
        <v>720</v>
      </c>
      <c r="B94" s="1">
        <v>44952</v>
      </c>
      <c r="C94" t="s">
        <v>733</v>
      </c>
      <c r="D94" t="s">
        <v>13</v>
      </c>
      <c r="E94">
        <v>56</v>
      </c>
      <c r="F94" t="s">
        <v>11</v>
      </c>
      <c r="G94">
        <v>3</v>
      </c>
      <c r="H94">
        <v>500</v>
      </c>
      <c r="I94" s="9">
        <v>1500</v>
      </c>
      <c r="J94">
        <v>1</v>
      </c>
      <c r="K94" t="str">
        <f t="shared" si="5"/>
        <v>56-65</v>
      </c>
      <c r="L94" t="str">
        <f t="shared" si="4"/>
        <v>9.55-60</v>
      </c>
      <c r="M94" s="11">
        <f t="shared" si="6"/>
        <v>1.7501280115960818E-2</v>
      </c>
      <c r="N94" s="11">
        <f t="shared" si="7"/>
        <v>1.5234852933828407E-45</v>
      </c>
    </row>
    <row r="95" spans="1:14" x14ac:dyDescent="0.3">
      <c r="A95">
        <v>805</v>
      </c>
      <c r="B95" s="1">
        <v>45289</v>
      </c>
      <c r="C95" t="s">
        <v>818</v>
      </c>
      <c r="D95" t="s">
        <v>13</v>
      </c>
      <c r="E95">
        <v>30</v>
      </c>
      <c r="F95" t="s">
        <v>11</v>
      </c>
      <c r="G95">
        <v>3</v>
      </c>
      <c r="H95">
        <v>500</v>
      </c>
      <c r="I95" s="9">
        <v>1500</v>
      </c>
      <c r="J95">
        <v>1</v>
      </c>
      <c r="K95" t="str">
        <f t="shared" si="5"/>
        <v>26-35</v>
      </c>
      <c r="L95" t="str">
        <f t="shared" si="4"/>
        <v>3.25-30</v>
      </c>
      <c r="M95" s="11">
        <f t="shared" si="6"/>
        <v>1.7501280115960818E-2</v>
      </c>
      <c r="N95" s="11">
        <f t="shared" si="7"/>
        <v>1.5234852933828407E-45</v>
      </c>
    </row>
    <row r="96" spans="1:14" x14ac:dyDescent="0.3">
      <c r="A96">
        <v>843</v>
      </c>
      <c r="B96" s="1">
        <v>45068</v>
      </c>
      <c r="C96" t="s">
        <v>856</v>
      </c>
      <c r="D96" t="s">
        <v>10</v>
      </c>
      <c r="E96">
        <v>21</v>
      </c>
      <c r="F96" t="s">
        <v>11</v>
      </c>
      <c r="G96">
        <v>3</v>
      </c>
      <c r="H96">
        <v>500</v>
      </c>
      <c r="I96" s="9">
        <v>1500</v>
      </c>
      <c r="J96">
        <v>1</v>
      </c>
      <c r="K96" t="str">
        <f t="shared" si="5"/>
        <v>18-25</v>
      </c>
      <c r="L96" t="str">
        <f t="shared" si="4"/>
        <v>2.20-25</v>
      </c>
      <c r="M96" s="11">
        <f t="shared" si="6"/>
        <v>1.7501280115960818E-2</v>
      </c>
      <c r="N96" s="11">
        <f t="shared" si="7"/>
        <v>1.5234852933828407E-45</v>
      </c>
    </row>
    <row r="97" spans="1:14" x14ac:dyDescent="0.3">
      <c r="A97">
        <v>859</v>
      </c>
      <c r="B97" s="1">
        <v>45156</v>
      </c>
      <c r="C97" t="s">
        <v>872</v>
      </c>
      <c r="D97" t="s">
        <v>13</v>
      </c>
      <c r="E97">
        <v>56</v>
      </c>
      <c r="F97" t="s">
        <v>16</v>
      </c>
      <c r="G97">
        <v>3</v>
      </c>
      <c r="H97">
        <v>500</v>
      </c>
      <c r="I97" s="9">
        <v>1500</v>
      </c>
      <c r="J97">
        <v>1</v>
      </c>
      <c r="K97" t="str">
        <f t="shared" si="5"/>
        <v>56-65</v>
      </c>
      <c r="L97" t="str">
        <f t="shared" si="4"/>
        <v>9.55-60</v>
      </c>
      <c r="M97" s="11">
        <f t="shared" si="6"/>
        <v>1.7501280115960818E-2</v>
      </c>
      <c r="N97" s="11">
        <f t="shared" si="7"/>
        <v>1.5234852933828407E-45</v>
      </c>
    </row>
    <row r="98" spans="1:14" x14ac:dyDescent="0.3">
      <c r="A98">
        <v>869</v>
      </c>
      <c r="B98" s="1">
        <v>45224</v>
      </c>
      <c r="C98" t="s">
        <v>882</v>
      </c>
      <c r="D98" t="s">
        <v>10</v>
      </c>
      <c r="E98">
        <v>37</v>
      </c>
      <c r="F98" t="s">
        <v>11</v>
      </c>
      <c r="G98">
        <v>3</v>
      </c>
      <c r="H98">
        <v>500</v>
      </c>
      <c r="I98" s="9">
        <v>1500</v>
      </c>
      <c r="J98">
        <v>1</v>
      </c>
      <c r="K98" t="str">
        <f t="shared" si="5"/>
        <v>36-45</v>
      </c>
      <c r="L98" t="str">
        <f t="shared" si="4"/>
        <v>5.35-40</v>
      </c>
      <c r="M98" s="11">
        <f t="shared" si="6"/>
        <v>1.7501280115960818E-2</v>
      </c>
      <c r="N98" s="11">
        <f t="shared" si="7"/>
        <v>1.5234852933828407E-45</v>
      </c>
    </row>
    <row r="99" spans="1:14" x14ac:dyDescent="0.3">
      <c r="A99">
        <v>942</v>
      </c>
      <c r="B99" s="1">
        <v>45003</v>
      </c>
      <c r="C99" t="s">
        <v>955</v>
      </c>
      <c r="D99" t="s">
        <v>10</v>
      </c>
      <c r="E99">
        <v>51</v>
      </c>
      <c r="F99" t="s">
        <v>14</v>
      </c>
      <c r="G99">
        <v>3</v>
      </c>
      <c r="H99">
        <v>500</v>
      </c>
      <c r="I99" s="9">
        <v>1500</v>
      </c>
      <c r="J99">
        <v>1</v>
      </c>
      <c r="K99" t="str">
        <f t="shared" si="5"/>
        <v>46-55</v>
      </c>
      <c r="L99" t="str">
        <f t="shared" si="4"/>
        <v>8.50-55</v>
      </c>
      <c r="M99" s="11">
        <f t="shared" si="6"/>
        <v>1.7501280115960818E-2</v>
      </c>
      <c r="N99" s="11">
        <f t="shared" si="7"/>
        <v>1.5234852933828407E-45</v>
      </c>
    </row>
    <row r="100" spans="1:14" x14ac:dyDescent="0.3">
      <c r="A100">
        <v>956</v>
      </c>
      <c r="B100" s="1">
        <v>45157</v>
      </c>
      <c r="C100" t="s">
        <v>969</v>
      </c>
      <c r="D100" t="s">
        <v>10</v>
      </c>
      <c r="E100">
        <v>30</v>
      </c>
      <c r="F100" t="s">
        <v>14</v>
      </c>
      <c r="G100">
        <v>3</v>
      </c>
      <c r="H100">
        <v>500</v>
      </c>
      <c r="I100" s="9">
        <v>1500</v>
      </c>
      <c r="J100">
        <v>1</v>
      </c>
      <c r="K100" t="str">
        <f t="shared" si="5"/>
        <v>26-35</v>
      </c>
      <c r="L100" t="str">
        <f t="shared" si="4"/>
        <v>3.25-30</v>
      </c>
      <c r="M100" s="11">
        <f t="shared" si="6"/>
        <v>1.7501280115960818E-2</v>
      </c>
      <c r="N100" s="11">
        <f t="shared" si="7"/>
        <v>1.5234852933828407E-45</v>
      </c>
    </row>
    <row r="101" spans="1:14" x14ac:dyDescent="0.3">
      <c r="A101">
        <v>31</v>
      </c>
      <c r="B101" s="1">
        <v>45069</v>
      </c>
      <c r="C101" t="s">
        <v>44</v>
      </c>
      <c r="D101" t="s">
        <v>10</v>
      </c>
      <c r="E101">
        <v>44</v>
      </c>
      <c r="F101" t="s">
        <v>16</v>
      </c>
      <c r="G101">
        <v>4</v>
      </c>
      <c r="H101">
        <v>300</v>
      </c>
      <c r="I101" s="9">
        <v>1200</v>
      </c>
      <c r="J101">
        <v>1</v>
      </c>
      <c r="K101" t="str">
        <f t="shared" si="5"/>
        <v>36-45</v>
      </c>
      <c r="L101" t="str">
        <f t="shared" si="4"/>
        <v>6.40-45</v>
      </c>
      <c r="M101" s="11">
        <f t="shared" si="6"/>
        <v>1.7501280115960818E-2</v>
      </c>
      <c r="N101" s="11">
        <f t="shared" si="7"/>
        <v>1.5234852933828407E-45</v>
      </c>
    </row>
    <row r="102" spans="1:14" x14ac:dyDescent="0.3">
      <c r="A102">
        <v>46</v>
      </c>
      <c r="B102" s="1">
        <v>45103</v>
      </c>
      <c r="C102" t="s">
        <v>59</v>
      </c>
      <c r="D102" t="s">
        <v>13</v>
      </c>
      <c r="E102">
        <v>20</v>
      </c>
      <c r="F102" t="s">
        <v>16</v>
      </c>
      <c r="G102">
        <v>4</v>
      </c>
      <c r="H102">
        <v>300</v>
      </c>
      <c r="I102" s="9">
        <v>1200</v>
      </c>
      <c r="J102">
        <v>1</v>
      </c>
      <c r="K102" t="str">
        <f t="shared" si="5"/>
        <v>18-25</v>
      </c>
      <c r="L102" t="str">
        <f t="shared" si="4"/>
        <v>1.18-20</v>
      </c>
      <c r="M102" s="11">
        <f t="shared" si="6"/>
        <v>1.7501280115960818E-2</v>
      </c>
      <c r="N102" s="11">
        <f t="shared" si="7"/>
        <v>1.5234852933828407E-45</v>
      </c>
    </row>
    <row r="103" spans="1:14" x14ac:dyDescent="0.3">
      <c r="A103">
        <v>58</v>
      </c>
      <c r="B103" s="1">
        <v>45243</v>
      </c>
      <c r="C103" t="s">
        <v>71</v>
      </c>
      <c r="D103" t="s">
        <v>10</v>
      </c>
      <c r="E103">
        <v>18</v>
      </c>
      <c r="F103" t="s">
        <v>14</v>
      </c>
      <c r="G103">
        <v>4</v>
      </c>
      <c r="H103">
        <v>300</v>
      </c>
      <c r="I103" s="9">
        <v>1200</v>
      </c>
      <c r="J103">
        <v>1</v>
      </c>
      <c r="K103" t="str">
        <f t="shared" si="5"/>
        <v>18-25</v>
      </c>
      <c r="L103" t="str">
        <f t="shared" si="4"/>
        <v>1.18-20</v>
      </c>
      <c r="M103" s="11">
        <f t="shared" si="6"/>
        <v>1.7501280115960818E-2</v>
      </c>
      <c r="N103" s="11">
        <f t="shared" si="7"/>
        <v>1.5234852933828407E-45</v>
      </c>
    </row>
    <row r="104" spans="1:14" x14ac:dyDescent="0.3">
      <c r="A104">
        <v>67</v>
      </c>
      <c r="B104" s="1">
        <v>45075</v>
      </c>
      <c r="C104" t="s">
        <v>80</v>
      </c>
      <c r="D104" t="s">
        <v>13</v>
      </c>
      <c r="E104">
        <v>48</v>
      </c>
      <c r="F104" t="s">
        <v>11</v>
      </c>
      <c r="G104">
        <v>4</v>
      </c>
      <c r="H104">
        <v>300</v>
      </c>
      <c r="I104" s="9">
        <v>1200</v>
      </c>
      <c r="J104">
        <v>1</v>
      </c>
      <c r="K104" t="str">
        <f t="shared" si="5"/>
        <v>46-55</v>
      </c>
      <c r="L104" t="str">
        <f t="shared" si="4"/>
        <v>7.45-50</v>
      </c>
      <c r="M104" s="11">
        <f t="shared" si="6"/>
        <v>1.7501280115960818E-2</v>
      </c>
      <c r="N104" s="11">
        <f t="shared" si="7"/>
        <v>1.5234852933828407E-45</v>
      </c>
    </row>
    <row r="105" spans="1:14" x14ac:dyDescent="0.3">
      <c r="A105">
        <v>99</v>
      </c>
      <c r="B105" s="1">
        <v>45277</v>
      </c>
      <c r="C105" t="s">
        <v>112</v>
      </c>
      <c r="D105" t="s">
        <v>13</v>
      </c>
      <c r="E105">
        <v>50</v>
      </c>
      <c r="F105" t="s">
        <v>16</v>
      </c>
      <c r="G105">
        <v>4</v>
      </c>
      <c r="H105">
        <v>300</v>
      </c>
      <c r="I105" s="9">
        <v>1200</v>
      </c>
      <c r="J105">
        <v>1</v>
      </c>
      <c r="K105" t="str">
        <f t="shared" si="5"/>
        <v>46-55</v>
      </c>
      <c r="L105" t="str">
        <f t="shared" si="4"/>
        <v>7.45-50</v>
      </c>
      <c r="M105" s="11">
        <f t="shared" si="6"/>
        <v>1.7501280115960818E-2</v>
      </c>
      <c r="N105" s="11">
        <f t="shared" si="7"/>
        <v>1.5234852933828407E-45</v>
      </c>
    </row>
    <row r="106" spans="1:14" x14ac:dyDescent="0.3">
      <c r="A106">
        <v>107</v>
      </c>
      <c r="B106" s="1">
        <v>44960</v>
      </c>
      <c r="C106" t="s">
        <v>120</v>
      </c>
      <c r="D106" t="s">
        <v>13</v>
      </c>
      <c r="E106">
        <v>21</v>
      </c>
      <c r="F106" t="s">
        <v>14</v>
      </c>
      <c r="G106">
        <v>4</v>
      </c>
      <c r="H106">
        <v>300</v>
      </c>
      <c r="I106" s="9">
        <v>1200</v>
      </c>
      <c r="J106">
        <v>1</v>
      </c>
      <c r="K106" t="str">
        <f t="shared" si="5"/>
        <v>18-25</v>
      </c>
      <c r="L106" t="str">
        <f t="shared" si="4"/>
        <v>2.20-25</v>
      </c>
      <c r="M106" s="11">
        <f t="shared" si="6"/>
        <v>1.7501280115960818E-2</v>
      </c>
      <c r="N106" s="11">
        <f t="shared" si="7"/>
        <v>1.5234852933828407E-45</v>
      </c>
    </row>
    <row r="107" spans="1:14" x14ac:dyDescent="0.3">
      <c r="A107">
        <v>142</v>
      </c>
      <c r="B107" s="1">
        <v>44959</v>
      </c>
      <c r="C107" t="s">
        <v>155</v>
      </c>
      <c r="D107" t="s">
        <v>10</v>
      </c>
      <c r="E107">
        <v>35</v>
      </c>
      <c r="F107" t="s">
        <v>16</v>
      </c>
      <c r="G107">
        <v>4</v>
      </c>
      <c r="H107">
        <v>300</v>
      </c>
      <c r="I107" s="9">
        <v>1200</v>
      </c>
      <c r="J107">
        <v>1</v>
      </c>
      <c r="K107" t="str">
        <f t="shared" si="5"/>
        <v>26-35</v>
      </c>
      <c r="L107" t="str">
        <f t="shared" si="4"/>
        <v>4.30-35</v>
      </c>
      <c r="M107" s="11">
        <f t="shared" si="6"/>
        <v>1.7501280115960818E-2</v>
      </c>
      <c r="N107" s="11">
        <f t="shared" si="7"/>
        <v>1.5234852933828407E-45</v>
      </c>
    </row>
    <row r="108" spans="1:14" x14ac:dyDescent="0.3">
      <c r="A108">
        <v>165</v>
      </c>
      <c r="B108" s="1">
        <v>45183</v>
      </c>
      <c r="C108" t="s">
        <v>178</v>
      </c>
      <c r="D108" t="s">
        <v>13</v>
      </c>
      <c r="E108">
        <v>60</v>
      </c>
      <c r="F108" t="s">
        <v>14</v>
      </c>
      <c r="G108">
        <v>4</v>
      </c>
      <c r="H108">
        <v>300</v>
      </c>
      <c r="I108" s="9">
        <v>1200</v>
      </c>
      <c r="J108">
        <v>1</v>
      </c>
      <c r="K108" t="str">
        <f t="shared" si="5"/>
        <v>56-65</v>
      </c>
      <c r="L108" t="str">
        <f t="shared" si="4"/>
        <v>9.55-60</v>
      </c>
      <c r="M108" s="11">
        <f t="shared" si="6"/>
        <v>1.7501280115960818E-2</v>
      </c>
      <c r="N108" s="11">
        <f t="shared" si="7"/>
        <v>1.5234852933828407E-45</v>
      </c>
    </row>
    <row r="109" spans="1:14" x14ac:dyDescent="0.3">
      <c r="A109">
        <v>181</v>
      </c>
      <c r="B109" s="1">
        <v>45233</v>
      </c>
      <c r="C109" t="s">
        <v>194</v>
      </c>
      <c r="D109" t="s">
        <v>10</v>
      </c>
      <c r="E109">
        <v>19</v>
      </c>
      <c r="F109" t="s">
        <v>16</v>
      </c>
      <c r="G109">
        <v>4</v>
      </c>
      <c r="H109">
        <v>300</v>
      </c>
      <c r="I109" s="9">
        <v>1200</v>
      </c>
      <c r="J109">
        <v>1</v>
      </c>
      <c r="K109" t="str">
        <f t="shared" si="5"/>
        <v>18-25</v>
      </c>
      <c r="L109" t="str">
        <f t="shared" si="4"/>
        <v>1.18-20</v>
      </c>
      <c r="M109" s="11">
        <f t="shared" si="6"/>
        <v>1.7501280115960818E-2</v>
      </c>
      <c r="N109" s="11">
        <f t="shared" si="7"/>
        <v>1.5234852933828407E-45</v>
      </c>
    </row>
    <row r="110" spans="1:14" x14ac:dyDescent="0.3">
      <c r="A110">
        <v>202</v>
      </c>
      <c r="B110" s="1">
        <v>45011</v>
      </c>
      <c r="C110" t="s">
        <v>215</v>
      </c>
      <c r="D110" t="s">
        <v>13</v>
      </c>
      <c r="E110">
        <v>34</v>
      </c>
      <c r="F110" t="s">
        <v>14</v>
      </c>
      <c r="G110">
        <v>4</v>
      </c>
      <c r="H110">
        <v>300</v>
      </c>
      <c r="I110" s="9">
        <v>1200</v>
      </c>
      <c r="J110">
        <v>1</v>
      </c>
      <c r="K110" t="str">
        <f t="shared" si="5"/>
        <v>26-35</v>
      </c>
      <c r="L110" t="str">
        <f t="shared" si="4"/>
        <v>4.30-35</v>
      </c>
      <c r="M110" s="11">
        <f t="shared" si="6"/>
        <v>1.7501280115960818E-2</v>
      </c>
      <c r="N110" s="11">
        <f t="shared" si="7"/>
        <v>1.5234852933828407E-45</v>
      </c>
    </row>
    <row r="111" spans="1:14" x14ac:dyDescent="0.3">
      <c r="A111">
        <v>292</v>
      </c>
      <c r="B111" s="1">
        <v>44974</v>
      </c>
      <c r="C111" t="s">
        <v>305</v>
      </c>
      <c r="D111" t="s">
        <v>10</v>
      </c>
      <c r="E111">
        <v>20</v>
      </c>
      <c r="F111" t="s">
        <v>11</v>
      </c>
      <c r="G111">
        <v>4</v>
      </c>
      <c r="H111">
        <v>300</v>
      </c>
      <c r="I111" s="9">
        <v>1200</v>
      </c>
      <c r="J111">
        <v>1</v>
      </c>
      <c r="K111" t="str">
        <f t="shared" si="5"/>
        <v>18-25</v>
      </c>
      <c r="L111" t="str">
        <f t="shared" si="4"/>
        <v>1.18-20</v>
      </c>
      <c r="M111" s="11">
        <f t="shared" si="6"/>
        <v>1.7501280115960818E-2</v>
      </c>
      <c r="N111" s="11">
        <f t="shared" si="7"/>
        <v>1.5234852933828407E-45</v>
      </c>
    </row>
    <row r="112" spans="1:14" x14ac:dyDescent="0.3">
      <c r="A112">
        <v>296</v>
      </c>
      <c r="B112" s="1">
        <v>45175</v>
      </c>
      <c r="C112" t="s">
        <v>309</v>
      </c>
      <c r="D112" t="s">
        <v>13</v>
      </c>
      <c r="E112">
        <v>22</v>
      </c>
      <c r="F112" t="s">
        <v>14</v>
      </c>
      <c r="G112">
        <v>4</v>
      </c>
      <c r="H112">
        <v>300</v>
      </c>
      <c r="I112" s="9">
        <v>1200</v>
      </c>
      <c r="J112">
        <v>1</v>
      </c>
      <c r="K112" t="str">
        <f t="shared" si="5"/>
        <v>18-25</v>
      </c>
      <c r="L112" t="str">
        <f t="shared" si="4"/>
        <v>2.20-25</v>
      </c>
      <c r="M112" s="11">
        <f t="shared" si="6"/>
        <v>1.7501280115960818E-2</v>
      </c>
      <c r="N112" s="11">
        <f t="shared" si="7"/>
        <v>1.5234852933828407E-45</v>
      </c>
    </row>
    <row r="113" spans="1:14" x14ac:dyDescent="0.3">
      <c r="A113">
        <v>298</v>
      </c>
      <c r="B113" s="1">
        <v>45036</v>
      </c>
      <c r="C113" t="s">
        <v>311</v>
      </c>
      <c r="D113" t="s">
        <v>10</v>
      </c>
      <c r="E113">
        <v>27</v>
      </c>
      <c r="F113" t="s">
        <v>11</v>
      </c>
      <c r="G113">
        <v>4</v>
      </c>
      <c r="H113">
        <v>300</v>
      </c>
      <c r="I113" s="9">
        <v>1200</v>
      </c>
      <c r="J113">
        <v>1</v>
      </c>
      <c r="K113" t="str">
        <f t="shared" si="5"/>
        <v>26-35</v>
      </c>
      <c r="L113" t="str">
        <f t="shared" si="4"/>
        <v>3.25-30</v>
      </c>
      <c r="M113" s="11">
        <f t="shared" si="6"/>
        <v>1.7501280115960818E-2</v>
      </c>
      <c r="N113" s="11">
        <f t="shared" si="7"/>
        <v>1.5234852933828407E-45</v>
      </c>
    </row>
    <row r="114" spans="1:14" x14ac:dyDescent="0.3">
      <c r="A114">
        <v>308</v>
      </c>
      <c r="B114" s="1">
        <v>45143</v>
      </c>
      <c r="C114" t="s">
        <v>321</v>
      </c>
      <c r="D114" t="s">
        <v>13</v>
      </c>
      <c r="E114">
        <v>34</v>
      </c>
      <c r="F114" t="s">
        <v>11</v>
      </c>
      <c r="G114">
        <v>4</v>
      </c>
      <c r="H114">
        <v>300</v>
      </c>
      <c r="I114" s="9">
        <v>1200</v>
      </c>
      <c r="J114">
        <v>1</v>
      </c>
      <c r="K114" t="str">
        <f t="shared" si="5"/>
        <v>26-35</v>
      </c>
      <c r="L114" t="str">
        <f t="shared" si="4"/>
        <v>4.30-35</v>
      </c>
      <c r="M114" s="11">
        <f t="shared" si="6"/>
        <v>1.7501280115960818E-2</v>
      </c>
      <c r="N114" s="11">
        <f t="shared" si="7"/>
        <v>1.5234852933828407E-45</v>
      </c>
    </row>
    <row r="115" spans="1:14" x14ac:dyDescent="0.3">
      <c r="A115">
        <v>320</v>
      </c>
      <c r="B115" s="1">
        <v>44958</v>
      </c>
      <c r="C115" t="s">
        <v>333</v>
      </c>
      <c r="D115" t="s">
        <v>13</v>
      </c>
      <c r="E115">
        <v>28</v>
      </c>
      <c r="F115" t="s">
        <v>16</v>
      </c>
      <c r="G115">
        <v>4</v>
      </c>
      <c r="H115">
        <v>300</v>
      </c>
      <c r="I115" s="9">
        <v>1200</v>
      </c>
      <c r="J115">
        <v>1</v>
      </c>
      <c r="K115" t="str">
        <f t="shared" si="5"/>
        <v>26-35</v>
      </c>
      <c r="L115" t="str">
        <f t="shared" si="4"/>
        <v>3.25-30</v>
      </c>
      <c r="M115" s="11">
        <f t="shared" si="6"/>
        <v>1.7501280115960818E-2</v>
      </c>
      <c r="N115" s="11">
        <f t="shared" si="7"/>
        <v>1.5234852933828407E-45</v>
      </c>
    </row>
    <row r="116" spans="1:14" x14ac:dyDescent="0.3">
      <c r="A116">
        <v>332</v>
      </c>
      <c r="B116" s="1">
        <v>45022</v>
      </c>
      <c r="C116" t="s">
        <v>345</v>
      </c>
      <c r="D116" t="s">
        <v>10</v>
      </c>
      <c r="E116">
        <v>58</v>
      </c>
      <c r="F116" t="s">
        <v>16</v>
      </c>
      <c r="G116">
        <v>4</v>
      </c>
      <c r="H116">
        <v>300</v>
      </c>
      <c r="I116" s="9">
        <v>1200</v>
      </c>
      <c r="J116">
        <v>1</v>
      </c>
      <c r="K116" t="str">
        <f t="shared" si="5"/>
        <v>56-65</v>
      </c>
      <c r="L116" t="str">
        <f t="shared" si="4"/>
        <v>9.55-60</v>
      </c>
      <c r="M116" s="11">
        <f t="shared" si="6"/>
        <v>1.7501280115960818E-2</v>
      </c>
      <c r="N116" s="11">
        <f t="shared" si="7"/>
        <v>1.5234852933828407E-45</v>
      </c>
    </row>
    <row r="117" spans="1:14" x14ac:dyDescent="0.3">
      <c r="A117">
        <v>333</v>
      </c>
      <c r="B117" s="1">
        <v>44962</v>
      </c>
      <c r="C117" t="s">
        <v>346</v>
      </c>
      <c r="D117" t="s">
        <v>13</v>
      </c>
      <c r="E117">
        <v>54</v>
      </c>
      <c r="F117" t="s">
        <v>16</v>
      </c>
      <c r="G117">
        <v>4</v>
      </c>
      <c r="H117">
        <v>300</v>
      </c>
      <c r="I117" s="9">
        <v>1200</v>
      </c>
      <c r="J117">
        <v>1</v>
      </c>
      <c r="K117" t="str">
        <f t="shared" si="5"/>
        <v>46-55</v>
      </c>
      <c r="L117" t="str">
        <f t="shared" si="4"/>
        <v>8.50-55</v>
      </c>
      <c r="M117" s="11">
        <f t="shared" si="6"/>
        <v>1.7501280115960818E-2</v>
      </c>
      <c r="N117" s="11">
        <f t="shared" si="7"/>
        <v>1.5234852933828407E-45</v>
      </c>
    </row>
    <row r="118" spans="1:14" x14ac:dyDescent="0.3">
      <c r="A118">
        <v>340</v>
      </c>
      <c r="B118" s="1">
        <v>45218</v>
      </c>
      <c r="C118" t="s">
        <v>353</v>
      </c>
      <c r="D118" t="s">
        <v>13</v>
      </c>
      <c r="E118">
        <v>36</v>
      </c>
      <c r="F118" t="s">
        <v>14</v>
      </c>
      <c r="G118">
        <v>4</v>
      </c>
      <c r="H118">
        <v>300</v>
      </c>
      <c r="I118" s="9">
        <v>1200</v>
      </c>
      <c r="J118">
        <v>1</v>
      </c>
      <c r="K118" t="str">
        <f t="shared" si="5"/>
        <v>36-45</v>
      </c>
      <c r="L118" t="str">
        <f t="shared" si="4"/>
        <v>5.35-40</v>
      </c>
      <c r="M118" s="11">
        <f t="shared" si="6"/>
        <v>1.7501280115960818E-2</v>
      </c>
      <c r="N118" s="11">
        <f t="shared" si="7"/>
        <v>1.5234852933828407E-45</v>
      </c>
    </row>
    <row r="119" spans="1:14" x14ac:dyDescent="0.3">
      <c r="A119">
        <v>361</v>
      </c>
      <c r="B119" s="1">
        <v>45270</v>
      </c>
      <c r="C119" t="s">
        <v>374</v>
      </c>
      <c r="D119" t="s">
        <v>13</v>
      </c>
      <c r="E119">
        <v>34</v>
      </c>
      <c r="F119" t="s">
        <v>16</v>
      </c>
      <c r="G119">
        <v>4</v>
      </c>
      <c r="H119">
        <v>300</v>
      </c>
      <c r="I119" s="9">
        <v>1200</v>
      </c>
      <c r="J119">
        <v>1</v>
      </c>
      <c r="K119" t="str">
        <f t="shared" si="5"/>
        <v>26-35</v>
      </c>
      <c r="L119" t="str">
        <f t="shared" si="4"/>
        <v>4.30-35</v>
      </c>
      <c r="M119" s="11">
        <f t="shared" si="6"/>
        <v>1.7501280115960818E-2</v>
      </c>
      <c r="N119" s="11">
        <f t="shared" si="7"/>
        <v>1.5234852933828407E-45</v>
      </c>
    </row>
    <row r="120" spans="1:14" x14ac:dyDescent="0.3">
      <c r="A120">
        <v>368</v>
      </c>
      <c r="B120" s="1">
        <v>45161</v>
      </c>
      <c r="C120" t="s">
        <v>381</v>
      </c>
      <c r="D120" t="s">
        <v>13</v>
      </c>
      <c r="E120">
        <v>56</v>
      </c>
      <c r="F120" t="s">
        <v>14</v>
      </c>
      <c r="G120">
        <v>4</v>
      </c>
      <c r="H120">
        <v>300</v>
      </c>
      <c r="I120" s="9">
        <v>1200</v>
      </c>
      <c r="J120">
        <v>1</v>
      </c>
      <c r="K120" t="str">
        <f t="shared" si="5"/>
        <v>56-65</v>
      </c>
      <c r="L120" t="str">
        <f t="shared" si="4"/>
        <v>9.55-60</v>
      </c>
      <c r="M120" s="11">
        <f t="shared" si="6"/>
        <v>1.7501280115960818E-2</v>
      </c>
      <c r="N120" s="11">
        <f t="shared" si="7"/>
        <v>1.5234852933828407E-45</v>
      </c>
    </row>
    <row r="121" spans="1:14" x14ac:dyDescent="0.3">
      <c r="A121">
        <v>405</v>
      </c>
      <c r="B121" s="1">
        <v>45236</v>
      </c>
      <c r="C121" t="s">
        <v>418</v>
      </c>
      <c r="D121" t="s">
        <v>13</v>
      </c>
      <c r="E121">
        <v>25</v>
      </c>
      <c r="F121" t="s">
        <v>14</v>
      </c>
      <c r="G121">
        <v>4</v>
      </c>
      <c r="H121">
        <v>300</v>
      </c>
      <c r="I121" s="9">
        <v>1200</v>
      </c>
      <c r="J121">
        <v>1</v>
      </c>
      <c r="K121" t="str">
        <f t="shared" si="5"/>
        <v>18-25</v>
      </c>
      <c r="L121" t="str">
        <f t="shared" si="4"/>
        <v>2.20-25</v>
      </c>
      <c r="M121" s="11">
        <f t="shared" si="6"/>
        <v>1.7501280115960818E-2</v>
      </c>
      <c r="N121" s="11">
        <f t="shared" si="7"/>
        <v>1.5234852933828407E-45</v>
      </c>
    </row>
    <row r="122" spans="1:14" x14ac:dyDescent="0.3">
      <c r="A122">
        <v>424</v>
      </c>
      <c r="B122" s="1">
        <v>45253</v>
      </c>
      <c r="C122" t="s">
        <v>437</v>
      </c>
      <c r="D122" t="s">
        <v>10</v>
      </c>
      <c r="E122">
        <v>57</v>
      </c>
      <c r="F122" t="s">
        <v>11</v>
      </c>
      <c r="G122">
        <v>4</v>
      </c>
      <c r="H122">
        <v>300</v>
      </c>
      <c r="I122" s="9">
        <v>1200</v>
      </c>
      <c r="J122">
        <v>1</v>
      </c>
      <c r="K122" t="str">
        <f t="shared" si="5"/>
        <v>56-65</v>
      </c>
      <c r="L122" t="str">
        <f t="shared" si="4"/>
        <v>9.55-60</v>
      </c>
      <c r="M122" s="11">
        <f t="shared" si="6"/>
        <v>1.7501280115960818E-2</v>
      </c>
      <c r="N122" s="11">
        <f t="shared" si="7"/>
        <v>1.5234852933828407E-45</v>
      </c>
    </row>
    <row r="123" spans="1:14" x14ac:dyDescent="0.3">
      <c r="A123">
        <v>431</v>
      </c>
      <c r="B123" s="1">
        <v>45214</v>
      </c>
      <c r="C123" t="s">
        <v>444</v>
      </c>
      <c r="D123" t="s">
        <v>10</v>
      </c>
      <c r="E123">
        <v>63</v>
      </c>
      <c r="F123" t="s">
        <v>16</v>
      </c>
      <c r="G123">
        <v>4</v>
      </c>
      <c r="H123">
        <v>300</v>
      </c>
      <c r="I123" s="9">
        <v>1200</v>
      </c>
      <c r="J123">
        <v>1</v>
      </c>
      <c r="K123" t="str">
        <f t="shared" si="5"/>
        <v>56-65</v>
      </c>
      <c r="L123" t="str">
        <f t="shared" si="4"/>
        <v>10.60-65</v>
      </c>
      <c r="M123" s="11">
        <f t="shared" si="6"/>
        <v>1.7501280115960818E-2</v>
      </c>
      <c r="N123" s="11">
        <f t="shared" si="7"/>
        <v>1.5234852933828407E-45</v>
      </c>
    </row>
    <row r="124" spans="1:14" x14ac:dyDescent="0.3">
      <c r="A124">
        <v>437</v>
      </c>
      <c r="B124" s="1">
        <v>45206</v>
      </c>
      <c r="C124" t="s">
        <v>450</v>
      </c>
      <c r="D124" t="s">
        <v>13</v>
      </c>
      <c r="E124">
        <v>35</v>
      </c>
      <c r="F124" t="s">
        <v>16</v>
      </c>
      <c r="G124">
        <v>4</v>
      </c>
      <c r="H124">
        <v>300</v>
      </c>
      <c r="I124" s="9">
        <v>1200</v>
      </c>
      <c r="J124">
        <v>1</v>
      </c>
      <c r="K124" t="str">
        <f t="shared" si="5"/>
        <v>26-35</v>
      </c>
      <c r="L124" t="str">
        <f t="shared" si="4"/>
        <v>4.30-35</v>
      </c>
      <c r="M124" s="11">
        <f t="shared" si="6"/>
        <v>1.7501280115960818E-2</v>
      </c>
      <c r="N124" s="11">
        <f t="shared" si="7"/>
        <v>1.5234852933828407E-45</v>
      </c>
    </row>
    <row r="125" spans="1:14" x14ac:dyDescent="0.3">
      <c r="A125">
        <v>441</v>
      </c>
      <c r="B125" s="1">
        <v>45209</v>
      </c>
      <c r="C125" t="s">
        <v>454</v>
      </c>
      <c r="D125" t="s">
        <v>10</v>
      </c>
      <c r="E125">
        <v>57</v>
      </c>
      <c r="F125" t="s">
        <v>11</v>
      </c>
      <c r="G125">
        <v>4</v>
      </c>
      <c r="H125">
        <v>300</v>
      </c>
      <c r="I125" s="9">
        <v>1200</v>
      </c>
      <c r="J125">
        <v>1</v>
      </c>
      <c r="K125" t="str">
        <f t="shared" si="5"/>
        <v>56-65</v>
      </c>
      <c r="L125" t="str">
        <f t="shared" si="4"/>
        <v>9.55-60</v>
      </c>
      <c r="M125" s="11">
        <f t="shared" si="6"/>
        <v>1.7501280115960818E-2</v>
      </c>
      <c r="N125" s="11">
        <f t="shared" si="7"/>
        <v>1.5234852933828407E-45</v>
      </c>
    </row>
    <row r="126" spans="1:14" x14ac:dyDescent="0.3">
      <c r="A126">
        <v>459</v>
      </c>
      <c r="B126" s="1">
        <v>45006</v>
      </c>
      <c r="C126" t="s">
        <v>472</v>
      </c>
      <c r="D126" t="s">
        <v>10</v>
      </c>
      <c r="E126">
        <v>28</v>
      </c>
      <c r="F126" t="s">
        <v>14</v>
      </c>
      <c r="G126">
        <v>4</v>
      </c>
      <c r="H126">
        <v>300</v>
      </c>
      <c r="I126" s="9">
        <v>1200</v>
      </c>
      <c r="J126">
        <v>1</v>
      </c>
      <c r="K126" t="str">
        <f t="shared" si="5"/>
        <v>26-35</v>
      </c>
      <c r="L126" t="str">
        <f t="shared" si="4"/>
        <v>3.25-30</v>
      </c>
      <c r="M126" s="11">
        <f t="shared" si="6"/>
        <v>1.7501280115960818E-2</v>
      </c>
      <c r="N126" s="11">
        <f t="shared" si="7"/>
        <v>1.5234852933828407E-45</v>
      </c>
    </row>
    <row r="127" spans="1:14" x14ac:dyDescent="0.3">
      <c r="A127">
        <v>462</v>
      </c>
      <c r="B127" s="1">
        <v>45017</v>
      </c>
      <c r="C127" t="s">
        <v>475</v>
      </c>
      <c r="D127" t="s">
        <v>10</v>
      </c>
      <c r="E127">
        <v>63</v>
      </c>
      <c r="F127" t="s">
        <v>16</v>
      </c>
      <c r="G127">
        <v>4</v>
      </c>
      <c r="H127">
        <v>300</v>
      </c>
      <c r="I127" s="9">
        <v>1200</v>
      </c>
      <c r="J127">
        <v>1</v>
      </c>
      <c r="K127" t="str">
        <f t="shared" si="5"/>
        <v>56-65</v>
      </c>
      <c r="L127" t="str">
        <f t="shared" si="4"/>
        <v>10.60-65</v>
      </c>
      <c r="M127" s="11">
        <f t="shared" si="6"/>
        <v>1.7501280115960818E-2</v>
      </c>
      <c r="N127" s="11">
        <f t="shared" si="7"/>
        <v>1.5234852933828407E-45</v>
      </c>
    </row>
    <row r="128" spans="1:14" x14ac:dyDescent="0.3">
      <c r="A128">
        <v>479</v>
      </c>
      <c r="B128" s="1">
        <v>45162</v>
      </c>
      <c r="C128" t="s">
        <v>492</v>
      </c>
      <c r="D128" t="s">
        <v>10</v>
      </c>
      <c r="E128">
        <v>52</v>
      </c>
      <c r="F128" t="s">
        <v>16</v>
      </c>
      <c r="G128">
        <v>4</v>
      </c>
      <c r="H128">
        <v>300</v>
      </c>
      <c r="I128" s="9">
        <v>1200</v>
      </c>
      <c r="J128">
        <v>1</v>
      </c>
      <c r="K128" t="str">
        <f t="shared" si="5"/>
        <v>46-55</v>
      </c>
      <c r="L128" t="str">
        <f t="shared" si="4"/>
        <v>8.50-55</v>
      </c>
      <c r="M128" s="11">
        <f t="shared" si="6"/>
        <v>1.7501280115960818E-2</v>
      </c>
      <c r="N128" s="11">
        <f t="shared" si="7"/>
        <v>1.5234852933828407E-45</v>
      </c>
    </row>
    <row r="129" spans="1:14" x14ac:dyDescent="0.3">
      <c r="A129">
        <v>481</v>
      </c>
      <c r="B129" s="1">
        <v>45083</v>
      </c>
      <c r="C129" t="s">
        <v>494</v>
      </c>
      <c r="D129" t="s">
        <v>13</v>
      </c>
      <c r="E129">
        <v>43</v>
      </c>
      <c r="F129" t="s">
        <v>16</v>
      </c>
      <c r="G129">
        <v>4</v>
      </c>
      <c r="H129">
        <v>300</v>
      </c>
      <c r="I129" s="9">
        <v>1200</v>
      </c>
      <c r="J129">
        <v>1</v>
      </c>
      <c r="K129" t="str">
        <f t="shared" si="5"/>
        <v>36-45</v>
      </c>
      <c r="L129" t="str">
        <f t="shared" si="4"/>
        <v>6.40-45</v>
      </c>
      <c r="M129" s="11">
        <f t="shared" si="6"/>
        <v>1.7501280115960818E-2</v>
      </c>
      <c r="N129" s="11">
        <f t="shared" si="7"/>
        <v>1.5234852933828407E-45</v>
      </c>
    </row>
    <row r="130" spans="1:14" x14ac:dyDescent="0.3">
      <c r="A130">
        <v>482</v>
      </c>
      <c r="B130" s="1">
        <v>45043</v>
      </c>
      <c r="C130" t="s">
        <v>495</v>
      </c>
      <c r="D130" t="s">
        <v>13</v>
      </c>
      <c r="E130">
        <v>28</v>
      </c>
      <c r="F130" t="s">
        <v>14</v>
      </c>
      <c r="G130">
        <v>4</v>
      </c>
      <c r="H130">
        <v>300</v>
      </c>
      <c r="I130" s="9">
        <v>1200</v>
      </c>
      <c r="J130">
        <v>1</v>
      </c>
      <c r="K130" t="str">
        <f t="shared" si="5"/>
        <v>26-35</v>
      </c>
      <c r="L130" t="str">
        <f t="shared" ref="L130:L193" si="8">IF(E130&lt;=20,"1.18-20",IF(E130&lt;=25,"2.20-25",IF(E130&lt;=30,"3.25-30",IF(E130&lt;=35,"4.30-35",IF(E130&lt;=40,"5.35-40",IF(E130&lt;=45,"6.40-45",IF(E130&lt;=50,"7.45-50",IF(E130&lt;=55,"8.50-55",IF(E130&lt;=60,"9.55-60","10.60-65")))))))))</f>
        <v>3.25-30</v>
      </c>
      <c r="M130" s="11">
        <f t="shared" si="6"/>
        <v>1.7501280115960818E-2</v>
      </c>
      <c r="N130" s="11">
        <f t="shared" si="7"/>
        <v>1.5234852933828407E-45</v>
      </c>
    </row>
    <row r="131" spans="1:14" x14ac:dyDescent="0.3">
      <c r="A131">
        <v>484</v>
      </c>
      <c r="B131" s="1">
        <v>44939</v>
      </c>
      <c r="C131" t="s">
        <v>497</v>
      </c>
      <c r="D131" t="s">
        <v>13</v>
      </c>
      <c r="E131">
        <v>19</v>
      </c>
      <c r="F131" t="s">
        <v>14</v>
      </c>
      <c r="G131">
        <v>4</v>
      </c>
      <c r="H131">
        <v>300</v>
      </c>
      <c r="I131" s="9">
        <v>1200</v>
      </c>
      <c r="J131">
        <v>1</v>
      </c>
      <c r="K131" t="str">
        <f t="shared" ref="K131:K194" si="9">IF(E131&lt;=25,"18-25",IF(E131&lt;=35,"26-35",IF(E131&lt;=45,"36-45",IF(E131&lt;=55,"46-55","56-65"))))</f>
        <v>18-25</v>
      </c>
      <c r="L131" t="str">
        <f t="shared" si="8"/>
        <v>1.18-20</v>
      </c>
      <c r="M131" s="11">
        <f t="shared" ref="M131:M194" si="10">CORREL(H:H,G:G)</f>
        <v>1.7501280115960818E-2</v>
      </c>
      <c r="N131" s="11">
        <f t="shared" ref="N131:N194" si="11">_xlfn.T.TEST($H$2:$H$1001,$I$2:$I$1001,2,3)</f>
        <v>1.5234852933828407E-45</v>
      </c>
    </row>
    <row r="132" spans="1:14" x14ac:dyDescent="0.3">
      <c r="A132">
        <v>524</v>
      </c>
      <c r="B132" s="1">
        <v>45202</v>
      </c>
      <c r="C132" t="s">
        <v>537</v>
      </c>
      <c r="D132" t="s">
        <v>10</v>
      </c>
      <c r="E132">
        <v>46</v>
      </c>
      <c r="F132" t="s">
        <v>11</v>
      </c>
      <c r="G132">
        <v>4</v>
      </c>
      <c r="H132">
        <v>300</v>
      </c>
      <c r="I132" s="9">
        <v>1200</v>
      </c>
      <c r="J132">
        <v>1</v>
      </c>
      <c r="K132" t="str">
        <f t="shared" si="9"/>
        <v>46-55</v>
      </c>
      <c r="L132" t="str">
        <f t="shared" si="8"/>
        <v>7.45-50</v>
      </c>
      <c r="M132" s="11">
        <f t="shared" si="10"/>
        <v>1.7501280115960818E-2</v>
      </c>
      <c r="N132" s="11">
        <f t="shared" si="11"/>
        <v>1.5234852933828407E-45</v>
      </c>
    </row>
    <row r="133" spans="1:14" x14ac:dyDescent="0.3">
      <c r="A133">
        <v>553</v>
      </c>
      <c r="B133" s="1">
        <v>45016</v>
      </c>
      <c r="C133" t="s">
        <v>566</v>
      </c>
      <c r="D133" t="s">
        <v>10</v>
      </c>
      <c r="E133">
        <v>24</v>
      </c>
      <c r="F133" t="s">
        <v>14</v>
      </c>
      <c r="G133">
        <v>4</v>
      </c>
      <c r="H133">
        <v>300</v>
      </c>
      <c r="I133" s="9">
        <v>1200</v>
      </c>
      <c r="J133">
        <v>1</v>
      </c>
      <c r="K133" t="str">
        <f t="shared" si="9"/>
        <v>18-25</v>
      </c>
      <c r="L133" t="str">
        <f t="shared" si="8"/>
        <v>2.20-25</v>
      </c>
      <c r="M133" s="11">
        <f t="shared" si="10"/>
        <v>1.7501280115960818E-2</v>
      </c>
      <c r="N133" s="11">
        <f t="shared" si="11"/>
        <v>1.5234852933828407E-45</v>
      </c>
    </row>
    <row r="134" spans="1:14" x14ac:dyDescent="0.3">
      <c r="A134">
        <v>559</v>
      </c>
      <c r="B134" s="1">
        <v>44927</v>
      </c>
      <c r="C134" t="s">
        <v>572</v>
      </c>
      <c r="D134" t="s">
        <v>13</v>
      </c>
      <c r="E134">
        <v>40</v>
      </c>
      <c r="F134" t="s">
        <v>14</v>
      </c>
      <c r="G134">
        <v>4</v>
      </c>
      <c r="H134">
        <v>300</v>
      </c>
      <c r="I134" s="9">
        <v>1200</v>
      </c>
      <c r="J134">
        <v>1</v>
      </c>
      <c r="K134" t="str">
        <f t="shared" si="9"/>
        <v>36-45</v>
      </c>
      <c r="L134" t="str">
        <f t="shared" si="8"/>
        <v>5.35-40</v>
      </c>
      <c r="M134" s="11">
        <f t="shared" si="10"/>
        <v>1.7501280115960818E-2</v>
      </c>
      <c r="N134" s="11">
        <f t="shared" si="11"/>
        <v>1.5234852933828407E-45</v>
      </c>
    </row>
    <row r="135" spans="1:14" x14ac:dyDescent="0.3">
      <c r="A135">
        <v>587</v>
      </c>
      <c r="B135" s="1">
        <v>45085</v>
      </c>
      <c r="C135" t="s">
        <v>600</v>
      </c>
      <c r="D135" t="s">
        <v>13</v>
      </c>
      <c r="E135">
        <v>40</v>
      </c>
      <c r="F135" t="s">
        <v>11</v>
      </c>
      <c r="G135">
        <v>4</v>
      </c>
      <c r="H135">
        <v>300</v>
      </c>
      <c r="I135" s="9">
        <v>1200</v>
      </c>
      <c r="J135">
        <v>1</v>
      </c>
      <c r="K135" t="str">
        <f t="shared" si="9"/>
        <v>36-45</v>
      </c>
      <c r="L135" t="str">
        <f t="shared" si="8"/>
        <v>5.35-40</v>
      </c>
      <c r="M135" s="11">
        <f t="shared" si="10"/>
        <v>1.7501280115960818E-2</v>
      </c>
      <c r="N135" s="11">
        <f t="shared" si="11"/>
        <v>1.5234852933828407E-45</v>
      </c>
    </row>
    <row r="136" spans="1:14" x14ac:dyDescent="0.3">
      <c r="A136">
        <v>597</v>
      </c>
      <c r="B136" s="1">
        <v>45160</v>
      </c>
      <c r="C136" t="s">
        <v>610</v>
      </c>
      <c r="D136" t="s">
        <v>10</v>
      </c>
      <c r="E136">
        <v>22</v>
      </c>
      <c r="F136" t="s">
        <v>11</v>
      </c>
      <c r="G136">
        <v>4</v>
      </c>
      <c r="H136">
        <v>300</v>
      </c>
      <c r="I136" s="9">
        <v>1200</v>
      </c>
      <c r="J136">
        <v>1</v>
      </c>
      <c r="K136" t="str">
        <f t="shared" si="9"/>
        <v>18-25</v>
      </c>
      <c r="L136" t="str">
        <f t="shared" si="8"/>
        <v>2.20-25</v>
      </c>
      <c r="M136" s="11">
        <f t="shared" si="10"/>
        <v>1.7501280115960818E-2</v>
      </c>
      <c r="N136" s="11">
        <f t="shared" si="11"/>
        <v>1.5234852933828407E-45</v>
      </c>
    </row>
    <row r="137" spans="1:14" x14ac:dyDescent="0.3">
      <c r="A137">
        <v>614</v>
      </c>
      <c r="B137" s="1">
        <v>45017</v>
      </c>
      <c r="C137" t="s">
        <v>627</v>
      </c>
      <c r="D137" t="s">
        <v>13</v>
      </c>
      <c r="E137">
        <v>39</v>
      </c>
      <c r="F137" t="s">
        <v>11</v>
      </c>
      <c r="G137">
        <v>4</v>
      </c>
      <c r="H137">
        <v>300</v>
      </c>
      <c r="I137" s="9">
        <v>1200</v>
      </c>
      <c r="J137">
        <v>1</v>
      </c>
      <c r="K137" t="str">
        <f t="shared" si="9"/>
        <v>36-45</v>
      </c>
      <c r="L137" t="str">
        <f t="shared" si="8"/>
        <v>5.35-40</v>
      </c>
      <c r="M137" s="11">
        <f t="shared" si="10"/>
        <v>1.7501280115960818E-2</v>
      </c>
      <c r="N137" s="11">
        <f t="shared" si="11"/>
        <v>1.5234852933828407E-45</v>
      </c>
    </row>
    <row r="138" spans="1:14" x14ac:dyDescent="0.3">
      <c r="A138">
        <v>648</v>
      </c>
      <c r="B138" s="1">
        <v>45152</v>
      </c>
      <c r="C138" t="s">
        <v>661</v>
      </c>
      <c r="D138" t="s">
        <v>10</v>
      </c>
      <c r="E138">
        <v>53</v>
      </c>
      <c r="F138" t="s">
        <v>11</v>
      </c>
      <c r="G138">
        <v>4</v>
      </c>
      <c r="H138">
        <v>300</v>
      </c>
      <c r="I138" s="9">
        <v>1200</v>
      </c>
      <c r="J138">
        <v>1</v>
      </c>
      <c r="K138" t="str">
        <f t="shared" si="9"/>
        <v>46-55</v>
      </c>
      <c r="L138" t="str">
        <f t="shared" si="8"/>
        <v>8.50-55</v>
      </c>
      <c r="M138" s="11">
        <f t="shared" si="10"/>
        <v>1.7501280115960818E-2</v>
      </c>
      <c r="N138" s="11">
        <f t="shared" si="11"/>
        <v>1.5234852933828407E-45</v>
      </c>
    </row>
    <row r="139" spans="1:14" x14ac:dyDescent="0.3">
      <c r="A139">
        <v>663</v>
      </c>
      <c r="B139" s="1">
        <v>45005</v>
      </c>
      <c r="C139" t="s">
        <v>676</v>
      </c>
      <c r="D139" t="s">
        <v>10</v>
      </c>
      <c r="E139">
        <v>23</v>
      </c>
      <c r="F139" t="s">
        <v>14</v>
      </c>
      <c r="G139">
        <v>4</v>
      </c>
      <c r="H139">
        <v>300</v>
      </c>
      <c r="I139" s="9">
        <v>1200</v>
      </c>
      <c r="J139">
        <v>1</v>
      </c>
      <c r="K139" t="str">
        <f t="shared" si="9"/>
        <v>18-25</v>
      </c>
      <c r="L139" t="str">
        <f t="shared" si="8"/>
        <v>2.20-25</v>
      </c>
      <c r="M139" s="11">
        <f t="shared" si="10"/>
        <v>1.7501280115960818E-2</v>
      </c>
      <c r="N139" s="11">
        <f t="shared" si="11"/>
        <v>1.5234852933828407E-45</v>
      </c>
    </row>
    <row r="140" spans="1:14" x14ac:dyDescent="0.3">
      <c r="A140">
        <v>669</v>
      </c>
      <c r="B140" s="1">
        <v>45096</v>
      </c>
      <c r="C140" t="s">
        <v>682</v>
      </c>
      <c r="D140" t="s">
        <v>10</v>
      </c>
      <c r="E140">
        <v>24</v>
      </c>
      <c r="F140" t="s">
        <v>11</v>
      </c>
      <c r="G140">
        <v>4</v>
      </c>
      <c r="H140">
        <v>300</v>
      </c>
      <c r="I140" s="9">
        <v>1200</v>
      </c>
      <c r="J140">
        <v>1</v>
      </c>
      <c r="K140" t="str">
        <f t="shared" si="9"/>
        <v>18-25</v>
      </c>
      <c r="L140" t="str">
        <f t="shared" si="8"/>
        <v>2.20-25</v>
      </c>
      <c r="M140" s="11">
        <f t="shared" si="10"/>
        <v>1.7501280115960818E-2</v>
      </c>
      <c r="N140" s="11">
        <f t="shared" si="11"/>
        <v>1.5234852933828407E-45</v>
      </c>
    </row>
    <row r="141" spans="1:14" x14ac:dyDescent="0.3">
      <c r="A141">
        <v>682</v>
      </c>
      <c r="B141" s="1">
        <v>45171</v>
      </c>
      <c r="C141" t="s">
        <v>695</v>
      </c>
      <c r="D141" t="s">
        <v>10</v>
      </c>
      <c r="E141">
        <v>46</v>
      </c>
      <c r="F141" t="s">
        <v>11</v>
      </c>
      <c r="G141">
        <v>4</v>
      </c>
      <c r="H141">
        <v>300</v>
      </c>
      <c r="I141" s="9">
        <v>1200</v>
      </c>
      <c r="J141">
        <v>1</v>
      </c>
      <c r="K141" t="str">
        <f t="shared" si="9"/>
        <v>46-55</v>
      </c>
      <c r="L141" t="str">
        <f t="shared" si="8"/>
        <v>7.45-50</v>
      </c>
      <c r="M141" s="11">
        <f t="shared" si="10"/>
        <v>1.7501280115960818E-2</v>
      </c>
      <c r="N141" s="11">
        <f t="shared" si="11"/>
        <v>1.5234852933828407E-45</v>
      </c>
    </row>
    <row r="142" spans="1:14" x14ac:dyDescent="0.3">
      <c r="A142">
        <v>716</v>
      </c>
      <c r="B142" s="1">
        <v>45146</v>
      </c>
      <c r="C142" t="s">
        <v>729</v>
      </c>
      <c r="D142" t="s">
        <v>13</v>
      </c>
      <c r="E142">
        <v>60</v>
      </c>
      <c r="F142" t="s">
        <v>14</v>
      </c>
      <c r="G142">
        <v>4</v>
      </c>
      <c r="H142">
        <v>300</v>
      </c>
      <c r="I142" s="9">
        <v>1200</v>
      </c>
      <c r="J142">
        <v>1</v>
      </c>
      <c r="K142" t="str">
        <f t="shared" si="9"/>
        <v>56-65</v>
      </c>
      <c r="L142" t="str">
        <f t="shared" si="8"/>
        <v>9.55-60</v>
      </c>
      <c r="M142" s="11">
        <f t="shared" si="10"/>
        <v>1.7501280115960818E-2</v>
      </c>
      <c r="N142" s="11">
        <f t="shared" si="11"/>
        <v>1.5234852933828407E-45</v>
      </c>
    </row>
    <row r="143" spans="1:14" x14ac:dyDescent="0.3">
      <c r="A143">
        <v>726</v>
      </c>
      <c r="B143" s="1">
        <v>45094</v>
      </c>
      <c r="C143" t="s">
        <v>739</v>
      </c>
      <c r="D143" t="s">
        <v>10</v>
      </c>
      <c r="E143">
        <v>47</v>
      </c>
      <c r="F143" t="s">
        <v>14</v>
      </c>
      <c r="G143">
        <v>4</v>
      </c>
      <c r="H143">
        <v>300</v>
      </c>
      <c r="I143" s="9">
        <v>1200</v>
      </c>
      <c r="J143">
        <v>1</v>
      </c>
      <c r="K143" t="str">
        <f t="shared" si="9"/>
        <v>46-55</v>
      </c>
      <c r="L143" t="str">
        <f t="shared" si="8"/>
        <v>7.45-50</v>
      </c>
      <c r="M143" s="11">
        <f t="shared" si="10"/>
        <v>1.7501280115960818E-2</v>
      </c>
      <c r="N143" s="11">
        <f t="shared" si="11"/>
        <v>1.5234852933828407E-45</v>
      </c>
    </row>
    <row r="144" spans="1:14" x14ac:dyDescent="0.3">
      <c r="A144">
        <v>729</v>
      </c>
      <c r="B144" s="1">
        <v>45069</v>
      </c>
      <c r="C144" t="s">
        <v>742</v>
      </c>
      <c r="D144" t="s">
        <v>10</v>
      </c>
      <c r="E144">
        <v>29</v>
      </c>
      <c r="F144" t="s">
        <v>14</v>
      </c>
      <c r="G144">
        <v>4</v>
      </c>
      <c r="H144">
        <v>300</v>
      </c>
      <c r="I144" s="9">
        <v>1200</v>
      </c>
      <c r="J144">
        <v>1</v>
      </c>
      <c r="K144" t="str">
        <f t="shared" si="9"/>
        <v>26-35</v>
      </c>
      <c r="L144" t="str">
        <f t="shared" si="8"/>
        <v>3.25-30</v>
      </c>
      <c r="M144" s="11">
        <f t="shared" si="10"/>
        <v>1.7501280115960818E-2</v>
      </c>
      <c r="N144" s="11">
        <f t="shared" si="11"/>
        <v>1.5234852933828407E-45</v>
      </c>
    </row>
    <row r="145" spans="1:14" x14ac:dyDescent="0.3">
      <c r="A145">
        <v>756</v>
      </c>
      <c r="B145" s="1">
        <v>45165</v>
      </c>
      <c r="C145" t="s">
        <v>769</v>
      </c>
      <c r="D145" t="s">
        <v>13</v>
      </c>
      <c r="E145">
        <v>62</v>
      </c>
      <c r="F145" t="s">
        <v>16</v>
      </c>
      <c r="G145">
        <v>4</v>
      </c>
      <c r="H145">
        <v>300</v>
      </c>
      <c r="I145" s="9">
        <v>1200</v>
      </c>
      <c r="J145">
        <v>1</v>
      </c>
      <c r="K145" t="str">
        <f t="shared" si="9"/>
        <v>56-65</v>
      </c>
      <c r="L145" t="str">
        <f t="shared" si="8"/>
        <v>10.60-65</v>
      </c>
      <c r="M145" s="11">
        <f t="shared" si="10"/>
        <v>1.7501280115960818E-2</v>
      </c>
      <c r="N145" s="11">
        <f t="shared" si="11"/>
        <v>1.5234852933828407E-45</v>
      </c>
    </row>
    <row r="146" spans="1:14" x14ac:dyDescent="0.3">
      <c r="A146">
        <v>757</v>
      </c>
      <c r="B146" s="1">
        <v>45285</v>
      </c>
      <c r="C146" t="s">
        <v>770</v>
      </c>
      <c r="D146" t="s">
        <v>13</v>
      </c>
      <c r="E146">
        <v>43</v>
      </c>
      <c r="F146" t="s">
        <v>16</v>
      </c>
      <c r="G146">
        <v>4</v>
      </c>
      <c r="H146">
        <v>300</v>
      </c>
      <c r="I146" s="9">
        <v>1200</v>
      </c>
      <c r="J146">
        <v>1</v>
      </c>
      <c r="K146" t="str">
        <f t="shared" si="9"/>
        <v>36-45</v>
      </c>
      <c r="L146" t="str">
        <f t="shared" si="8"/>
        <v>6.40-45</v>
      </c>
      <c r="M146" s="11">
        <f t="shared" si="10"/>
        <v>1.7501280115960818E-2</v>
      </c>
      <c r="N146" s="11">
        <f t="shared" si="11"/>
        <v>1.5234852933828407E-45</v>
      </c>
    </row>
    <row r="147" spans="1:14" x14ac:dyDescent="0.3">
      <c r="A147">
        <v>800</v>
      </c>
      <c r="B147" s="1">
        <v>44981</v>
      </c>
      <c r="C147" t="s">
        <v>813</v>
      </c>
      <c r="D147" t="s">
        <v>10</v>
      </c>
      <c r="E147">
        <v>32</v>
      </c>
      <c r="F147" t="s">
        <v>14</v>
      </c>
      <c r="G147">
        <v>4</v>
      </c>
      <c r="H147">
        <v>300</v>
      </c>
      <c r="I147" s="9">
        <v>1200</v>
      </c>
      <c r="J147">
        <v>1</v>
      </c>
      <c r="K147" t="str">
        <f t="shared" si="9"/>
        <v>26-35</v>
      </c>
      <c r="L147" t="str">
        <f t="shared" si="8"/>
        <v>4.30-35</v>
      </c>
      <c r="M147" s="11">
        <f t="shared" si="10"/>
        <v>1.7501280115960818E-2</v>
      </c>
      <c r="N147" s="11">
        <f t="shared" si="11"/>
        <v>1.5234852933828407E-45</v>
      </c>
    </row>
    <row r="148" spans="1:14" x14ac:dyDescent="0.3">
      <c r="A148">
        <v>828</v>
      </c>
      <c r="B148" s="1">
        <v>45269</v>
      </c>
      <c r="C148" t="s">
        <v>841</v>
      </c>
      <c r="D148" t="s">
        <v>13</v>
      </c>
      <c r="E148">
        <v>33</v>
      </c>
      <c r="F148" t="s">
        <v>16</v>
      </c>
      <c r="G148">
        <v>4</v>
      </c>
      <c r="H148">
        <v>300</v>
      </c>
      <c r="I148" s="9">
        <v>1200</v>
      </c>
      <c r="J148">
        <v>1</v>
      </c>
      <c r="K148" t="str">
        <f t="shared" si="9"/>
        <v>26-35</v>
      </c>
      <c r="L148" t="str">
        <f t="shared" si="8"/>
        <v>4.30-35</v>
      </c>
      <c r="M148" s="11">
        <f t="shared" si="10"/>
        <v>1.7501280115960818E-2</v>
      </c>
      <c r="N148" s="11">
        <f t="shared" si="11"/>
        <v>1.5234852933828407E-45</v>
      </c>
    </row>
    <row r="149" spans="1:14" x14ac:dyDescent="0.3">
      <c r="A149">
        <v>839</v>
      </c>
      <c r="B149" s="1">
        <v>45101</v>
      </c>
      <c r="C149" t="s">
        <v>852</v>
      </c>
      <c r="D149" t="s">
        <v>13</v>
      </c>
      <c r="E149">
        <v>20</v>
      </c>
      <c r="F149" t="s">
        <v>16</v>
      </c>
      <c r="G149">
        <v>4</v>
      </c>
      <c r="H149">
        <v>300</v>
      </c>
      <c r="I149" s="9">
        <v>1200</v>
      </c>
      <c r="J149">
        <v>1</v>
      </c>
      <c r="K149" t="str">
        <f t="shared" si="9"/>
        <v>18-25</v>
      </c>
      <c r="L149" t="str">
        <f t="shared" si="8"/>
        <v>1.18-20</v>
      </c>
      <c r="M149" s="11">
        <f t="shared" si="10"/>
        <v>1.7501280115960818E-2</v>
      </c>
      <c r="N149" s="11">
        <f t="shared" si="11"/>
        <v>1.5234852933828407E-45</v>
      </c>
    </row>
    <row r="150" spans="1:14" x14ac:dyDescent="0.3">
      <c r="A150">
        <v>847</v>
      </c>
      <c r="B150" s="1">
        <v>45024</v>
      </c>
      <c r="C150" t="s">
        <v>860</v>
      </c>
      <c r="D150" t="s">
        <v>13</v>
      </c>
      <c r="E150">
        <v>18</v>
      </c>
      <c r="F150" t="s">
        <v>16</v>
      </c>
      <c r="G150">
        <v>4</v>
      </c>
      <c r="H150">
        <v>300</v>
      </c>
      <c r="I150" s="9">
        <v>1200</v>
      </c>
      <c r="J150">
        <v>1</v>
      </c>
      <c r="K150" t="str">
        <f t="shared" si="9"/>
        <v>18-25</v>
      </c>
      <c r="L150" t="str">
        <f t="shared" si="8"/>
        <v>1.18-20</v>
      </c>
      <c r="M150" s="11">
        <f t="shared" si="10"/>
        <v>1.7501280115960818E-2</v>
      </c>
      <c r="N150" s="11">
        <f t="shared" si="11"/>
        <v>1.5234852933828407E-45</v>
      </c>
    </row>
    <row r="151" spans="1:14" x14ac:dyDescent="0.3">
      <c r="A151">
        <v>862</v>
      </c>
      <c r="B151" s="1">
        <v>45077</v>
      </c>
      <c r="C151" t="s">
        <v>875</v>
      </c>
      <c r="D151" t="s">
        <v>10</v>
      </c>
      <c r="E151">
        <v>28</v>
      </c>
      <c r="F151" t="s">
        <v>16</v>
      </c>
      <c r="G151">
        <v>4</v>
      </c>
      <c r="H151">
        <v>300</v>
      </c>
      <c r="I151" s="9">
        <v>1200</v>
      </c>
      <c r="J151">
        <v>1</v>
      </c>
      <c r="K151" t="str">
        <f t="shared" si="9"/>
        <v>26-35</v>
      </c>
      <c r="L151" t="str">
        <f t="shared" si="8"/>
        <v>3.25-30</v>
      </c>
      <c r="M151" s="11">
        <f t="shared" si="10"/>
        <v>1.7501280115960818E-2</v>
      </c>
      <c r="N151" s="11">
        <f t="shared" si="11"/>
        <v>1.5234852933828407E-45</v>
      </c>
    </row>
    <row r="152" spans="1:14" x14ac:dyDescent="0.3">
      <c r="A152">
        <v>908</v>
      </c>
      <c r="B152" s="1">
        <v>45289</v>
      </c>
      <c r="C152" t="s">
        <v>921</v>
      </c>
      <c r="D152" t="s">
        <v>10</v>
      </c>
      <c r="E152">
        <v>46</v>
      </c>
      <c r="F152" t="s">
        <v>11</v>
      </c>
      <c r="G152">
        <v>4</v>
      </c>
      <c r="H152">
        <v>300</v>
      </c>
      <c r="I152" s="9">
        <v>1200</v>
      </c>
      <c r="J152">
        <v>1</v>
      </c>
      <c r="K152" t="str">
        <f t="shared" si="9"/>
        <v>46-55</v>
      </c>
      <c r="L152" t="str">
        <f t="shared" si="8"/>
        <v>7.45-50</v>
      </c>
      <c r="M152" s="11">
        <f t="shared" si="10"/>
        <v>1.7501280115960818E-2</v>
      </c>
      <c r="N152" s="11">
        <f t="shared" si="11"/>
        <v>1.5234852933828407E-45</v>
      </c>
    </row>
    <row r="153" spans="1:14" x14ac:dyDescent="0.3">
      <c r="A153">
        <v>928</v>
      </c>
      <c r="B153" s="1">
        <v>45021</v>
      </c>
      <c r="C153" t="s">
        <v>941</v>
      </c>
      <c r="D153" t="s">
        <v>13</v>
      </c>
      <c r="E153">
        <v>35</v>
      </c>
      <c r="F153" t="s">
        <v>14</v>
      </c>
      <c r="G153">
        <v>4</v>
      </c>
      <c r="H153">
        <v>300</v>
      </c>
      <c r="I153" s="9">
        <v>1200</v>
      </c>
      <c r="J153">
        <v>1</v>
      </c>
      <c r="K153" t="str">
        <f t="shared" si="9"/>
        <v>26-35</v>
      </c>
      <c r="L153" t="str">
        <f t="shared" si="8"/>
        <v>4.30-35</v>
      </c>
      <c r="M153" s="11">
        <f t="shared" si="10"/>
        <v>1.7501280115960818E-2</v>
      </c>
      <c r="N153" s="11">
        <f t="shared" si="11"/>
        <v>1.5234852933828407E-45</v>
      </c>
    </row>
    <row r="154" spans="1:14" x14ac:dyDescent="0.3">
      <c r="A154">
        <v>943</v>
      </c>
      <c r="B154" s="1">
        <v>45215</v>
      </c>
      <c r="C154" t="s">
        <v>956</v>
      </c>
      <c r="D154" t="s">
        <v>13</v>
      </c>
      <c r="E154">
        <v>57</v>
      </c>
      <c r="F154" t="s">
        <v>14</v>
      </c>
      <c r="G154">
        <v>4</v>
      </c>
      <c r="H154">
        <v>300</v>
      </c>
      <c r="I154" s="9">
        <v>1200</v>
      </c>
      <c r="J154">
        <v>1</v>
      </c>
      <c r="K154" t="str">
        <f t="shared" si="9"/>
        <v>56-65</v>
      </c>
      <c r="L154" t="str">
        <f t="shared" si="8"/>
        <v>9.55-60</v>
      </c>
      <c r="M154" s="11">
        <f t="shared" si="10"/>
        <v>1.7501280115960818E-2</v>
      </c>
      <c r="N154" s="11">
        <f t="shared" si="11"/>
        <v>1.5234852933828407E-45</v>
      </c>
    </row>
    <row r="155" spans="1:14" x14ac:dyDescent="0.3">
      <c r="A155">
        <v>2</v>
      </c>
      <c r="B155" s="1">
        <v>44984</v>
      </c>
      <c r="C155" t="s">
        <v>12</v>
      </c>
      <c r="D155" t="s">
        <v>13</v>
      </c>
      <c r="E155">
        <v>26</v>
      </c>
      <c r="F155" t="s">
        <v>14</v>
      </c>
      <c r="G155">
        <v>2</v>
      </c>
      <c r="H155">
        <v>500</v>
      </c>
      <c r="I155" s="9">
        <v>1000</v>
      </c>
      <c r="J155">
        <v>1</v>
      </c>
      <c r="K155" t="str">
        <f t="shared" si="9"/>
        <v>26-35</v>
      </c>
      <c r="L155" t="str">
        <f t="shared" si="8"/>
        <v>3.25-30</v>
      </c>
      <c r="M155" s="11">
        <f t="shared" si="10"/>
        <v>1.7501280115960818E-2</v>
      </c>
      <c r="N155" s="11">
        <f t="shared" si="11"/>
        <v>1.5234852933828407E-45</v>
      </c>
    </row>
    <row r="156" spans="1:14" x14ac:dyDescent="0.3">
      <c r="A156">
        <v>26</v>
      </c>
      <c r="B156" s="1">
        <v>45206</v>
      </c>
      <c r="C156" t="s">
        <v>39</v>
      </c>
      <c r="D156" t="s">
        <v>13</v>
      </c>
      <c r="E156">
        <v>28</v>
      </c>
      <c r="F156" t="s">
        <v>16</v>
      </c>
      <c r="G156">
        <v>2</v>
      </c>
      <c r="H156">
        <v>500</v>
      </c>
      <c r="I156" s="9">
        <v>1000</v>
      </c>
      <c r="J156">
        <v>1</v>
      </c>
      <c r="K156" t="str">
        <f t="shared" si="9"/>
        <v>26-35</v>
      </c>
      <c r="L156" t="str">
        <f t="shared" si="8"/>
        <v>3.25-30</v>
      </c>
      <c r="M156" s="11">
        <f t="shared" si="10"/>
        <v>1.7501280115960818E-2</v>
      </c>
      <c r="N156" s="11">
        <f t="shared" si="11"/>
        <v>1.5234852933828407E-45</v>
      </c>
    </row>
    <row r="157" spans="1:14" x14ac:dyDescent="0.3">
      <c r="A157">
        <v>49</v>
      </c>
      <c r="B157" s="1">
        <v>44949</v>
      </c>
      <c r="C157" t="s">
        <v>62</v>
      </c>
      <c r="D157" t="s">
        <v>13</v>
      </c>
      <c r="E157">
        <v>54</v>
      </c>
      <c r="F157" t="s">
        <v>16</v>
      </c>
      <c r="G157">
        <v>2</v>
      </c>
      <c r="H157">
        <v>500</v>
      </c>
      <c r="I157" s="9">
        <v>1000</v>
      </c>
      <c r="J157">
        <v>1</v>
      </c>
      <c r="K157" t="str">
        <f t="shared" si="9"/>
        <v>46-55</v>
      </c>
      <c r="L157" t="str">
        <f t="shared" si="8"/>
        <v>8.50-55</v>
      </c>
      <c r="M157" s="11">
        <f t="shared" si="10"/>
        <v>1.7501280115960818E-2</v>
      </c>
      <c r="N157" s="11">
        <f t="shared" si="11"/>
        <v>1.5234852933828407E-45</v>
      </c>
    </row>
    <row r="158" spans="1:14" x14ac:dyDescent="0.3">
      <c r="A158">
        <v>94</v>
      </c>
      <c r="B158" s="1">
        <v>45065</v>
      </c>
      <c r="C158" t="s">
        <v>107</v>
      </c>
      <c r="D158" t="s">
        <v>13</v>
      </c>
      <c r="E158">
        <v>47</v>
      </c>
      <c r="F158" t="s">
        <v>11</v>
      </c>
      <c r="G158">
        <v>2</v>
      </c>
      <c r="H158">
        <v>500</v>
      </c>
      <c r="I158" s="9">
        <v>1000</v>
      </c>
      <c r="J158">
        <v>1</v>
      </c>
      <c r="K158" t="str">
        <f t="shared" si="9"/>
        <v>46-55</v>
      </c>
      <c r="L158" t="str">
        <f t="shared" si="8"/>
        <v>7.45-50</v>
      </c>
      <c r="M158" s="11">
        <f t="shared" si="10"/>
        <v>1.7501280115960818E-2</v>
      </c>
      <c r="N158" s="11">
        <f t="shared" si="11"/>
        <v>1.5234852933828407E-45</v>
      </c>
    </row>
    <row r="159" spans="1:14" x14ac:dyDescent="0.3">
      <c r="A159">
        <v>97</v>
      </c>
      <c r="B159" s="1">
        <v>45212</v>
      </c>
      <c r="C159" t="s">
        <v>110</v>
      </c>
      <c r="D159" t="s">
        <v>13</v>
      </c>
      <c r="E159">
        <v>51</v>
      </c>
      <c r="F159" t="s">
        <v>11</v>
      </c>
      <c r="G159">
        <v>2</v>
      </c>
      <c r="H159">
        <v>500</v>
      </c>
      <c r="I159" s="9">
        <v>1000</v>
      </c>
      <c r="J159">
        <v>1</v>
      </c>
      <c r="K159" t="str">
        <f t="shared" si="9"/>
        <v>46-55</v>
      </c>
      <c r="L159" t="str">
        <f t="shared" si="8"/>
        <v>8.50-55</v>
      </c>
      <c r="M159" s="11">
        <f t="shared" si="10"/>
        <v>1.7501280115960818E-2</v>
      </c>
      <c r="N159" s="11">
        <f t="shared" si="11"/>
        <v>1.5234852933828407E-45</v>
      </c>
    </row>
    <row r="160" spans="1:14" x14ac:dyDescent="0.3">
      <c r="A160">
        <v>104</v>
      </c>
      <c r="B160" s="1">
        <v>45088</v>
      </c>
      <c r="C160" t="s">
        <v>117</v>
      </c>
      <c r="D160" t="s">
        <v>13</v>
      </c>
      <c r="E160">
        <v>34</v>
      </c>
      <c r="F160" t="s">
        <v>11</v>
      </c>
      <c r="G160">
        <v>2</v>
      </c>
      <c r="H160">
        <v>500</v>
      </c>
      <c r="I160" s="9">
        <v>1000</v>
      </c>
      <c r="J160">
        <v>1</v>
      </c>
      <c r="K160" t="str">
        <f t="shared" si="9"/>
        <v>26-35</v>
      </c>
      <c r="L160" t="str">
        <f t="shared" si="8"/>
        <v>4.30-35</v>
      </c>
      <c r="M160" s="11">
        <f t="shared" si="10"/>
        <v>1.7501280115960818E-2</v>
      </c>
      <c r="N160" s="11">
        <f t="shared" si="11"/>
        <v>1.5234852933828407E-45</v>
      </c>
    </row>
    <row r="161" spans="1:14" x14ac:dyDescent="0.3">
      <c r="A161">
        <v>117</v>
      </c>
      <c r="B161" s="1">
        <v>45000</v>
      </c>
      <c r="C161" t="s">
        <v>130</v>
      </c>
      <c r="D161" t="s">
        <v>10</v>
      </c>
      <c r="E161">
        <v>19</v>
      </c>
      <c r="F161" t="s">
        <v>16</v>
      </c>
      <c r="G161">
        <v>2</v>
      </c>
      <c r="H161">
        <v>500</v>
      </c>
      <c r="I161" s="9">
        <v>1000</v>
      </c>
      <c r="J161">
        <v>1</v>
      </c>
      <c r="K161" t="str">
        <f t="shared" si="9"/>
        <v>18-25</v>
      </c>
      <c r="L161" t="str">
        <f t="shared" si="8"/>
        <v>1.18-20</v>
      </c>
      <c r="M161" s="11">
        <f t="shared" si="10"/>
        <v>1.7501280115960818E-2</v>
      </c>
      <c r="N161" s="11">
        <f t="shared" si="11"/>
        <v>1.5234852933828407E-45</v>
      </c>
    </row>
    <row r="162" spans="1:14" x14ac:dyDescent="0.3">
      <c r="A162">
        <v>137</v>
      </c>
      <c r="B162" s="1">
        <v>45248</v>
      </c>
      <c r="C162" t="s">
        <v>150</v>
      </c>
      <c r="D162" t="s">
        <v>10</v>
      </c>
      <c r="E162">
        <v>46</v>
      </c>
      <c r="F162" t="s">
        <v>11</v>
      </c>
      <c r="G162">
        <v>2</v>
      </c>
      <c r="H162">
        <v>500</v>
      </c>
      <c r="I162" s="9">
        <v>1000</v>
      </c>
      <c r="J162">
        <v>1</v>
      </c>
      <c r="K162" t="str">
        <f t="shared" si="9"/>
        <v>46-55</v>
      </c>
      <c r="L162" t="str">
        <f t="shared" si="8"/>
        <v>7.45-50</v>
      </c>
      <c r="M162" s="11">
        <f t="shared" si="10"/>
        <v>1.7501280115960818E-2</v>
      </c>
      <c r="N162" s="11">
        <f t="shared" si="11"/>
        <v>1.5234852933828407E-45</v>
      </c>
    </row>
    <row r="163" spans="1:14" x14ac:dyDescent="0.3">
      <c r="A163">
        <v>153</v>
      </c>
      <c r="B163" s="1">
        <v>45276</v>
      </c>
      <c r="C163" t="s">
        <v>166</v>
      </c>
      <c r="D163" t="s">
        <v>10</v>
      </c>
      <c r="E163">
        <v>63</v>
      </c>
      <c r="F163" t="s">
        <v>16</v>
      </c>
      <c r="G163">
        <v>2</v>
      </c>
      <c r="H163">
        <v>500</v>
      </c>
      <c r="I163" s="9">
        <v>1000</v>
      </c>
      <c r="J163">
        <v>1</v>
      </c>
      <c r="K163" t="str">
        <f t="shared" si="9"/>
        <v>56-65</v>
      </c>
      <c r="L163" t="str">
        <f t="shared" si="8"/>
        <v>10.60-65</v>
      </c>
      <c r="M163" s="11">
        <f t="shared" si="10"/>
        <v>1.7501280115960818E-2</v>
      </c>
      <c r="N163" s="11">
        <f t="shared" si="11"/>
        <v>1.5234852933828407E-45</v>
      </c>
    </row>
    <row r="164" spans="1:14" x14ac:dyDescent="0.3">
      <c r="A164">
        <v>161</v>
      </c>
      <c r="B164" s="1">
        <v>45007</v>
      </c>
      <c r="C164" t="s">
        <v>174</v>
      </c>
      <c r="D164" t="s">
        <v>10</v>
      </c>
      <c r="E164">
        <v>64</v>
      </c>
      <c r="F164" t="s">
        <v>11</v>
      </c>
      <c r="G164">
        <v>2</v>
      </c>
      <c r="H164">
        <v>500</v>
      </c>
      <c r="I164" s="9">
        <v>1000</v>
      </c>
      <c r="J164">
        <v>1</v>
      </c>
      <c r="K164" t="str">
        <f t="shared" si="9"/>
        <v>56-65</v>
      </c>
      <c r="L164" t="str">
        <f t="shared" si="8"/>
        <v>10.60-65</v>
      </c>
      <c r="M164" s="11">
        <f t="shared" si="10"/>
        <v>1.7501280115960818E-2</v>
      </c>
      <c r="N164" s="11">
        <f t="shared" si="11"/>
        <v>1.5234852933828407E-45</v>
      </c>
    </row>
    <row r="165" spans="1:14" x14ac:dyDescent="0.3">
      <c r="A165">
        <v>203</v>
      </c>
      <c r="B165" s="1">
        <v>45062</v>
      </c>
      <c r="C165" t="s">
        <v>216</v>
      </c>
      <c r="D165" t="s">
        <v>10</v>
      </c>
      <c r="E165">
        <v>56</v>
      </c>
      <c r="F165" t="s">
        <v>14</v>
      </c>
      <c r="G165">
        <v>2</v>
      </c>
      <c r="H165">
        <v>500</v>
      </c>
      <c r="I165" s="9">
        <v>1000</v>
      </c>
      <c r="J165">
        <v>1</v>
      </c>
      <c r="K165" t="str">
        <f t="shared" si="9"/>
        <v>56-65</v>
      </c>
      <c r="L165" t="str">
        <f t="shared" si="8"/>
        <v>9.55-60</v>
      </c>
      <c r="M165" s="11">
        <f t="shared" si="10"/>
        <v>1.7501280115960818E-2</v>
      </c>
      <c r="N165" s="11">
        <f t="shared" si="11"/>
        <v>1.5234852933828407E-45</v>
      </c>
    </row>
    <row r="166" spans="1:14" x14ac:dyDescent="0.3">
      <c r="A166">
        <v>235</v>
      </c>
      <c r="B166" s="1">
        <v>44957</v>
      </c>
      <c r="C166" t="s">
        <v>248</v>
      </c>
      <c r="D166" t="s">
        <v>13</v>
      </c>
      <c r="E166">
        <v>23</v>
      </c>
      <c r="F166" t="s">
        <v>16</v>
      </c>
      <c r="G166">
        <v>2</v>
      </c>
      <c r="H166">
        <v>500</v>
      </c>
      <c r="I166" s="9">
        <v>1000</v>
      </c>
      <c r="J166">
        <v>1</v>
      </c>
      <c r="K166" t="str">
        <f t="shared" si="9"/>
        <v>18-25</v>
      </c>
      <c r="L166" t="str">
        <f t="shared" si="8"/>
        <v>2.20-25</v>
      </c>
      <c r="M166" s="11">
        <f t="shared" si="10"/>
        <v>1.7501280115960818E-2</v>
      </c>
      <c r="N166" s="11">
        <f t="shared" si="11"/>
        <v>1.5234852933828407E-45</v>
      </c>
    </row>
    <row r="167" spans="1:14" x14ac:dyDescent="0.3">
      <c r="A167">
        <v>237</v>
      </c>
      <c r="B167" s="1">
        <v>44961</v>
      </c>
      <c r="C167" t="s">
        <v>250</v>
      </c>
      <c r="D167" t="s">
        <v>13</v>
      </c>
      <c r="E167">
        <v>50</v>
      </c>
      <c r="F167" t="s">
        <v>11</v>
      </c>
      <c r="G167">
        <v>2</v>
      </c>
      <c r="H167">
        <v>500</v>
      </c>
      <c r="I167" s="9">
        <v>1000</v>
      </c>
      <c r="J167">
        <v>1</v>
      </c>
      <c r="K167" t="str">
        <f t="shared" si="9"/>
        <v>46-55</v>
      </c>
      <c r="L167" t="str">
        <f t="shared" si="8"/>
        <v>7.45-50</v>
      </c>
      <c r="M167" s="11">
        <f t="shared" si="10"/>
        <v>1.7501280115960818E-2</v>
      </c>
      <c r="N167" s="11">
        <f t="shared" si="11"/>
        <v>1.5234852933828407E-45</v>
      </c>
    </row>
    <row r="168" spans="1:14" x14ac:dyDescent="0.3">
      <c r="A168">
        <v>256</v>
      </c>
      <c r="B168" s="1">
        <v>44975</v>
      </c>
      <c r="C168" t="s">
        <v>269</v>
      </c>
      <c r="D168" t="s">
        <v>10</v>
      </c>
      <c r="E168">
        <v>23</v>
      </c>
      <c r="F168" t="s">
        <v>14</v>
      </c>
      <c r="G168">
        <v>2</v>
      </c>
      <c r="H168">
        <v>500</v>
      </c>
      <c r="I168" s="9">
        <v>1000</v>
      </c>
      <c r="J168">
        <v>1</v>
      </c>
      <c r="K168" t="str">
        <f t="shared" si="9"/>
        <v>18-25</v>
      </c>
      <c r="L168" t="str">
        <f t="shared" si="8"/>
        <v>2.20-25</v>
      </c>
      <c r="M168" s="11">
        <f t="shared" si="10"/>
        <v>1.7501280115960818E-2</v>
      </c>
      <c r="N168" s="11">
        <f t="shared" si="11"/>
        <v>1.5234852933828407E-45</v>
      </c>
    </row>
    <row r="169" spans="1:14" x14ac:dyDescent="0.3">
      <c r="A169">
        <v>274</v>
      </c>
      <c r="B169" s="1">
        <v>45025</v>
      </c>
      <c r="C169" t="s">
        <v>287</v>
      </c>
      <c r="D169" t="s">
        <v>13</v>
      </c>
      <c r="E169">
        <v>23</v>
      </c>
      <c r="F169" t="s">
        <v>14</v>
      </c>
      <c r="G169">
        <v>2</v>
      </c>
      <c r="H169">
        <v>500</v>
      </c>
      <c r="I169" s="9">
        <v>1000</v>
      </c>
      <c r="J169">
        <v>1</v>
      </c>
      <c r="K169" t="str">
        <f t="shared" si="9"/>
        <v>18-25</v>
      </c>
      <c r="L169" t="str">
        <f t="shared" si="8"/>
        <v>2.20-25</v>
      </c>
      <c r="M169" s="11">
        <f t="shared" si="10"/>
        <v>1.7501280115960818E-2</v>
      </c>
      <c r="N169" s="11">
        <f t="shared" si="11"/>
        <v>1.5234852933828407E-45</v>
      </c>
    </row>
    <row r="170" spans="1:14" x14ac:dyDescent="0.3">
      <c r="A170">
        <v>275</v>
      </c>
      <c r="B170" s="1">
        <v>45024</v>
      </c>
      <c r="C170" t="s">
        <v>288</v>
      </c>
      <c r="D170" t="s">
        <v>10</v>
      </c>
      <c r="E170">
        <v>43</v>
      </c>
      <c r="F170" t="s">
        <v>14</v>
      </c>
      <c r="G170">
        <v>2</v>
      </c>
      <c r="H170">
        <v>500</v>
      </c>
      <c r="I170" s="9">
        <v>1000</v>
      </c>
      <c r="J170">
        <v>1</v>
      </c>
      <c r="K170" t="str">
        <f t="shared" si="9"/>
        <v>36-45</v>
      </c>
      <c r="L170" t="str">
        <f t="shared" si="8"/>
        <v>6.40-45</v>
      </c>
      <c r="M170" s="11">
        <f t="shared" si="10"/>
        <v>1.7501280115960818E-2</v>
      </c>
      <c r="N170" s="11">
        <f t="shared" si="11"/>
        <v>1.5234852933828407E-45</v>
      </c>
    </row>
    <row r="171" spans="1:14" x14ac:dyDescent="0.3">
      <c r="A171">
        <v>297</v>
      </c>
      <c r="B171" s="1">
        <v>45173</v>
      </c>
      <c r="C171" t="s">
        <v>310</v>
      </c>
      <c r="D171" t="s">
        <v>13</v>
      </c>
      <c r="E171">
        <v>40</v>
      </c>
      <c r="F171" t="s">
        <v>16</v>
      </c>
      <c r="G171">
        <v>2</v>
      </c>
      <c r="H171">
        <v>500</v>
      </c>
      <c r="I171" s="9">
        <v>1000</v>
      </c>
      <c r="J171">
        <v>1</v>
      </c>
      <c r="K171" t="str">
        <f t="shared" si="9"/>
        <v>36-45</v>
      </c>
      <c r="L171" t="str">
        <f t="shared" si="8"/>
        <v>5.35-40</v>
      </c>
      <c r="M171" s="11">
        <f t="shared" si="10"/>
        <v>1.7501280115960818E-2</v>
      </c>
      <c r="N171" s="11">
        <f t="shared" si="11"/>
        <v>1.5234852933828407E-45</v>
      </c>
    </row>
    <row r="172" spans="1:14" x14ac:dyDescent="0.3">
      <c r="A172">
        <v>299</v>
      </c>
      <c r="B172" s="1">
        <v>45132</v>
      </c>
      <c r="C172" t="s">
        <v>312</v>
      </c>
      <c r="D172" t="s">
        <v>10</v>
      </c>
      <c r="E172">
        <v>61</v>
      </c>
      <c r="F172" t="s">
        <v>16</v>
      </c>
      <c r="G172">
        <v>2</v>
      </c>
      <c r="H172">
        <v>500</v>
      </c>
      <c r="I172" s="9">
        <v>1000</v>
      </c>
      <c r="J172">
        <v>1</v>
      </c>
      <c r="K172" t="str">
        <f t="shared" si="9"/>
        <v>56-65</v>
      </c>
      <c r="L172" t="str">
        <f t="shared" si="8"/>
        <v>10.60-65</v>
      </c>
      <c r="M172" s="11">
        <f t="shared" si="10"/>
        <v>1.7501280115960818E-2</v>
      </c>
      <c r="N172" s="11">
        <f t="shared" si="11"/>
        <v>1.5234852933828407E-45</v>
      </c>
    </row>
    <row r="173" spans="1:14" x14ac:dyDescent="0.3">
      <c r="A173">
        <v>346</v>
      </c>
      <c r="B173" s="1">
        <v>44968</v>
      </c>
      <c r="C173" t="s">
        <v>359</v>
      </c>
      <c r="D173" t="s">
        <v>10</v>
      </c>
      <c r="E173">
        <v>59</v>
      </c>
      <c r="F173" t="s">
        <v>14</v>
      </c>
      <c r="G173">
        <v>2</v>
      </c>
      <c r="H173">
        <v>500</v>
      </c>
      <c r="I173" s="9">
        <v>1000</v>
      </c>
      <c r="J173">
        <v>1</v>
      </c>
      <c r="K173" t="str">
        <f t="shared" si="9"/>
        <v>56-65</v>
      </c>
      <c r="L173" t="str">
        <f t="shared" si="8"/>
        <v>9.55-60</v>
      </c>
      <c r="M173" s="11">
        <f t="shared" si="10"/>
        <v>1.7501280115960818E-2</v>
      </c>
      <c r="N173" s="11">
        <f t="shared" si="11"/>
        <v>1.5234852933828407E-45</v>
      </c>
    </row>
    <row r="174" spans="1:14" x14ac:dyDescent="0.3">
      <c r="A174">
        <v>352</v>
      </c>
      <c r="B174" s="1">
        <v>45088</v>
      </c>
      <c r="C174" t="s">
        <v>365</v>
      </c>
      <c r="D174" t="s">
        <v>10</v>
      </c>
      <c r="E174">
        <v>57</v>
      </c>
      <c r="F174" t="s">
        <v>16</v>
      </c>
      <c r="G174">
        <v>2</v>
      </c>
      <c r="H174">
        <v>500</v>
      </c>
      <c r="I174" s="9">
        <v>1000</v>
      </c>
      <c r="J174">
        <v>1</v>
      </c>
      <c r="K174" t="str">
        <f t="shared" si="9"/>
        <v>56-65</v>
      </c>
      <c r="L174" t="str">
        <f t="shared" si="8"/>
        <v>9.55-60</v>
      </c>
      <c r="M174" s="11">
        <f t="shared" si="10"/>
        <v>1.7501280115960818E-2</v>
      </c>
      <c r="N174" s="11">
        <f t="shared" si="11"/>
        <v>1.5234852933828407E-45</v>
      </c>
    </row>
    <row r="175" spans="1:14" x14ac:dyDescent="0.3">
      <c r="A175">
        <v>382</v>
      </c>
      <c r="B175" s="1">
        <v>45072</v>
      </c>
      <c r="C175" t="s">
        <v>395</v>
      </c>
      <c r="D175" t="s">
        <v>13</v>
      </c>
      <c r="E175">
        <v>53</v>
      </c>
      <c r="F175" t="s">
        <v>14</v>
      </c>
      <c r="G175">
        <v>2</v>
      </c>
      <c r="H175">
        <v>500</v>
      </c>
      <c r="I175" s="9">
        <v>1000</v>
      </c>
      <c r="J175">
        <v>1</v>
      </c>
      <c r="K175" t="str">
        <f t="shared" si="9"/>
        <v>46-55</v>
      </c>
      <c r="L175" t="str">
        <f t="shared" si="8"/>
        <v>8.50-55</v>
      </c>
      <c r="M175" s="11">
        <f t="shared" si="10"/>
        <v>1.7501280115960818E-2</v>
      </c>
      <c r="N175" s="11">
        <f t="shared" si="11"/>
        <v>1.5234852933828407E-45</v>
      </c>
    </row>
    <row r="176" spans="1:14" x14ac:dyDescent="0.3">
      <c r="A176">
        <v>393</v>
      </c>
      <c r="B176" s="1">
        <v>45210</v>
      </c>
      <c r="C176" t="s">
        <v>406</v>
      </c>
      <c r="D176" t="s">
        <v>13</v>
      </c>
      <c r="E176">
        <v>22</v>
      </c>
      <c r="F176" t="s">
        <v>11</v>
      </c>
      <c r="G176">
        <v>2</v>
      </c>
      <c r="H176">
        <v>500</v>
      </c>
      <c r="I176" s="9">
        <v>1000</v>
      </c>
      <c r="J176">
        <v>1</v>
      </c>
      <c r="K176" t="str">
        <f t="shared" si="9"/>
        <v>18-25</v>
      </c>
      <c r="L176" t="str">
        <f t="shared" si="8"/>
        <v>2.20-25</v>
      </c>
      <c r="M176" s="11">
        <f t="shared" si="10"/>
        <v>1.7501280115960818E-2</v>
      </c>
      <c r="N176" s="11">
        <f t="shared" si="11"/>
        <v>1.5234852933828407E-45</v>
      </c>
    </row>
    <row r="177" spans="1:14" x14ac:dyDescent="0.3">
      <c r="A177">
        <v>395</v>
      </c>
      <c r="B177" s="1">
        <v>45266</v>
      </c>
      <c r="C177" t="s">
        <v>408</v>
      </c>
      <c r="D177" t="s">
        <v>10</v>
      </c>
      <c r="E177">
        <v>50</v>
      </c>
      <c r="F177" t="s">
        <v>16</v>
      </c>
      <c r="G177">
        <v>2</v>
      </c>
      <c r="H177">
        <v>500</v>
      </c>
      <c r="I177" s="9">
        <v>1000</v>
      </c>
      <c r="J177">
        <v>1</v>
      </c>
      <c r="K177" t="str">
        <f t="shared" si="9"/>
        <v>46-55</v>
      </c>
      <c r="L177" t="str">
        <f t="shared" si="8"/>
        <v>7.45-50</v>
      </c>
      <c r="M177" s="11">
        <f t="shared" si="10"/>
        <v>1.7501280115960818E-2</v>
      </c>
      <c r="N177" s="11">
        <f t="shared" si="11"/>
        <v>1.5234852933828407E-45</v>
      </c>
    </row>
    <row r="178" spans="1:14" x14ac:dyDescent="0.3">
      <c r="A178">
        <v>404</v>
      </c>
      <c r="B178" s="1">
        <v>45071</v>
      </c>
      <c r="C178" t="s">
        <v>417</v>
      </c>
      <c r="D178" t="s">
        <v>10</v>
      </c>
      <c r="E178">
        <v>46</v>
      </c>
      <c r="F178" t="s">
        <v>16</v>
      </c>
      <c r="G178">
        <v>2</v>
      </c>
      <c r="H178">
        <v>500</v>
      </c>
      <c r="I178" s="9">
        <v>1000</v>
      </c>
      <c r="J178">
        <v>1</v>
      </c>
      <c r="K178" t="str">
        <f t="shared" si="9"/>
        <v>46-55</v>
      </c>
      <c r="L178" t="str">
        <f t="shared" si="8"/>
        <v>7.45-50</v>
      </c>
      <c r="M178" s="11">
        <f t="shared" si="10"/>
        <v>1.7501280115960818E-2</v>
      </c>
      <c r="N178" s="11">
        <f t="shared" si="11"/>
        <v>1.5234852933828407E-45</v>
      </c>
    </row>
    <row r="179" spans="1:14" x14ac:dyDescent="0.3">
      <c r="A179">
        <v>418</v>
      </c>
      <c r="B179" s="1">
        <v>45143</v>
      </c>
      <c r="C179" t="s">
        <v>431</v>
      </c>
      <c r="D179" t="s">
        <v>13</v>
      </c>
      <c r="E179">
        <v>60</v>
      </c>
      <c r="F179" t="s">
        <v>16</v>
      </c>
      <c r="G179">
        <v>2</v>
      </c>
      <c r="H179">
        <v>500</v>
      </c>
      <c r="I179" s="9">
        <v>1000</v>
      </c>
      <c r="J179">
        <v>1</v>
      </c>
      <c r="K179" t="str">
        <f t="shared" si="9"/>
        <v>56-65</v>
      </c>
      <c r="L179" t="str">
        <f t="shared" si="8"/>
        <v>9.55-60</v>
      </c>
      <c r="M179" s="11">
        <f t="shared" si="10"/>
        <v>1.7501280115960818E-2</v>
      </c>
      <c r="N179" s="11">
        <f t="shared" si="11"/>
        <v>1.5234852933828407E-45</v>
      </c>
    </row>
    <row r="180" spans="1:14" x14ac:dyDescent="0.3">
      <c r="A180">
        <v>432</v>
      </c>
      <c r="B180" s="1">
        <v>44931</v>
      </c>
      <c r="C180" t="s">
        <v>445</v>
      </c>
      <c r="D180" t="s">
        <v>13</v>
      </c>
      <c r="E180">
        <v>60</v>
      </c>
      <c r="F180" t="s">
        <v>16</v>
      </c>
      <c r="G180">
        <v>2</v>
      </c>
      <c r="H180">
        <v>500</v>
      </c>
      <c r="I180" s="9">
        <v>1000</v>
      </c>
      <c r="J180">
        <v>1</v>
      </c>
      <c r="K180" t="str">
        <f t="shared" si="9"/>
        <v>56-65</v>
      </c>
      <c r="L180" t="str">
        <f t="shared" si="8"/>
        <v>9.55-60</v>
      </c>
      <c r="M180" s="11">
        <f t="shared" si="10"/>
        <v>1.7501280115960818E-2</v>
      </c>
      <c r="N180" s="11">
        <f t="shared" si="11"/>
        <v>1.5234852933828407E-45</v>
      </c>
    </row>
    <row r="181" spans="1:14" x14ac:dyDescent="0.3">
      <c r="A181">
        <v>453</v>
      </c>
      <c r="B181" s="1">
        <v>45268</v>
      </c>
      <c r="C181" t="s">
        <v>466</v>
      </c>
      <c r="D181" t="s">
        <v>13</v>
      </c>
      <c r="E181">
        <v>26</v>
      </c>
      <c r="F181" t="s">
        <v>14</v>
      </c>
      <c r="G181">
        <v>2</v>
      </c>
      <c r="H181">
        <v>500</v>
      </c>
      <c r="I181" s="9">
        <v>1000</v>
      </c>
      <c r="J181">
        <v>1</v>
      </c>
      <c r="K181" t="str">
        <f t="shared" si="9"/>
        <v>26-35</v>
      </c>
      <c r="L181" t="str">
        <f t="shared" si="8"/>
        <v>3.25-30</v>
      </c>
      <c r="M181" s="11">
        <f t="shared" si="10"/>
        <v>1.7501280115960818E-2</v>
      </c>
      <c r="N181" s="11">
        <f t="shared" si="11"/>
        <v>1.5234852933828407E-45</v>
      </c>
    </row>
    <row r="182" spans="1:14" x14ac:dyDescent="0.3">
      <c r="A182">
        <v>461</v>
      </c>
      <c r="B182" s="1">
        <v>45010</v>
      </c>
      <c r="C182" t="s">
        <v>474</v>
      </c>
      <c r="D182" t="s">
        <v>13</v>
      </c>
      <c r="E182">
        <v>18</v>
      </c>
      <c r="F182" t="s">
        <v>11</v>
      </c>
      <c r="G182">
        <v>2</v>
      </c>
      <c r="H182">
        <v>500</v>
      </c>
      <c r="I182" s="9">
        <v>1000</v>
      </c>
      <c r="J182">
        <v>1</v>
      </c>
      <c r="K182" t="str">
        <f t="shared" si="9"/>
        <v>18-25</v>
      </c>
      <c r="L182" t="str">
        <f t="shared" si="8"/>
        <v>1.18-20</v>
      </c>
      <c r="M182" s="11">
        <f t="shared" si="10"/>
        <v>1.7501280115960818E-2</v>
      </c>
      <c r="N182" s="11">
        <f t="shared" si="11"/>
        <v>1.5234852933828407E-45</v>
      </c>
    </row>
    <row r="183" spans="1:14" x14ac:dyDescent="0.3">
      <c r="A183">
        <v>470</v>
      </c>
      <c r="B183" s="1">
        <v>45063</v>
      </c>
      <c r="C183" t="s">
        <v>483</v>
      </c>
      <c r="D183" t="s">
        <v>13</v>
      </c>
      <c r="E183">
        <v>57</v>
      </c>
      <c r="F183" t="s">
        <v>14</v>
      </c>
      <c r="G183">
        <v>2</v>
      </c>
      <c r="H183">
        <v>500</v>
      </c>
      <c r="I183" s="9">
        <v>1000</v>
      </c>
      <c r="J183">
        <v>1</v>
      </c>
      <c r="K183" t="str">
        <f t="shared" si="9"/>
        <v>56-65</v>
      </c>
      <c r="L183" t="str">
        <f t="shared" si="8"/>
        <v>9.55-60</v>
      </c>
      <c r="M183" s="11">
        <f t="shared" si="10"/>
        <v>1.7501280115960818E-2</v>
      </c>
      <c r="N183" s="11">
        <f t="shared" si="11"/>
        <v>1.5234852933828407E-45</v>
      </c>
    </row>
    <row r="184" spans="1:14" x14ac:dyDescent="0.3">
      <c r="A184">
        <v>534</v>
      </c>
      <c r="B184" s="1">
        <v>45087</v>
      </c>
      <c r="C184" t="s">
        <v>547</v>
      </c>
      <c r="D184" t="s">
        <v>10</v>
      </c>
      <c r="E184">
        <v>45</v>
      </c>
      <c r="F184" t="s">
        <v>14</v>
      </c>
      <c r="G184">
        <v>2</v>
      </c>
      <c r="H184">
        <v>500</v>
      </c>
      <c r="I184" s="9">
        <v>1000</v>
      </c>
      <c r="J184">
        <v>1</v>
      </c>
      <c r="K184" t="str">
        <f t="shared" si="9"/>
        <v>36-45</v>
      </c>
      <c r="L184" t="str">
        <f t="shared" si="8"/>
        <v>6.40-45</v>
      </c>
      <c r="M184" s="11">
        <f t="shared" si="10"/>
        <v>1.7501280115960818E-2</v>
      </c>
      <c r="N184" s="11">
        <f t="shared" si="11"/>
        <v>1.5234852933828407E-45</v>
      </c>
    </row>
    <row r="185" spans="1:14" x14ac:dyDescent="0.3">
      <c r="A185">
        <v>589</v>
      </c>
      <c r="B185" s="1">
        <v>45028</v>
      </c>
      <c r="C185" t="s">
        <v>602</v>
      </c>
      <c r="D185" t="s">
        <v>13</v>
      </c>
      <c r="E185">
        <v>36</v>
      </c>
      <c r="F185" t="s">
        <v>11</v>
      </c>
      <c r="G185">
        <v>2</v>
      </c>
      <c r="H185">
        <v>500</v>
      </c>
      <c r="I185" s="9">
        <v>1000</v>
      </c>
      <c r="J185">
        <v>1</v>
      </c>
      <c r="K185" t="str">
        <f t="shared" si="9"/>
        <v>36-45</v>
      </c>
      <c r="L185" t="str">
        <f t="shared" si="8"/>
        <v>5.35-40</v>
      </c>
      <c r="M185" s="11">
        <f t="shared" si="10"/>
        <v>1.7501280115960818E-2</v>
      </c>
      <c r="N185" s="11">
        <f t="shared" si="11"/>
        <v>1.5234852933828407E-45</v>
      </c>
    </row>
    <row r="186" spans="1:14" x14ac:dyDescent="0.3">
      <c r="A186">
        <v>600</v>
      </c>
      <c r="B186" s="1">
        <v>45221</v>
      </c>
      <c r="C186" t="s">
        <v>613</v>
      </c>
      <c r="D186" t="s">
        <v>13</v>
      </c>
      <c r="E186">
        <v>59</v>
      </c>
      <c r="F186" t="s">
        <v>11</v>
      </c>
      <c r="G186">
        <v>2</v>
      </c>
      <c r="H186">
        <v>500</v>
      </c>
      <c r="I186" s="9">
        <v>1000</v>
      </c>
      <c r="J186">
        <v>1</v>
      </c>
      <c r="K186" t="str">
        <f t="shared" si="9"/>
        <v>56-65</v>
      </c>
      <c r="L186" t="str">
        <f t="shared" si="8"/>
        <v>9.55-60</v>
      </c>
      <c r="M186" s="11">
        <f t="shared" si="10"/>
        <v>1.7501280115960818E-2</v>
      </c>
      <c r="N186" s="11">
        <f t="shared" si="11"/>
        <v>1.5234852933828407E-45</v>
      </c>
    </row>
    <row r="187" spans="1:14" x14ac:dyDescent="0.3">
      <c r="A187">
        <v>605</v>
      </c>
      <c r="B187" s="1">
        <v>45131</v>
      </c>
      <c r="C187" t="s">
        <v>618</v>
      </c>
      <c r="D187" t="s">
        <v>10</v>
      </c>
      <c r="E187">
        <v>37</v>
      </c>
      <c r="F187" t="s">
        <v>16</v>
      </c>
      <c r="G187">
        <v>2</v>
      </c>
      <c r="H187">
        <v>500</v>
      </c>
      <c r="I187" s="9">
        <v>1000</v>
      </c>
      <c r="J187">
        <v>1</v>
      </c>
      <c r="K187" t="str">
        <f t="shared" si="9"/>
        <v>36-45</v>
      </c>
      <c r="L187" t="str">
        <f t="shared" si="8"/>
        <v>5.35-40</v>
      </c>
      <c r="M187" s="11">
        <f t="shared" si="10"/>
        <v>1.7501280115960818E-2</v>
      </c>
      <c r="N187" s="11">
        <f t="shared" si="11"/>
        <v>1.5234852933828407E-45</v>
      </c>
    </row>
    <row r="188" spans="1:14" x14ac:dyDescent="0.3">
      <c r="A188">
        <v>621</v>
      </c>
      <c r="B188" s="1">
        <v>44989</v>
      </c>
      <c r="C188" t="s">
        <v>634</v>
      </c>
      <c r="D188" t="s">
        <v>13</v>
      </c>
      <c r="E188">
        <v>40</v>
      </c>
      <c r="F188" t="s">
        <v>11</v>
      </c>
      <c r="G188">
        <v>2</v>
      </c>
      <c r="H188">
        <v>500</v>
      </c>
      <c r="I188" s="9">
        <v>1000</v>
      </c>
      <c r="J188">
        <v>1</v>
      </c>
      <c r="K188" t="str">
        <f t="shared" si="9"/>
        <v>36-45</v>
      </c>
      <c r="L188" t="str">
        <f t="shared" si="8"/>
        <v>5.35-40</v>
      </c>
      <c r="M188" s="11">
        <f t="shared" si="10"/>
        <v>1.7501280115960818E-2</v>
      </c>
      <c r="N188" s="11">
        <f t="shared" si="11"/>
        <v>1.5234852933828407E-45</v>
      </c>
    </row>
    <row r="189" spans="1:14" x14ac:dyDescent="0.3">
      <c r="A189">
        <v>660</v>
      </c>
      <c r="B189" s="1">
        <v>45045</v>
      </c>
      <c r="C189" t="s">
        <v>673</v>
      </c>
      <c r="D189" t="s">
        <v>13</v>
      </c>
      <c r="E189">
        <v>38</v>
      </c>
      <c r="F189" t="s">
        <v>11</v>
      </c>
      <c r="G189">
        <v>2</v>
      </c>
      <c r="H189">
        <v>500</v>
      </c>
      <c r="I189" s="9">
        <v>1000</v>
      </c>
      <c r="J189">
        <v>1</v>
      </c>
      <c r="K189" t="str">
        <f t="shared" si="9"/>
        <v>36-45</v>
      </c>
      <c r="L189" t="str">
        <f t="shared" si="8"/>
        <v>5.35-40</v>
      </c>
      <c r="M189" s="11">
        <f t="shared" si="10"/>
        <v>1.7501280115960818E-2</v>
      </c>
      <c r="N189" s="11">
        <f t="shared" si="11"/>
        <v>1.5234852933828407E-45</v>
      </c>
    </row>
    <row r="190" spans="1:14" x14ac:dyDescent="0.3">
      <c r="A190">
        <v>662</v>
      </c>
      <c r="B190" s="1">
        <v>45282</v>
      </c>
      <c r="C190" t="s">
        <v>675</v>
      </c>
      <c r="D190" t="s">
        <v>10</v>
      </c>
      <c r="E190">
        <v>48</v>
      </c>
      <c r="F190" t="s">
        <v>11</v>
      </c>
      <c r="G190">
        <v>2</v>
      </c>
      <c r="H190">
        <v>500</v>
      </c>
      <c r="I190" s="9">
        <v>1000</v>
      </c>
      <c r="J190">
        <v>1</v>
      </c>
      <c r="K190" t="str">
        <f t="shared" si="9"/>
        <v>46-55</v>
      </c>
      <c r="L190" t="str">
        <f t="shared" si="8"/>
        <v>7.45-50</v>
      </c>
      <c r="M190" s="11">
        <f t="shared" si="10"/>
        <v>1.7501280115960818E-2</v>
      </c>
      <c r="N190" s="11">
        <f t="shared" si="11"/>
        <v>1.5234852933828407E-45</v>
      </c>
    </row>
    <row r="191" spans="1:14" x14ac:dyDescent="0.3">
      <c r="A191">
        <v>683</v>
      </c>
      <c r="B191" s="1">
        <v>44930</v>
      </c>
      <c r="C191" t="s">
        <v>696</v>
      </c>
      <c r="D191" t="s">
        <v>10</v>
      </c>
      <c r="E191">
        <v>38</v>
      </c>
      <c r="F191" t="s">
        <v>11</v>
      </c>
      <c r="G191">
        <v>2</v>
      </c>
      <c r="H191">
        <v>500</v>
      </c>
      <c r="I191" s="9">
        <v>1000</v>
      </c>
      <c r="J191">
        <v>1</v>
      </c>
      <c r="K191" t="str">
        <f t="shared" si="9"/>
        <v>36-45</v>
      </c>
      <c r="L191" t="str">
        <f t="shared" si="8"/>
        <v>5.35-40</v>
      </c>
      <c r="M191" s="11">
        <f t="shared" si="10"/>
        <v>1.7501280115960818E-2</v>
      </c>
      <c r="N191" s="11">
        <f t="shared" si="11"/>
        <v>1.5234852933828407E-45</v>
      </c>
    </row>
    <row r="192" spans="1:14" x14ac:dyDescent="0.3">
      <c r="A192">
        <v>684</v>
      </c>
      <c r="B192" s="1">
        <v>45107</v>
      </c>
      <c r="C192" t="s">
        <v>697</v>
      </c>
      <c r="D192" t="s">
        <v>13</v>
      </c>
      <c r="E192">
        <v>28</v>
      </c>
      <c r="F192" t="s">
        <v>14</v>
      </c>
      <c r="G192">
        <v>2</v>
      </c>
      <c r="H192">
        <v>500</v>
      </c>
      <c r="I192" s="9">
        <v>1000</v>
      </c>
      <c r="J192">
        <v>1</v>
      </c>
      <c r="K192" t="str">
        <f t="shared" si="9"/>
        <v>26-35</v>
      </c>
      <c r="L192" t="str">
        <f t="shared" si="8"/>
        <v>3.25-30</v>
      </c>
      <c r="M192" s="11">
        <f t="shared" si="10"/>
        <v>1.7501280115960818E-2</v>
      </c>
      <c r="N192" s="11">
        <f t="shared" si="11"/>
        <v>1.5234852933828407E-45</v>
      </c>
    </row>
    <row r="193" spans="1:14" x14ac:dyDescent="0.3">
      <c r="A193">
        <v>709</v>
      </c>
      <c r="B193" s="1">
        <v>45128</v>
      </c>
      <c r="C193" t="s">
        <v>722</v>
      </c>
      <c r="D193" t="s">
        <v>13</v>
      </c>
      <c r="E193">
        <v>19</v>
      </c>
      <c r="F193" t="s">
        <v>16</v>
      </c>
      <c r="G193">
        <v>2</v>
      </c>
      <c r="H193">
        <v>500</v>
      </c>
      <c r="I193" s="9">
        <v>1000</v>
      </c>
      <c r="J193">
        <v>1</v>
      </c>
      <c r="K193" t="str">
        <f t="shared" si="9"/>
        <v>18-25</v>
      </c>
      <c r="L193" t="str">
        <f t="shared" si="8"/>
        <v>1.18-20</v>
      </c>
      <c r="M193" s="11">
        <f t="shared" si="10"/>
        <v>1.7501280115960818E-2</v>
      </c>
      <c r="N193" s="11">
        <f t="shared" si="11"/>
        <v>1.5234852933828407E-45</v>
      </c>
    </row>
    <row r="194" spans="1:14" x14ac:dyDescent="0.3">
      <c r="A194">
        <v>732</v>
      </c>
      <c r="B194" s="1">
        <v>44968</v>
      </c>
      <c r="C194" t="s">
        <v>745</v>
      </c>
      <c r="D194" t="s">
        <v>10</v>
      </c>
      <c r="E194">
        <v>61</v>
      </c>
      <c r="F194" t="s">
        <v>16</v>
      </c>
      <c r="G194">
        <v>2</v>
      </c>
      <c r="H194">
        <v>500</v>
      </c>
      <c r="I194" s="9">
        <v>1000</v>
      </c>
      <c r="J194">
        <v>1</v>
      </c>
      <c r="K194" t="str">
        <f t="shared" si="9"/>
        <v>56-65</v>
      </c>
      <c r="L194" t="str">
        <f t="shared" ref="L194:L257" si="12">IF(E194&lt;=20,"1.18-20",IF(E194&lt;=25,"2.20-25",IF(E194&lt;=30,"3.25-30",IF(E194&lt;=35,"4.30-35",IF(E194&lt;=40,"5.35-40",IF(E194&lt;=45,"6.40-45",IF(E194&lt;=50,"7.45-50",IF(E194&lt;=55,"8.50-55",IF(E194&lt;=60,"9.55-60","10.60-65")))))))))</f>
        <v>10.60-65</v>
      </c>
      <c r="M194" s="11">
        <f t="shared" si="10"/>
        <v>1.7501280115960818E-2</v>
      </c>
      <c r="N194" s="11">
        <f t="shared" si="11"/>
        <v>1.5234852933828407E-45</v>
      </c>
    </row>
    <row r="195" spans="1:14" x14ac:dyDescent="0.3">
      <c r="A195">
        <v>779</v>
      </c>
      <c r="B195" s="1">
        <v>45051</v>
      </c>
      <c r="C195" t="s">
        <v>792</v>
      </c>
      <c r="D195" t="s">
        <v>13</v>
      </c>
      <c r="E195">
        <v>56</v>
      </c>
      <c r="F195" t="s">
        <v>16</v>
      </c>
      <c r="G195">
        <v>2</v>
      </c>
      <c r="H195">
        <v>500</v>
      </c>
      <c r="I195" s="9">
        <v>1000</v>
      </c>
      <c r="J195">
        <v>1</v>
      </c>
      <c r="K195" t="str">
        <f t="shared" ref="K195:K258" si="13">IF(E195&lt;=25,"18-25",IF(E195&lt;=35,"26-35",IF(E195&lt;=45,"36-45",IF(E195&lt;=55,"46-55","56-65"))))</f>
        <v>56-65</v>
      </c>
      <c r="L195" t="str">
        <f t="shared" si="12"/>
        <v>9.55-60</v>
      </c>
      <c r="M195" s="11">
        <f t="shared" ref="M195:M258" si="14">CORREL(H:H,G:G)</f>
        <v>1.7501280115960818E-2</v>
      </c>
      <c r="N195" s="11">
        <f t="shared" ref="N195:N258" si="15">_xlfn.T.TEST($H$2:$H$1001,$I$2:$I$1001,2,3)</f>
        <v>1.5234852933828407E-45</v>
      </c>
    </row>
    <row r="196" spans="1:14" x14ac:dyDescent="0.3">
      <c r="A196">
        <v>816</v>
      </c>
      <c r="B196" s="1">
        <v>45150</v>
      </c>
      <c r="C196" t="s">
        <v>829</v>
      </c>
      <c r="D196" t="s">
        <v>10</v>
      </c>
      <c r="E196">
        <v>47</v>
      </c>
      <c r="F196" t="s">
        <v>11</v>
      </c>
      <c r="G196">
        <v>2</v>
      </c>
      <c r="H196">
        <v>500</v>
      </c>
      <c r="I196" s="9">
        <v>1000</v>
      </c>
      <c r="J196">
        <v>1</v>
      </c>
      <c r="K196" t="str">
        <f t="shared" si="13"/>
        <v>46-55</v>
      </c>
      <c r="L196" t="str">
        <f t="shared" si="12"/>
        <v>7.45-50</v>
      </c>
      <c r="M196" s="11">
        <f t="shared" si="14"/>
        <v>1.7501280115960818E-2</v>
      </c>
      <c r="N196" s="11">
        <f t="shared" si="15"/>
        <v>1.5234852933828407E-45</v>
      </c>
    </row>
    <row r="197" spans="1:14" x14ac:dyDescent="0.3">
      <c r="A197">
        <v>850</v>
      </c>
      <c r="B197" s="1">
        <v>45135</v>
      </c>
      <c r="C197" t="s">
        <v>863</v>
      </c>
      <c r="D197" t="s">
        <v>13</v>
      </c>
      <c r="E197">
        <v>26</v>
      </c>
      <c r="F197" t="s">
        <v>11</v>
      </c>
      <c r="G197">
        <v>2</v>
      </c>
      <c r="H197">
        <v>500</v>
      </c>
      <c r="I197" s="9">
        <v>1000</v>
      </c>
      <c r="J197">
        <v>1</v>
      </c>
      <c r="K197" t="str">
        <f t="shared" si="13"/>
        <v>26-35</v>
      </c>
      <c r="L197" t="str">
        <f t="shared" si="12"/>
        <v>3.25-30</v>
      </c>
      <c r="M197" s="11">
        <f t="shared" si="14"/>
        <v>1.7501280115960818E-2</v>
      </c>
      <c r="N197" s="11">
        <f t="shared" si="15"/>
        <v>1.5234852933828407E-45</v>
      </c>
    </row>
    <row r="198" spans="1:14" x14ac:dyDescent="0.3">
      <c r="A198">
        <v>853</v>
      </c>
      <c r="B198" s="1">
        <v>45050</v>
      </c>
      <c r="C198" t="s">
        <v>866</v>
      </c>
      <c r="D198" t="s">
        <v>10</v>
      </c>
      <c r="E198">
        <v>21</v>
      </c>
      <c r="F198" t="s">
        <v>11</v>
      </c>
      <c r="G198">
        <v>2</v>
      </c>
      <c r="H198">
        <v>500</v>
      </c>
      <c r="I198" s="9">
        <v>1000</v>
      </c>
      <c r="J198">
        <v>1</v>
      </c>
      <c r="K198" t="str">
        <f t="shared" si="13"/>
        <v>18-25</v>
      </c>
      <c r="L198" t="str">
        <f t="shared" si="12"/>
        <v>2.20-25</v>
      </c>
      <c r="M198" s="11">
        <f t="shared" si="14"/>
        <v>1.7501280115960818E-2</v>
      </c>
      <c r="N198" s="11">
        <f t="shared" si="15"/>
        <v>1.5234852933828407E-45</v>
      </c>
    </row>
    <row r="199" spans="1:14" x14ac:dyDescent="0.3">
      <c r="A199">
        <v>880</v>
      </c>
      <c r="B199" s="1">
        <v>45159</v>
      </c>
      <c r="C199" t="s">
        <v>893</v>
      </c>
      <c r="D199" t="s">
        <v>10</v>
      </c>
      <c r="E199">
        <v>22</v>
      </c>
      <c r="F199" t="s">
        <v>11</v>
      </c>
      <c r="G199">
        <v>2</v>
      </c>
      <c r="H199">
        <v>500</v>
      </c>
      <c r="I199" s="9">
        <v>1000</v>
      </c>
      <c r="J199">
        <v>1</v>
      </c>
      <c r="K199" t="str">
        <f t="shared" si="13"/>
        <v>18-25</v>
      </c>
      <c r="L199" t="str">
        <f t="shared" si="12"/>
        <v>2.20-25</v>
      </c>
      <c r="M199" s="11">
        <f t="shared" si="14"/>
        <v>1.7501280115960818E-2</v>
      </c>
      <c r="N199" s="11">
        <f t="shared" si="15"/>
        <v>1.5234852933828407E-45</v>
      </c>
    </row>
    <row r="200" spans="1:14" x14ac:dyDescent="0.3">
      <c r="A200">
        <v>966</v>
      </c>
      <c r="B200" s="1">
        <v>44977</v>
      </c>
      <c r="C200" t="s">
        <v>979</v>
      </c>
      <c r="D200" t="s">
        <v>10</v>
      </c>
      <c r="E200">
        <v>60</v>
      </c>
      <c r="F200" t="s">
        <v>16</v>
      </c>
      <c r="G200">
        <v>2</v>
      </c>
      <c r="H200">
        <v>500</v>
      </c>
      <c r="I200" s="9">
        <v>1000</v>
      </c>
      <c r="J200">
        <v>1</v>
      </c>
      <c r="K200" t="str">
        <f t="shared" si="13"/>
        <v>56-65</v>
      </c>
      <c r="L200" t="str">
        <f t="shared" si="12"/>
        <v>9.55-60</v>
      </c>
      <c r="M200" s="11">
        <f t="shared" si="14"/>
        <v>1.7501280115960818E-2</v>
      </c>
      <c r="N200" s="11">
        <f t="shared" si="15"/>
        <v>1.5234852933828407E-45</v>
      </c>
    </row>
    <row r="201" spans="1:14" x14ac:dyDescent="0.3">
      <c r="A201">
        <v>986</v>
      </c>
      <c r="B201" s="1">
        <v>44943</v>
      </c>
      <c r="C201" t="s">
        <v>999</v>
      </c>
      <c r="D201" t="s">
        <v>13</v>
      </c>
      <c r="E201">
        <v>49</v>
      </c>
      <c r="F201" t="s">
        <v>14</v>
      </c>
      <c r="G201">
        <v>2</v>
      </c>
      <c r="H201">
        <v>500</v>
      </c>
      <c r="I201" s="9">
        <v>1000</v>
      </c>
      <c r="J201">
        <v>1</v>
      </c>
      <c r="K201" t="str">
        <f t="shared" si="13"/>
        <v>46-55</v>
      </c>
      <c r="L201" t="str">
        <f t="shared" si="12"/>
        <v>7.45-50</v>
      </c>
      <c r="M201" s="11">
        <f t="shared" si="14"/>
        <v>1.7501280115960818E-2</v>
      </c>
      <c r="N201" s="11">
        <f t="shared" si="15"/>
        <v>1.5234852933828407E-45</v>
      </c>
    </row>
    <row r="202" spans="1:14" x14ac:dyDescent="0.3">
      <c r="A202">
        <v>990</v>
      </c>
      <c r="B202" s="1">
        <v>45071</v>
      </c>
      <c r="C202" t="s">
        <v>1003</v>
      </c>
      <c r="D202" t="s">
        <v>13</v>
      </c>
      <c r="E202">
        <v>58</v>
      </c>
      <c r="F202" t="s">
        <v>11</v>
      </c>
      <c r="G202">
        <v>2</v>
      </c>
      <c r="H202">
        <v>500</v>
      </c>
      <c r="I202">
        <v>1000</v>
      </c>
      <c r="J202">
        <v>0</v>
      </c>
      <c r="K202" t="str">
        <f t="shared" si="13"/>
        <v>56-65</v>
      </c>
      <c r="L202" t="str">
        <f t="shared" si="12"/>
        <v>9.55-60</v>
      </c>
      <c r="M202" s="11">
        <f t="shared" si="14"/>
        <v>1.7501280115960818E-2</v>
      </c>
      <c r="N202" s="11">
        <f t="shared" si="15"/>
        <v>1.5234852933828407E-45</v>
      </c>
    </row>
    <row r="203" spans="1:14" x14ac:dyDescent="0.3">
      <c r="A203">
        <v>994</v>
      </c>
      <c r="B203" s="1">
        <v>45278</v>
      </c>
      <c r="C203" t="s">
        <v>1007</v>
      </c>
      <c r="D203" t="s">
        <v>13</v>
      </c>
      <c r="E203">
        <v>51</v>
      </c>
      <c r="F203" t="s">
        <v>11</v>
      </c>
      <c r="G203">
        <v>2</v>
      </c>
      <c r="H203">
        <v>500</v>
      </c>
      <c r="I203">
        <v>1000</v>
      </c>
      <c r="J203">
        <v>0</v>
      </c>
      <c r="K203" t="str">
        <f t="shared" si="13"/>
        <v>46-55</v>
      </c>
      <c r="L203" t="str">
        <f t="shared" si="12"/>
        <v>8.50-55</v>
      </c>
      <c r="M203" s="11">
        <f t="shared" si="14"/>
        <v>1.7501280115960818E-2</v>
      </c>
      <c r="N203" s="11">
        <f t="shared" si="15"/>
        <v>1.5234852933828407E-45</v>
      </c>
    </row>
    <row r="204" spans="1:14" x14ac:dyDescent="0.3">
      <c r="A204">
        <v>20</v>
      </c>
      <c r="B204" s="1">
        <v>45235</v>
      </c>
      <c r="C204" t="s">
        <v>33</v>
      </c>
      <c r="D204" t="s">
        <v>10</v>
      </c>
      <c r="E204">
        <v>22</v>
      </c>
      <c r="F204" t="s">
        <v>14</v>
      </c>
      <c r="G204">
        <v>3</v>
      </c>
      <c r="H204">
        <v>300</v>
      </c>
      <c r="I204">
        <v>900</v>
      </c>
      <c r="J204">
        <v>0</v>
      </c>
      <c r="K204" t="str">
        <f t="shared" si="13"/>
        <v>18-25</v>
      </c>
      <c r="L204" t="str">
        <f t="shared" si="12"/>
        <v>2.20-25</v>
      </c>
      <c r="M204" s="11">
        <f t="shared" si="14"/>
        <v>1.7501280115960818E-2</v>
      </c>
      <c r="N204" s="11">
        <f t="shared" si="15"/>
        <v>1.5234852933828407E-45</v>
      </c>
    </row>
    <row r="205" spans="1:14" x14ac:dyDescent="0.3">
      <c r="A205">
        <v>30</v>
      </c>
      <c r="B205" s="1">
        <v>45228</v>
      </c>
      <c r="C205" t="s">
        <v>43</v>
      </c>
      <c r="D205" t="s">
        <v>13</v>
      </c>
      <c r="E205">
        <v>39</v>
      </c>
      <c r="F205" t="s">
        <v>11</v>
      </c>
      <c r="G205">
        <v>3</v>
      </c>
      <c r="H205">
        <v>300</v>
      </c>
      <c r="I205">
        <v>900</v>
      </c>
      <c r="J205">
        <v>0</v>
      </c>
      <c r="K205" t="str">
        <f t="shared" si="13"/>
        <v>36-45</v>
      </c>
      <c r="L205" t="str">
        <f t="shared" si="12"/>
        <v>5.35-40</v>
      </c>
      <c r="M205" s="11">
        <f t="shared" si="14"/>
        <v>1.7501280115960818E-2</v>
      </c>
      <c r="N205" s="11">
        <f t="shared" si="15"/>
        <v>1.5234852933828407E-45</v>
      </c>
    </row>
    <row r="206" spans="1:14" x14ac:dyDescent="0.3">
      <c r="A206">
        <v>35</v>
      </c>
      <c r="B206" s="1">
        <v>45143</v>
      </c>
      <c r="C206" t="s">
        <v>48</v>
      </c>
      <c r="D206" t="s">
        <v>13</v>
      </c>
      <c r="E206">
        <v>58</v>
      </c>
      <c r="F206" t="s">
        <v>11</v>
      </c>
      <c r="G206">
        <v>3</v>
      </c>
      <c r="H206">
        <v>300</v>
      </c>
      <c r="I206">
        <v>900</v>
      </c>
      <c r="J206">
        <v>0</v>
      </c>
      <c r="K206" t="str">
        <f t="shared" si="13"/>
        <v>56-65</v>
      </c>
      <c r="L206" t="str">
        <f t="shared" si="12"/>
        <v>9.55-60</v>
      </c>
      <c r="M206" s="11">
        <f t="shared" si="14"/>
        <v>1.7501280115960818E-2</v>
      </c>
      <c r="N206" s="11">
        <f t="shared" si="15"/>
        <v>1.5234852933828407E-45</v>
      </c>
    </row>
    <row r="207" spans="1:14" x14ac:dyDescent="0.3">
      <c r="A207">
        <v>36</v>
      </c>
      <c r="B207" s="1">
        <v>45101</v>
      </c>
      <c r="C207" t="s">
        <v>49</v>
      </c>
      <c r="D207" t="s">
        <v>10</v>
      </c>
      <c r="E207">
        <v>52</v>
      </c>
      <c r="F207" t="s">
        <v>11</v>
      </c>
      <c r="G207">
        <v>3</v>
      </c>
      <c r="H207">
        <v>300</v>
      </c>
      <c r="I207">
        <v>900</v>
      </c>
      <c r="J207">
        <v>0</v>
      </c>
      <c r="K207" t="str">
        <f t="shared" si="13"/>
        <v>46-55</v>
      </c>
      <c r="L207" t="str">
        <f t="shared" si="12"/>
        <v>8.50-55</v>
      </c>
      <c r="M207" s="11">
        <f t="shared" si="14"/>
        <v>1.7501280115960818E-2</v>
      </c>
      <c r="N207" s="11">
        <f t="shared" si="15"/>
        <v>1.5234852933828407E-45</v>
      </c>
    </row>
    <row r="208" spans="1:14" x14ac:dyDescent="0.3">
      <c r="A208">
        <v>42</v>
      </c>
      <c r="B208" s="1">
        <v>44974</v>
      </c>
      <c r="C208" t="s">
        <v>55</v>
      </c>
      <c r="D208" t="s">
        <v>10</v>
      </c>
      <c r="E208">
        <v>22</v>
      </c>
      <c r="F208" t="s">
        <v>14</v>
      </c>
      <c r="G208">
        <v>3</v>
      </c>
      <c r="H208">
        <v>300</v>
      </c>
      <c r="I208">
        <v>900</v>
      </c>
      <c r="J208">
        <v>0</v>
      </c>
      <c r="K208" t="str">
        <f t="shared" si="13"/>
        <v>18-25</v>
      </c>
      <c r="L208" t="str">
        <f t="shared" si="12"/>
        <v>2.20-25</v>
      </c>
      <c r="M208" s="11">
        <f t="shared" si="14"/>
        <v>1.7501280115960818E-2</v>
      </c>
      <c r="N208" s="11">
        <f t="shared" si="15"/>
        <v>1.5234852933828407E-45</v>
      </c>
    </row>
    <row r="209" spans="1:14" x14ac:dyDescent="0.3">
      <c r="A209">
        <v>48</v>
      </c>
      <c r="B209" s="1">
        <v>45062</v>
      </c>
      <c r="C209" t="s">
        <v>61</v>
      </c>
      <c r="D209" t="s">
        <v>10</v>
      </c>
      <c r="E209">
        <v>54</v>
      </c>
      <c r="F209" t="s">
        <v>16</v>
      </c>
      <c r="G209">
        <v>3</v>
      </c>
      <c r="H209">
        <v>300</v>
      </c>
      <c r="I209">
        <v>900</v>
      </c>
      <c r="J209">
        <v>0</v>
      </c>
      <c r="K209" t="str">
        <f t="shared" si="13"/>
        <v>46-55</v>
      </c>
      <c r="L209" t="str">
        <f t="shared" si="12"/>
        <v>8.50-55</v>
      </c>
      <c r="M209" s="11">
        <f t="shared" si="14"/>
        <v>1.7501280115960818E-2</v>
      </c>
      <c r="N209" s="11">
        <f t="shared" si="15"/>
        <v>1.5234852933828407E-45</v>
      </c>
    </row>
    <row r="210" spans="1:14" x14ac:dyDescent="0.3">
      <c r="A210">
        <v>56</v>
      </c>
      <c r="B210" s="1">
        <v>45077</v>
      </c>
      <c r="C210" t="s">
        <v>69</v>
      </c>
      <c r="D210" t="s">
        <v>13</v>
      </c>
      <c r="E210">
        <v>26</v>
      </c>
      <c r="F210" t="s">
        <v>14</v>
      </c>
      <c r="G210">
        <v>3</v>
      </c>
      <c r="H210">
        <v>300</v>
      </c>
      <c r="I210">
        <v>900</v>
      </c>
      <c r="J210">
        <v>0</v>
      </c>
      <c r="K210" t="str">
        <f t="shared" si="13"/>
        <v>26-35</v>
      </c>
      <c r="L210" t="str">
        <f t="shared" si="12"/>
        <v>3.25-30</v>
      </c>
      <c r="M210" s="11">
        <f t="shared" si="14"/>
        <v>1.7501280115960818E-2</v>
      </c>
      <c r="N210" s="11">
        <f t="shared" si="15"/>
        <v>1.5234852933828407E-45</v>
      </c>
    </row>
    <row r="211" spans="1:14" x14ac:dyDescent="0.3">
      <c r="A211">
        <v>110</v>
      </c>
      <c r="B211" s="1">
        <v>45088</v>
      </c>
      <c r="C211" t="s">
        <v>123</v>
      </c>
      <c r="D211" t="s">
        <v>10</v>
      </c>
      <c r="E211">
        <v>27</v>
      </c>
      <c r="F211" t="s">
        <v>14</v>
      </c>
      <c r="G211">
        <v>3</v>
      </c>
      <c r="H211">
        <v>300</v>
      </c>
      <c r="I211">
        <v>900</v>
      </c>
      <c r="J211">
        <v>0</v>
      </c>
      <c r="K211" t="str">
        <f t="shared" si="13"/>
        <v>26-35</v>
      </c>
      <c r="L211" t="str">
        <f t="shared" si="12"/>
        <v>3.25-30</v>
      </c>
      <c r="M211" s="11">
        <f t="shared" si="14"/>
        <v>1.7501280115960818E-2</v>
      </c>
      <c r="N211" s="11">
        <f t="shared" si="15"/>
        <v>1.5234852933828407E-45</v>
      </c>
    </row>
    <row r="212" spans="1:14" x14ac:dyDescent="0.3">
      <c r="A212">
        <v>133</v>
      </c>
      <c r="B212" s="1">
        <v>44973</v>
      </c>
      <c r="C212" t="s">
        <v>146</v>
      </c>
      <c r="D212" t="s">
        <v>10</v>
      </c>
      <c r="E212">
        <v>20</v>
      </c>
      <c r="F212" t="s">
        <v>16</v>
      </c>
      <c r="G212">
        <v>3</v>
      </c>
      <c r="H212">
        <v>300</v>
      </c>
      <c r="I212">
        <v>900</v>
      </c>
      <c r="J212">
        <v>0</v>
      </c>
      <c r="K212" t="str">
        <f t="shared" si="13"/>
        <v>18-25</v>
      </c>
      <c r="L212" t="str">
        <f t="shared" si="12"/>
        <v>1.18-20</v>
      </c>
      <c r="M212" s="11">
        <f t="shared" si="14"/>
        <v>1.7501280115960818E-2</v>
      </c>
      <c r="N212" s="11">
        <f t="shared" si="15"/>
        <v>1.5234852933828407E-45</v>
      </c>
    </row>
    <row r="213" spans="1:14" x14ac:dyDescent="0.3">
      <c r="A213">
        <v>154</v>
      </c>
      <c r="B213" s="1">
        <v>45201</v>
      </c>
      <c r="C213" t="s">
        <v>167</v>
      </c>
      <c r="D213" t="s">
        <v>10</v>
      </c>
      <c r="E213">
        <v>51</v>
      </c>
      <c r="F213" t="s">
        <v>16</v>
      </c>
      <c r="G213">
        <v>3</v>
      </c>
      <c r="H213">
        <v>300</v>
      </c>
      <c r="I213">
        <v>900</v>
      </c>
      <c r="J213">
        <v>0</v>
      </c>
      <c r="K213" t="str">
        <f t="shared" si="13"/>
        <v>46-55</v>
      </c>
      <c r="L213" t="str">
        <f t="shared" si="12"/>
        <v>8.50-55</v>
      </c>
      <c r="M213" s="11">
        <f t="shared" si="14"/>
        <v>1.7501280115960818E-2</v>
      </c>
      <c r="N213" s="11">
        <f t="shared" si="15"/>
        <v>1.5234852933828407E-45</v>
      </c>
    </row>
    <row r="214" spans="1:14" x14ac:dyDescent="0.3">
      <c r="A214">
        <v>171</v>
      </c>
      <c r="B214" s="1">
        <v>45254</v>
      </c>
      <c r="C214" t="s">
        <v>184</v>
      </c>
      <c r="D214" t="s">
        <v>13</v>
      </c>
      <c r="E214">
        <v>52</v>
      </c>
      <c r="F214" t="s">
        <v>14</v>
      </c>
      <c r="G214">
        <v>3</v>
      </c>
      <c r="H214">
        <v>300</v>
      </c>
      <c r="I214">
        <v>900</v>
      </c>
      <c r="J214">
        <v>0</v>
      </c>
      <c r="K214" t="str">
        <f t="shared" si="13"/>
        <v>46-55</v>
      </c>
      <c r="L214" t="str">
        <f t="shared" si="12"/>
        <v>8.50-55</v>
      </c>
      <c r="M214" s="11">
        <f t="shared" si="14"/>
        <v>1.7501280115960818E-2</v>
      </c>
      <c r="N214" s="11">
        <f t="shared" si="15"/>
        <v>1.5234852933828407E-45</v>
      </c>
    </row>
    <row r="215" spans="1:14" x14ac:dyDescent="0.3">
      <c r="A215">
        <v>180</v>
      </c>
      <c r="B215" s="1">
        <v>44927</v>
      </c>
      <c r="C215" t="s">
        <v>193</v>
      </c>
      <c r="D215" t="s">
        <v>10</v>
      </c>
      <c r="E215">
        <v>41</v>
      </c>
      <c r="F215" t="s">
        <v>14</v>
      </c>
      <c r="G215">
        <v>3</v>
      </c>
      <c r="H215">
        <v>300</v>
      </c>
      <c r="I215">
        <v>900</v>
      </c>
      <c r="J215">
        <v>0</v>
      </c>
      <c r="K215" t="str">
        <f t="shared" si="13"/>
        <v>36-45</v>
      </c>
      <c r="L215" t="str">
        <f t="shared" si="12"/>
        <v>6.40-45</v>
      </c>
      <c r="M215" s="11">
        <f t="shared" si="14"/>
        <v>1.7501280115960818E-2</v>
      </c>
      <c r="N215" s="11">
        <f t="shared" si="15"/>
        <v>1.5234852933828407E-45</v>
      </c>
    </row>
    <row r="216" spans="1:14" x14ac:dyDescent="0.3">
      <c r="A216">
        <v>183</v>
      </c>
      <c r="B216" s="1">
        <v>45177</v>
      </c>
      <c r="C216" t="s">
        <v>196</v>
      </c>
      <c r="D216" t="s">
        <v>13</v>
      </c>
      <c r="E216">
        <v>43</v>
      </c>
      <c r="F216" t="s">
        <v>11</v>
      </c>
      <c r="G216">
        <v>3</v>
      </c>
      <c r="H216">
        <v>300</v>
      </c>
      <c r="I216">
        <v>900</v>
      </c>
      <c r="J216">
        <v>0</v>
      </c>
      <c r="K216" t="str">
        <f t="shared" si="13"/>
        <v>36-45</v>
      </c>
      <c r="L216" t="str">
        <f t="shared" si="12"/>
        <v>6.40-45</v>
      </c>
      <c r="M216" s="11">
        <f t="shared" si="14"/>
        <v>1.7501280115960818E-2</v>
      </c>
      <c r="N216" s="11">
        <f t="shared" si="15"/>
        <v>1.5234852933828407E-45</v>
      </c>
    </row>
    <row r="217" spans="1:14" x14ac:dyDescent="0.3">
      <c r="A217">
        <v>196</v>
      </c>
      <c r="B217" s="1">
        <v>45199</v>
      </c>
      <c r="C217" t="s">
        <v>209</v>
      </c>
      <c r="D217" t="s">
        <v>13</v>
      </c>
      <c r="E217">
        <v>32</v>
      </c>
      <c r="F217" t="s">
        <v>14</v>
      </c>
      <c r="G217">
        <v>3</v>
      </c>
      <c r="H217">
        <v>300</v>
      </c>
      <c r="I217">
        <v>900</v>
      </c>
      <c r="J217">
        <v>0</v>
      </c>
      <c r="K217" t="str">
        <f t="shared" si="13"/>
        <v>26-35</v>
      </c>
      <c r="L217" t="str">
        <f t="shared" si="12"/>
        <v>4.30-35</v>
      </c>
      <c r="M217" s="11">
        <f t="shared" si="14"/>
        <v>1.7501280115960818E-2</v>
      </c>
      <c r="N217" s="11">
        <f t="shared" si="15"/>
        <v>1.5234852933828407E-45</v>
      </c>
    </row>
    <row r="218" spans="1:14" x14ac:dyDescent="0.3">
      <c r="A218">
        <v>198</v>
      </c>
      <c r="B218" s="1">
        <v>44992</v>
      </c>
      <c r="C218" t="s">
        <v>211</v>
      </c>
      <c r="D218" t="s">
        <v>13</v>
      </c>
      <c r="E218">
        <v>54</v>
      </c>
      <c r="F218" t="s">
        <v>11</v>
      </c>
      <c r="G218">
        <v>3</v>
      </c>
      <c r="H218">
        <v>300</v>
      </c>
      <c r="I218">
        <v>900</v>
      </c>
      <c r="J218">
        <v>0</v>
      </c>
      <c r="K218" t="str">
        <f t="shared" si="13"/>
        <v>46-55</v>
      </c>
      <c r="L218" t="str">
        <f t="shared" si="12"/>
        <v>8.50-55</v>
      </c>
      <c r="M218" s="11">
        <f t="shared" si="14"/>
        <v>1.7501280115960818E-2</v>
      </c>
      <c r="N218" s="11">
        <f t="shared" si="15"/>
        <v>1.5234852933828407E-45</v>
      </c>
    </row>
    <row r="219" spans="1:14" x14ac:dyDescent="0.3">
      <c r="A219">
        <v>243</v>
      </c>
      <c r="B219" s="1">
        <v>45069</v>
      </c>
      <c r="C219" t="s">
        <v>256</v>
      </c>
      <c r="D219" t="s">
        <v>13</v>
      </c>
      <c r="E219">
        <v>47</v>
      </c>
      <c r="F219" t="s">
        <v>16</v>
      </c>
      <c r="G219">
        <v>3</v>
      </c>
      <c r="H219">
        <v>300</v>
      </c>
      <c r="I219">
        <v>900</v>
      </c>
      <c r="J219">
        <v>0</v>
      </c>
      <c r="K219" t="str">
        <f t="shared" si="13"/>
        <v>46-55</v>
      </c>
      <c r="L219" t="str">
        <f t="shared" si="12"/>
        <v>7.45-50</v>
      </c>
      <c r="M219" s="11">
        <f t="shared" si="14"/>
        <v>1.7501280115960818E-2</v>
      </c>
      <c r="N219" s="11">
        <f t="shared" si="15"/>
        <v>1.5234852933828407E-45</v>
      </c>
    </row>
    <row r="220" spans="1:14" x14ac:dyDescent="0.3">
      <c r="A220">
        <v>248</v>
      </c>
      <c r="B220" s="1">
        <v>44994</v>
      </c>
      <c r="C220" t="s">
        <v>261</v>
      </c>
      <c r="D220" t="s">
        <v>10</v>
      </c>
      <c r="E220">
        <v>26</v>
      </c>
      <c r="F220" t="s">
        <v>14</v>
      </c>
      <c r="G220">
        <v>3</v>
      </c>
      <c r="H220">
        <v>300</v>
      </c>
      <c r="I220">
        <v>900</v>
      </c>
      <c r="J220">
        <v>0</v>
      </c>
      <c r="K220" t="str">
        <f t="shared" si="13"/>
        <v>26-35</v>
      </c>
      <c r="L220" t="str">
        <f t="shared" si="12"/>
        <v>3.25-30</v>
      </c>
      <c r="M220" s="11">
        <f t="shared" si="14"/>
        <v>1.7501280115960818E-2</v>
      </c>
      <c r="N220" s="11">
        <f t="shared" si="15"/>
        <v>1.5234852933828407E-45</v>
      </c>
    </row>
    <row r="221" spans="1:14" x14ac:dyDescent="0.3">
      <c r="A221">
        <v>264</v>
      </c>
      <c r="B221" s="1">
        <v>44954</v>
      </c>
      <c r="C221" t="s">
        <v>277</v>
      </c>
      <c r="D221" t="s">
        <v>10</v>
      </c>
      <c r="E221">
        <v>47</v>
      </c>
      <c r="F221" t="s">
        <v>14</v>
      </c>
      <c r="G221">
        <v>3</v>
      </c>
      <c r="H221">
        <v>300</v>
      </c>
      <c r="I221">
        <v>900</v>
      </c>
      <c r="J221">
        <v>0</v>
      </c>
      <c r="K221" t="str">
        <f t="shared" si="13"/>
        <v>46-55</v>
      </c>
      <c r="L221" t="str">
        <f t="shared" si="12"/>
        <v>7.45-50</v>
      </c>
      <c r="M221" s="11">
        <f t="shared" si="14"/>
        <v>1.7501280115960818E-2</v>
      </c>
      <c r="N221" s="11">
        <f t="shared" si="15"/>
        <v>1.5234852933828407E-45</v>
      </c>
    </row>
    <row r="222" spans="1:14" x14ac:dyDescent="0.3">
      <c r="A222">
        <v>265</v>
      </c>
      <c r="B222" s="1">
        <v>45271</v>
      </c>
      <c r="C222" t="s">
        <v>278</v>
      </c>
      <c r="D222" t="s">
        <v>10</v>
      </c>
      <c r="E222">
        <v>55</v>
      </c>
      <c r="F222" t="s">
        <v>14</v>
      </c>
      <c r="G222">
        <v>3</v>
      </c>
      <c r="H222">
        <v>300</v>
      </c>
      <c r="I222">
        <v>900</v>
      </c>
      <c r="J222">
        <v>0</v>
      </c>
      <c r="K222" t="str">
        <f t="shared" si="13"/>
        <v>46-55</v>
      </c>
      <c r="L222" t="str">
        <f t="shared" si="12"/>
        <v>8.50-55</v>
      </c>
      <c r="M222" s="11">
        <f t="shared" si="14"/>
        <v>1.7501280115960818E-2</v>
      </c>
      <c r="N222" s="11">
        <f t="shared" si="15"/>
        <v>1.5234852933828407E-45</v>
      </c>
    </row>
    <row r="223" spans="1:14" x14ac:dyDescent="0.3">
      <c r="A223">
        <v>295</v>
      </c>
      <c r="B223" s="1">
        <v>45135</v>
      </c>
      <c r="C223" t="s">
        <v>308</v>
      </c>
      <c r="D223" t="s">
        <v>13</v>
      </c>
      <c r="E223">
        <v>27</v>
      </c>
      <c r="F223" t="s">
        <v>11</v>
      </c>
      <c r="G223">
        <v>3</v>
      </c>
      <c r="H223">
        <v>300</v>
      </c>
      <c r="I223">
        <v>900</v>
      </c>
      <c r="J223">
        <v>0</v>
      </c>
      <c r="K223" t="str">
        <f t="shared" si="13"/>
        <v>26-35</v>
      </c>
      <c r="L223" t="str">
        <f t="shared" si="12"/>
        <v>3.25-30</v>
      </c>
      <c r="M223" s="11">
        <f t="shared" si="14"/>
        <v>1.7501280115960818E-2</v>
      </c>
      <c r="N223" s="11">
        <f t="shared" si="15"/>
        <v>1.5234852933828407E-45</v>
      </c>
    </row>
    <row r="224" spans="1:14" x14ac:dyDescent="0.3">
      <c r="A224">
        <v>323</v>
      </c>
      <c r="B224" s="1">
        <v>44952</v>
      </c>
      <c r="C224" t="s">
        <v>336</v>
      </c>
      <c r="D224" t="s">
        <v>13</v>
      </c>
      <c r="E224">
        <v>29</v>
      </c>
      <c r="F224" t="s">
        <v>11</v>
      </c>
      <c r="G224">
        <v>3</v>
      </c>
      <c r="H224">
        <v>300</v>
      </c>
      <c r="I224">
        <v>900</v>
      </c>
      <c r="J224">
        <v>0</v>
      </c>
      <c r="K224" t="str">
        <f t="shared" si="13"/>
        <v>26-35</v>
      </c>
      <c r="L224" t="str">
        <f t="shared" si="12"/>
        <v>3.25-30</v>
      </c>
      <c r="M224" s="11">
        <f t="shared" si="14"/>
        <v>1.7501280115960818E-2</v>
      </c>
      <c r="N224" s="11">
        <f t="shared" si="15"/>
        <v>1.5234852933828407E-45</v>
      </c>
    </row>
    <row r="225" spans="1:14" x14ac:dyDescent="0.3">
      <c r="A225">
        <v>334</v>
      </c>
      <c r="B225" s="1">
        <v>45231</v>
      </c>
      <c r="C225" t="s">
        <v>347</v>
      </c>
      <c r="D225" t="s">
        <v>10</v>
      </c>
      <c r="E225">
        <v>31</v>
      </c>
      <c r="F225" t="s">
        <v>16</v>
      </c>
      <c r="G225">
        <v>3</v>
      </c>
      <c r="H225">
        <v>300</v>
      </c>
      <c r="I225">
        <v>900</v>
      </c>
      <c r="J225">
        <v>0</v>
      </c>
      <c r="K225" t="str">
        <f t="shared" si="13"/>
        <v>26-35</v>
      </c>
      <c r="L225" t="str">
        <f t="shared" si="12"/>
        <v>4.30-35</v>
      </c>
      <c r="M225" s="11">
        <f t="shared" si="14"/>
        <v>1.7501280115960818E-2</v>
      </c>
      <c r="N225" s="11">
        <f t="shared" si="15"/>
        <v>1.5234852933828407E-45</v>
      </c>
    </row>
    <row r="226" spans="1:14" x14ac:dyDescent="0.3">
      <c r="A226">
        <v>407</v>
      </c>
      <c r="B226" s="1">
        <v>45102</v>
      </c>
      <c r="C226" t="s">
        <v>420</v>
      </c>
      <c r="D226" t="s">
        <v>13</v>
      </c>
      <c r="E226">
        <v>46</v>
      </c>
      <c r="F226" t="s">
        <v>16</v>
      </c>
      <c r="G226">
        <v>3</v>
      </c>
      <c r="H226">
        <v>300</v>
      </c>
      <c r="I226">
        <v>900</v>
      </c>
      <c r="J226">
        <v>0</v>
      </c>
      <c r="K226" t="str">
        <f t="shared" si="13"/>
        <v>46-55</v>
      </c>
      <c r="L226" t="str">
        <f t="shared" si="12"/>
        <v>7.45-50</v>
      </c>
      <c r="M226" s="11">
        <f t="shared" si="14"/>
        <v>1.7501280115960818E-2</v>
      </c>
      <c r="N226" s="11">
        <f t="shared" si="15"/>
        <v>1.5234852933828407E-45</v>
      </c>
    </row>
    <row r="227" spans="1:14" x14ac:dyDescent="0.3">
      <c r="A227">
        <v>409</v>
      </c>
      <c r="B227" s="1">
        <v>45278</v>
      </c>
      <c r="C227" t="s">
        <v>422</v>
      </c>
      <c r="D227" t="s">
        <v>13</v>
      </c>
      <c r="E227">
        <v>21</v>
      </c>
      <c r="F227" t="s">
        <v>16</v>
      </c>
      <c r="G227">
        <v>3</v>
      </c>
      <c r="H227">
        <v>300</v>
      </c>
      <c r="I227">
        <v>900</v>
      </c>
      <c r="J227">
        <v>0</v>
      </c>
      <c r="K227" t="str">
        <f t="shared" si="13"/>
        <v>18-25</v>
      </c>
      <c r="L227" t="str">
        <f t="shared" si="12"/>
        <v>2.20-25</v>
      </c>
      <c r="M227" s="11">
        <f t="shared" si="14"/>
        <v>1.7501280115960818E-2</v>
      </c>
      <c r="N227" s="11">
        <f t="shared" si="15"/>
        <v>1.5234852933828407E-45</v>
      </c>
    </row>
    <row r="228" spans="1:14" x14ac:dyDescent="0.3">
      <c r="A228">
        <v>417</v>
      </c>
      <c r="B228" s="1">
        <v>45251</v>
      </c>
      <c r="C228" t="s">
        <v>430</v>
      </c>
      <c r="D228" t="s">
        <v>10</v>
      </c>
      <c r="E228">
        <v>43</v>
      </c>
      <c r="F228" t="s">
        <v>16</v>
      </c>
      <c r="G228">
        <v>3</v>
      </c>
      <c r="H228">
        <v>300</v>
      </c>
      <c r="I228">
        <v>900</v>
      </c>
      <c r="J228">
        <v>0</v>
      </c>
      <c r="K228" t="str">
        <f t="shared" si="13"/>
        <v>36-45</v>
      </c>
      <c r="L228" t="str">
        <f t="shared" si="12"/>
        <v>6.40-45</v>
      </c>
      <c r="M228" s="11">
        <f t="shared" si="14"/>
        <v>1.7501280115960818E-2</v>
      </c>
      <c r="N228" s="11">
        <f t="shared" si="15"/>
        <v>1.5234852933828407E-45</v>
      </c>
    </row>
    <row r="229" spans="1:14" x14ac:dyDescent="0.3">
      <c r="A229">
        <v>430</v>
      </c>
      <c r="B229" s="1">
        <v>45145</v>
      </c>
      <c r="C229" t="s">
        <v>443</v>
      </c>
      <c r="D229" t="s">
        <v>13</v>
      </c>
      <c r="E229">
        <v>43</v>
      </c>
      <c r="F229" t="s">
        <v>16</v>
      </c>
      <c r="G229">
        <v>3</v>
      </c>
      <c r="H229">
        <v>300</v>
      </c>
      <c r="I229">
        <v>900</v>
      </c>
      <c r="J229">
        <v>0</v>
      </c>
      <c r="K229" t="str">
        <f t="shared" si="13"/>
        <v>36-45</v>
      </c>
      <c r="L229" t="str">
        <f t="shared" si="12"/>
        <v>6.40-45</v>
      </c>
      <c r="M229" s="11">
        <f t="shared" si="14"/>
        <v>1.7501280115960818E-2</v>
      </c>
      <c r="N229" s="11">
        <f t="shared" si="15"/>
        <v>1.5234852933828407E-45</v>
      </c>
    </row>
    <row r="230" spans="1:14" x14ac:dyDescent="0.3">
      <c r="A230">
        <v>435</v>
      </c>
      <c r="B230" s="1">
        <v>45280</v>
      </c>
      <c r="C230" t="s">
        <v>448</v>
      </c>
      <c r="D230" t="s">
        <v>13</v>
      </c>
      <c r="E230">
        <v>30</v>
      </c>
      <c r="F230" t="s">
        <v>11</v>
      </c>
      <c r="G230">
        <v>3</v>
      </c>
      <c r="H230">
        <v>300</v>
      </c>
      <c r="I230">
        <v>900</v>
      </c>
      <c r="J230">
        <v>0</v>
      </c>
      <c r="K230" t="str">
        <f t="shared" si="13"/>
        <v>26-35</v>
      </c>
      <c r="L230" t="str">
        <f t="shared" si="12"/>
        <v>3.25-30</v>
      </c>
      <c r="M230" s="11">
        <f t="shared" si="14"/>
        <v>1.7501280115960818E-2</v>
      </c>
      <c r="N230" s="11">
        <f t="shared" si="15"/>
        <v>1.5234852933828407E-45</v>
      </c>
    </row>
    <row r="231" spans="1:14" x14ac:dyDescent="0.3">
      <c r="A231">
        <v>457</v>
      </c>
      <c r="B231" s="1">
        <v>45135</v>
      </c>
      <c r="C231" t="s">
        <v>470</v>
      </c>
      <c r="D231" t="s">
        <v>13</v>
      </c>
      <c r="E231">
        <v>58</v>
      </c>
      <c r="F231" t="s">
        <v>11</v>
      </c>
      <c r="G231">
        <v>3</v>
      </c>
      <c r="H231">
        <v>300</v>
      </c>
      <c r="I231">
        <v>900</v>
      </c>
      <c r="J231">
        <v>0</v>
      </c>
      <c r="K231" t="str">
        <f t="shared" si="13"/>
        <v>56-65</v>
      </c>
      <c r="L231" t="str">
        <f t="shared" si="12"/>
        <v>9.55-60</v>
      </c>
      <c r="M231" s="11">
        <f t="shared" si="14"/>
        <v>1.7501280115960818E-2</v>
      </c>
      <c r="N231" s="11">
        <f t="shared" si="15"/>
        <v>1.5234852933828407E-45</v>
      </c>
    </row>
    <row r="232" spans="1:14" x14ac:dyDescent="0.3">
      <c r="A232">
        <v>472</v>
      </c>
      <c r="B232" s="1">
        <v>45286</v>
      </c>
      <c r="C232" t="s">
        <v>485</v>
      </c>
      <c r="D232" t="s">
        <v>13</v>
      </c>
      <c r="E232">
        <v>38</v>
      </c>
      <c r="F232" t="s">
        <v>11</v>
      </c>
      <c r="G232">
        <v>3</v>
      </c>
      <c r="H232">
        <v>300</v>
      </c>
      <c r="I232">
        <v>900</v>
      </c>
      <c r="J232">
        <v>0</v>
      </c>
      <c r="K232" t="str">
        <f t="shared" si="13"/>
        <v>36-45</v>
      </c>
      <c r="L232" t="str">
        <f t="shared" si="12"/>
        <v>5.35-40</v>
      </c>
      <c r="M232" s="11">
        <f t="shared" si="14"/>
        <v>1.7501280115960818E-2</v>
      </c>
      <c r="N232" s="11">
        <f t="shared" si="15"/>
        <v>1.5234852933828407E-45</v>
      </c>
    </row>
    <row r="233" spans="1:14" x14ac:dyDescent="0.3">
      <c r="A233">
        <v>488</v>
      </c>
      <c r="B233" s="1">
        <v>45095</v>
      </c>
      <c r="C233" t="s">
        <v>501</v>
      </c>
      <c r="D233" t="s">
        <v>13</v>
      </c>
      <c r="E233">
        <v>51</v>
      </c>
      <c r="F233" t="s">
        <v>16</v>
      </c>
      <c r="G233">
        <v>3</v>
      </c>
      <c r="H233">
        <v>300</v>
      </c>
      <c r="I233">
        <v>900</v>
      </c>
      <c r="J233">
        <v>0</v>
      </c>
      <c r="K233" t="str">
        <f t="shared" si="13"/>
        <v>46-55</v>
      </c>
      <c r="L233" t="str">
        <f t="shared" si="12"/>
        <v>8.50-55</v>
      </c>
      <c r="M233" s="11">
        <f t="shared" si="14"/>
        <v>1.7501280115960818E-2</v>
      </c>
      <c r="N233" s="11">
        <f t="shared" si="15"/>
        <v>1.5234852933828407E-45</v>
      </c>
    </row>
    <row r="234" spans="1:14" x14ac:dyDescent="0.3">
      <c r="A234">
        <v>491</v>
      </c>
      <c r="B234" s="1">
        <v>45069</v>
      </c>
      <c r="C234" t="s">
        <v>504</v>
      </c>
      <c r="D234" t="s">
        <v>13</v>
      </c>
      <c r="E234">
        <v>60</v>
      </c>
      <c r="F234" t="s">
        <v>16</v>
      </c>
      <c r="G234">
        <v>3</v>
      </c>
      <c r="H234">
        <v>300</v>
      </c>
      <c r="I234">
        <v>900</v>
      </c>
      <c r="J234">
        <v>0</v>
      </c>
      <c r="K234" t="str">
        <f t="shared" si="13"/>
        <v>56-65</v>
      </c>
      <c r="L234" t="str">
        <f t="shared" si="12"/>
        <v>9.55-60</v>
      </c>
      <c r="M234" s="11">
        <f t="shared" si="14"/>
        <v>1.7501280115960818E-2</v>
      </c>
      <c r="N234" s="11">
        <f t="shared" si="15"/>
        <v>1.5234852933828407E-45</v>
      </c>
    </row>
    <row r="235" spans="1:14" x14ac:dyDescent="0.3">
      <c r="A235">
        <v>509</v>
      </c>
      <c r="B235" s="1">
        <v>45103</v>
      </c>
      <c r="C235" t="s">
        <v>522</v>
      </c>
      <c r="D235" t="s">
        <v>13</v>
      </c>
      <c r="E235">
        <v>37</v>
      </c>
      <c r="F235" t="s">
        <v>16</v>
      </c>
      <c r="G235">
        <v>3</v>
      </c>
      <c r="H235">
        <v>300</v>
      </c>
      <c r="I235">
        <v>900</v>
      </c>
      <c r="J235">
        <v>0</v>
      </c>
      <c r="K235" t="str">
        <f t="shared" si="13"/>
        <v>36-45</v>
      </c>
      <c r="L235" t="str">
        <f t="shared" si="12"/>
        <v>5.35-40</v>
      </c>
      <c r="M235" s="11">
        <f t="shared" si="14"/>
        <v>1.7501280115960818E-2</v>
      </c>
      <c r="N235" s="11">
        <f t="shared" si="15"/>
        <v>1.5234852933828407E-45</v>
      </c>
    </row>
    <row r="236" spans="1:14" x14ac:dyDescent="0.3">
      <c r="A236">
        <v>515</v>
      </c>
      <c r="B236" s="1">
        <v>45124</v>
      </c>
      <c r="C236" t="s">
        <v>528</v>
      </c>
      <c r="D236" t="s">
        <v>13</v>
      </c>
      <c r="E236">
        <v>49</v>
      </c>
      <c r="F236" t="s">
        <v>14</v>
      </c>
      <c r="G236">
        <v>3</v>
      </c>
      <c r="H236">
        <v>300</v>
      </c>
      <c r="I236">
        <v>900</v>
      </c>
      <c r="J236">
        <v>0</v>
      </c>
      <c r="K236" t="str">
        <f t="shared" si="13"/>
        <v>46-55</v>
      </c>
      <c r="L236" t="str">
        <f t="shared" si="12"/>
        <v>7.45-50</v>
      </c>
      <c r="M236" s="11">
        <f t="shared" si="14"/>
        <v>1.7501280115960818E-2</v>
      </c>
      <c r="N236" s="11">
        <f t="shared" si="15"/>
        <v>1.5234852933828407E-45</v>
      </c>
    </row>
    <row r="237" spans="1:14" x14ac:dyDescent="0.3">
      <c r="A237">
        <v>540</v>
      </c>
      <c r="B237" s="1">
        <v>45268</v>
      </c>
      <c r="C237" t="s">
        <v>553</v>
      </c>
      <c r="D237" t="s">
        <v>13</v>
      </c>
      <c r="E237">
        <v>46</v>
      </c>
      <c r="F237" t="s">
        <v>16</v>
      </c>
      <c r="G237">
        <v>3</v>
      </c>
      <c r="H237">
        <v>300</v>
      </c>
      <c r="I237">
        <v>900</v>
      </c>
      <c r="J237">
        <v>0</v>
      </c>
      <c r="K237" t="str">
        <f t="shared" si="13"/>
        <v>46-55</v>
      </c>
      <c r="L237" t="str">
        <f t="shared" si="12"/>
        <v>7.45-50</v>
      </c>
      <c r="M237" s="11">
        <f t="shared" si="14"/>
        <v>1.7501280115960818E-2</v>
      </c>
      <c r="N237" s="11">
        <f t="shared" si="15"/>
        <v>1.5234852933828407E-45</v>
      </c>
    </row>
    <row r="238" spans="1:14" x14ac:dyDescent="0.3">
      <c r="A238">
        <v>550</v>
      </c>
      <c r="B238" s="1">
        <v>45267</v>
      </c>
      <c r="C238" t="s">
        <v>563</v>
      </c>
      <c r="D238" t="s">
        <v>10</v>
      </c>
      <c r="E238">
        <v>40</v>
      </c>
      <c r="F238" t="s">
        <v>14</v>
      </c>
      <c r="G238">
        <v>3</v>
      </c>
      <c r="H238">
        <v>300</v>
      </c>
      <c r="I238">
        <v>900</v>
      </c>
      <c r="J238">
        <v>0</v>
      </c>
      <c r="K238" t="str">
        <f t="shared" si="13"/>
        <v>36-45</v>
      </c>
      <c r="L238" t="str">
        <f t="shared" si="12"/>
        <v>5.35-40</v>
      </c>
      <c r="M238" s="11">
        <f t="shared" si="14"/>
        <v>1.7501280115960818E-2</v>
      </c>
      <c r="N238" s="11">
        <f t="shared" si="15"/>
        <v>1.5234852933828407E-45</v>
      </c>
    </row>
    <row r="239" spans="1:14" x14ac:dyDescent="0.3">
      <c r="A239">
        <v>551</v>
      </c>
      <c r="B239" s="1">
        <v>45121</v>
      </c>
      <c r="C239" t="s">
        <v>564</v>
      </c>
      <c r="D239" t="s">
        <v>10</v>
      </c>
      <c r="E239">
        <v>45</v>
      </c>
      <c r="F239" t="s">
        <v>16</v>
      </c>
      <c r="G239">
        <v>3</v>
      </c>
      <c r="H239">
        <v>300</v>
      </c>
      <c r="I239">
        <v>900</v>
      </c>
      <c r="J239">
        <v>0</v>
      </c>
      <c r="K239" t="str">
        <f t="shared" si="13"/>
        <v>36-45</v>
      </c>
      <c r="L239" t="str">
        <f t="shared" si="12"/>
        <v>6.40-45</v>
      </c>
      <c r="M239" s="11">
        <f t="shared" si="14"/>
        <v>1.7501280115960818E-2</v>
      </c>
      <c r="N239" s="11">
        <f t="shared" si="15"/>
        <v>1.5234852933828407E-45</v>
      </c>
    </row>
    <row r="240" spans="1:14" x14ac:dyDescent="0.3">
      <c r="A240">
        <v>567</v>
      </c>
      <c r="B240" s="1">
        <v>45091</v>
      </c>
      <c r="C240" t="s">
        <v>580</v>
      </c>
      <c r="D240" t="s">
        <v>13</v>
      </c>
      <c r="E240">
        <v>25</v>
      </c>
      <c r="F240" t="s">
        <v>14</v>
      </c>
      <c r="G240">
        <v>3</v>
      </c>
      <c r="H240">
        <v>300</v>
      </c>
      <c r="I240">
        <v>900</v>
      </c>
      <c r="J240">
        <v>0</v>
      </c>
      <c r="K240" t="str">
        <f t="shared" si="13"/>
        <v>18-25</v>
      </c>
      <c r="L240" t="str">
        <f t="shared" si="12"/>
        <v>2.20-25</v>
      </c>
      <c r="M240" s="11">
        <f t="shared" si="14"/>
        <v>1.7501280115960818E-2</v>
      </c>
      <c r="N240" s="11">
        <f t="shared" si="15"/>
        <v>1.5234852933828407E-45</v>
      </c>
    </row>
    <row r="241" spans="1:14" x14ac:dyDescent="0.3">
      <c r="A241">
        <v>582</v>
      </c>
      <c r="B241" s="1">
        <v>45244</v>
      </c>
      <c r="C241" t="s">
        <v>595</v>
      </c>
      <c r="D241" t="s">
        <v>10</v>
      </c>
      <c r="E241">
        <v>35</v>
      </c>
      <c r="F241" t="s">
        <v>14</v>
      </c>
      <c r="G241">
        <v>3</v>
      </c>
      <c r="H241">
        <v>300</v>
      </c>
      <c r="I241">
        <v>900</v>
      </c>
      <c r="J241">
        <v>0</v>
      </c>
      <c r="K241" t="str">
        <f t="shared" si="13"/>
        <v>26-35</v>
      </c>
      <c r="L241" t="str">
        <f t="shared" si="12"/>
        <v>4.30-35</v>
      </c>
      <c r="M241" s="11">
        <f t="shared" si="14"/>
        <v>1.7501280115960818E-2</v>
      </c>
      <c r="N241" s="11">
        <f t="shared" si="15"/>
        <v>1.5234852933828407E-45</v>
      </c>
    </row>
    <row r="242" spans="1:14" x14ac:dyDescent="0.3">
      <c r="A242">
        <v>590</v>
      </c>
      <c r="B242" s="1">
        <v>45002</v>
      </c>
      <c r="C242" t="s">
        <v>603</v>
      </c>
      <c r="D242" t="s">
        <v>10</v>
      </c>
      <c r="E242">
        <v>36</v>
      </c>
      <c r="F242" t="s">
        <v>14</v>
      </c>
      <c r="G242">
        <v>3</v>
      </c>
      <c r="H242">
        <v>300</v>
      </c>
      <c r="I242">
        <v>900</v>
      </c>
      <c r="J242">
        <v>0</v>
      </c>
      <c r="K242" t="str">
        <f t="shared" si="13"/>
        <v>36-45</v>
      </c>
      <c r="L242" t="str">
        <f t="shared" si="12"/>
        <v>5.35-40</v>
      </c>
      <c r="M242" s="11">
        <f t="shared" si="14"/>
        <v>1.7501280115960818E-2</v>
      </c>
      <c r="N242" s="11">
        <f t="shared" si="15"/>
        <v>1.5234852933828407E-45</v>
      </c>
    </row>
    <row r="243" spans="1:14" x14ac:dyDescent="0.3">
      <c r="A243">
        <v>624</v>
      </c>
      <c r="B243" s="1">
        <v>45164</v>
      </c>
      <c r="C243" t="s">
        <v>637</v>
      </c>
      <c r="D243" t="s">
        <v>13</v>
      </c>
      <c r="E243">
        <v>34</v>
      </c>
      <c r="F243" t="s">
        <v>11</v>
      </c>
      <c r="G243">
        <v>3</v>
      </c>
      <c r="H243">
        <v>300</v>
      </c>
      <c r="I243">
        <v>900</v>
      </c>
      <c r="J243">
        <v>0</v>
      </c>
      <c r="K243" t="str">
        <f t="shared" si="13"/>
        <v>26-35</v>
      </c>
      <c r="L243" t="str">
        <f t="shared" si="12"/>
        <v>4.30-35</v>
      </c>
      <c r="M243" s="11">
        <f t="shared" si="14"/>
        <v>1.7501280115960818E-2</v>
      </c>
      <c r="N243" s="11">
        <f t="shared" si="15"/>
        <v>1.5234852933828407E-45</v>
      </c>
    </row>
    <row r="244" spans="1:14" x14ac:dyDescent="0.3">
      <c r="A244">
        <v>635</v>
      </c>
      <c r="B244" s="1">
        <v>45155</v>
      </c>
      <c r="C244" t="s">
        <v>648</v>
      </c>
      <c r="D244" t="s">
        <v>13</v>
      </c>
      <c r="E244">
        <v>63</v>
      </c>
      <c r="F244" t="s">
        <v>16</v>
      </c>
      <c r="G244">
        <v>3</v>
      </c>
      <c r="H244">
        <v>300</v>
      </c>
      <c r="I244">
        <v>900</v>
      </c>
      <c r="J244">
        <v>0</v>
      </c>
      <c r="K244" t="str">
        <f t="shared" si="13"/>
        <v>56-65</v>
      </c>
      <c r="L244" t="str">
        <f t="shared" si="12"/>
        <v>10.60-65</v>
      </c>
      <c r="M244" s="11">
        <f t="shared" si="14"/>
        <v>1.7501280115960818E-2</v>
      </c>
      <c r="N244" s="11">
        <f t="shared" si="15"/>
        <v>1.5234852933828407E-45</v>
      </c>
    </row>
    <row r="245" spans="1:14" x14ac:dyDescent="0.3">
      <c r="A245">
        <v>678</v>
      </c>
      <c r="B245" s="1">
        <v>45283</v>
      </c>
      <c r="C245" t="s">
        <v>691</v>
      </c>
      <c r="D245" t="s">
        <v>13</v>
      </c>
      <c r="E245">
        <v>60</v>
      </c>
      <c r="F245" t="s">
        <v>16</v>
      </c>
      <c r="G245">
        <v>3</v>
      </c>
      <c r="H245">
        <v>300</v>
      </c>
      <c r="I245">
        <v>900</v>
      </c>
      <c r="J245">
        <v>0</v>
      </c>
      <c r="K245" t="str">
        <f t="shared" si="13"/>
        <v>56-65</v>
      </c>
      <c r="L245" t="str">
        <f t="shared" si="12"/>
        <v>9.55-60</v>
      </c>
      <c r="M245" s="11">
        <f t="shared" si="14"/>
        <v>1.7501280115960818E-2</v>
      </c>
      <c r="N245" s="11">
        <f t="shared" si="15"/>
        <v>1.5234852933828407E-45</v>
      </c>
    </row>
    <row r="246" spans="1:14" x14ac:dyDescent="0.3">
      <c r="A246">
        <v>680</v>
      </c>
      <c r="B246" s="1">
        <v>45221</v>
      </c>
      <c r="C246" t="s">
        <v>693</v>
      </c>
      <c r="D246" t="s">
        <v>13</v>
      </c>
      <c r="E246">
        <v>53</v>
      </c>
      <c r="F246" t="s">
        <v>14</v>
      </c>
      <c r="G246">
        <v>3</v>
      </c>
      <c r="H246">
        <v>300</v>
      </c>
      <c r="I246">
        <v>900</v>
      </c>
      <c r="J246">
        <v>0</v>
      </c>
      <c r="K246" t="str">
        <f t="shared" si="13"/>
        <v>46-55</v>
      </c>
      <c r="L246" t="str">
        <f t="shared" si="12"/>
        <v>8.50-55</v>
      </c>
      <c r="M246" s="11">
        <f t="shared" si="14"/>
        <v>1.7501280115960818E-2</v>
      </c>
      <c r="N246" s="11">
        <f t="shared" si="15"/>
        <v>1.5234852933828407E-45</v>
      </c>
    </row>
    <row r="247" spans="1:14" x14ac:dyDescent="0.3">
      <c r="A247">
        <v>690</v>
      </c>
      <c r="B247" s="1">
        <v>45235</v>
      </c>
      <c r="C247" t="s">
        <v>703</v>
      </c>
      <c r="D247" t="s">
        <v>13</v>
      </c>
      <c r="E247">
        <v>52</v>
      </c>
      <c r="F247" t="s">
        <v>14</v>
      </c>
      <c r="G247">
        <v>3</v>
      </c>
      <c r="H247">
        <v>300</v>
      </c>
      <c r="I247">
        <v>900</v>
      </c>
      <c r="J247">
        <v>0</v>
      </c>
      <c r="K247" t="str">
        <f t="shared" si="13"/>
        <v>46-55</v>
      </c>
      <c r="L247" t="str">
        <f t="shared" si="12"/>
        <v>8.50-55</v>
      </c>
      <c r="M247" s="11">
        <f t="shared" si="14"/>
        <v>1.7501280115960818E-2</v>
      </c>
      <c r="N247" s="11">
        <f t="shared" si="15"/>
        <v>1.5234852933828407E-45</v>
      </c>
    </row>
    <row r="248" spans="1:14" x14ac:dyDescent="0.3">
      <c r="A248">
        <v>708</v>
      </c>
      <c r="B248" s="1">
        <v>44940</v>
      </c>
      <c r="C248" t="s">
        <v>721</v>
      </c>
      <c r="D248" t="s">
        <v>13</v>
      </c>
      <c r="E248">
        <v>43</v>
      </c>
      <c r="F248" t="s">
        <v>11</v>
      </c>
      <c r="G248">
        <v>3</v>
      </c>
      <c r="H248">
        <v>300</v>
      </c>
      <c r="I248">
        <v>900</v>
      </c>
      <c r="J248">
        <v>0</v>
      </c>
      <c r="K248" t="str">
        <f t="shared" si="13"/>
        <v>36-45</v>
      </c>
      <c r="L248" t="str">
        <f t="shared" si="12"/>
        <v>6.40-45</v>
      </c>
      <c r="M248" s="11">
        <f t="shared" si="14"/>
        <v>1.7501280115960818E-2</v>
      </c>
      <c r="N248" s="11">
        <f t="shared" si="15"/>
        <v>1.5234852933828407E-45</v>
      </c>
    </row>
    <row r="249" spans="1:14" x14ac:dyDescent="0.3">
      <c r="A249">
        <v>722</v>
      </c>
      <c r="B249" s="1">
        <v>45121</v>
      </c>
      <c r="C249" t="s">
        <v>735</v>
      </c>
      <c r="D249" t="s">
        <v>10</v>
      </c>
      <c r="E249">
        <v>20</v>
      </c>
      <c r="F249" t="s">
        <v>11</v>
      </c>
      <c r="G249">
        <v>3</v>
      </c>
      <c r="H249">
        <v>300</v>
      </c>
      <c r="I249">
        <v>900</v>
      </c>
      <c r="J249">
        <v>0</v>
      </c>
      <c r="K249" t="str">
        <f t="shared" si="13"/>
        <v>18-25</v>
      </c>
      <c r="L249" t="str">
        <f t="shared" si="12"/>
        <v>1.18-20</v>
      </c>
      <c r="M249" s="11">
        <f t="shared" si="14"/>
        <v>1.7501280115960818E-2</v>
      </c>
      <c r="N249" s="11">
        <f t="shared" si="15"/>
        <v>1.5234852933828407E-45</v>
      </c>
    </row>
    <row r="250" spans="1:14" x14ac:dyDescent="0.3">
      <c r="A250">
        <v>727</v>
      </c>
      <c r="B250" s="1">
        <v>45099</v>
      </c>
      <c r="C250" t="s">
        <v>740</v>
      </c>
      <c r="D250" t="s">
        <v>10</v>
      </c>
      <c r="E250">
        <v>55</v>
      </c>
      <c r="F250" t="s">
        <v>11</v>
      </c>
      <c r="G250">
        <v>3</v>
      </c>
      <c r="H250">
        <v>300</v>
      </c>
      <c r="I250">
        <v>900</v>
      </c>
      <c r="J250">
        <v>0</v>
      </c>
      <c r="K250" t="str">
        <f t="shared" si="13"/>
        <v>46-55</v>
      </c>
      <c r="L250" t="str">
        <f t="shared" si="12"/>
        <v>8.50-55</v>
      </c>
      <c r="M250" s="11">
        <f t="shared" si="14"/>
        <v>1.7501280115960818E-2</v>
      </c>
      <c r="N250" s="11">
        <f t="shared" si="15"/>
        <v>1.5234852933828407E-45</v>
      </c>
    </row>
    <row r="251" spans="1:14" x14ac:dyDescent="0.3">
      <c r="A251">
        <v>766</v>
      </c>
      <c r="B251" s="1">
        <v>44982</v>
      </c>
      <c r="C251" t="s">
        <v>779</v>
      </c>
      <c r="D251" t="s">
        <v>10</v>
      </c>
      <c r="E251">
        <v>38</v>
      </c>
      <c r="F251" t="s">
        <v>16</v>
      </c>
      <c r="G251">
        <v>3</v>
      </c>
      <c r="H251">
        <v>300</v>
      </c>
      <c r="I251">
        <v>900</v>
      </c>
      <c r="J251">
        <v>0</v>
      </c>
      <c r="K251" t="str">
        <f t="shared" si="13"/>
        <v>36-45</v>
      </c>
      <c r="L251" t="str">
        <f t="shared" si="12"/>
        <v>5.35-40</v>
      </c>
      <c r="M251" s="11">
        <f t="shared" si="14"/>
        <v>1.7501280115960818E-2</v>
      </c>
      <c r="N251" s="11">
        <f t="shared" si="15"/>
        <v>1.5234852933828407E-45</v>
      </c>
    </row>
    <row r="252" spans="1:14" x14ac:dyDescent="0.3">
      <c r="A252">
        <v>782</v>
      </c>
      <c r="B252" s="1">
        <v>45081</v>
      </c>
      <c r="C252" t="s">
        <v>795</v>
      </c>
      <c r="D252" t="s">
        <v>10</v>
      </c>
      <c r="E252">
        <v>59</v>
      </c>
      <c r="F252" t="s">
        <v>14</v>
      </c>
      <c r="G252">
        <v>3</v>
      </c>
      <c r="H252">
        <v>300</v>
      </c>
      <c r="I252">
        <v>900</v>
      </c>
      <c r="J252">
        <v>0</v>
      </c>
      <c r="K252" t="str">
        <f t="shared" si="13"/>
        <v>56-65</v>
      </c>
      <c r="L252" t="str">
        <f t="shared" si="12"/>
        <v>9.55-60</v>
      </c>
      <c r="M252" s="11">
        <f t="shared" si="14"/>
        <v>1.7501280115960818E-2</v>
      </c>
      <c r="N252" s="11">
        <f t="shared" si="15"/>
        <v>1.5234852933828407E-45</v>
      </c>
    </row>
    <row r="253" spans="1:14" x14ac:dyDescent="0.3">
      <c r="A253">
        <v>788</v>
      </c>
      <c r="B253" s="1">
        <v>45104</v>
      </c>
      <c r="C253" t="s">
        <v>801</v>
      </c>
      <c r="D253" t="s">
        <v>13</v>
      </c>
      <c r="E253">
        <v>52</v>
      </c>
      <c r="F253" t="s">
        <v>11</v>
      </c>
      <c r="G253">
        <v>3</v>
      </c>
      <c r="H253">
        <v>300</v>
      </c>
      <c r="I253">
        <v>900</v>
      </c>
      <c r="J253">
        <v>0</v>
      </c>
      <c r="K253" t="str">
        <f t="shared" si="13"/>
        <v>46-55</v>
      </c>
      <c r="L253" t="str">
        <f t="shared" si="12"/>
        <v>8.50-55</v>
      </c>
      <c r="M253" s="11">
        <f t="shared" si="14"/>
        <v>1.7501280115960818E-2</v>
      </c>
      <c r="N253" s="11">
        <f t="shared" si="15"/>
        <v>1.5234852933828407E-45</v>
      </c>
    </row>
    <row r="254" spans="1:14" x14ac:dyDescent="0.3">
      <c r="A254">
        <v>806</v>
      </c>
      <c r="B254" s="1">
        <v>45005</v>
      </c>
      <c r="C254" t="s">
        <v>819</v>
      </c>
      <c r="D254" t="s">
        <v>13</v>
      </c>
      <c r="E254">
        <v>35</v>
      </c>
      <c r="F254" t="s">
        <v>11</v>
      </c>
      <c r="G254">
        <v>3</v>
      </c>
      <c r="H254">
        <v>300</v>
      </c>
      <c r="I254">
        <v>900</v>
      </c>
      <c r="J254">
        <v>0</v>
      </c>
      <c r="K254" t="str">
        <f t="shared" si="13"/>
        <v>26-35</v>
      </c>
      <c r="L254" t="str">
        <f t="shared" si="12"/>
        <v>4.30-35</v>
      </c>
      <c r="M254" s="11">
        <f t="shared" si="14"/>
        <v>1.7501280115960818E-2</v>
      </c>
      <c r="N254" s="11">
        <f t="shared" si="15"/>
        <v>1.5234852933828407E-45</v>
      </c>
    </row>
    <row r="255" spans="1:14" x14ac:dyDescent="0.3">
      <c r="A255">
        <v>827</v>
      </c>
      <c r="B255" s="1">
        <v>45239</v>
      </c>
      <c r="C255" t="s">
        <v>840</v>
      </c>
      <c r="D255" t="s">
        <v>10</v>
      </c>
      <c r="E255">
        <v>61</v>
      </c>
      <c r="F255" t="s">
        <v>11</v>
      </c>
      <c r="G255">
        <v>3</v>
      </c>
      <c r="H255">
        <v>300</v>
      </c>
      <c r="I255">
        <v>900</v>
      </c>
      <c r="J255">
        <v>0</v>
      </c>
      <c r="K255" t="str">
        <f t="shared" si="13"/>
        <v>56-65</v>
      </c>
      <c r="L255" t="str">
        <f t="shared" si="12"/>
        <v>10.60-65</v>
      </c>
      <c r="M255" s="11">
        <f t="shared" si="14"/>
        <v>1.7501280115960818E-2</v>
      </c>
      <c r="N255" s="11">
        <f t="shared" si="15"/>
        <v>1.5234852933828407E-45</v>
      </c>
    </row>
    <row r="256" spans="1:14" x14ac:dyDescent="0.3">
      <c r="A256">
        <v>886</v>
      </c>
      <c r="B256" s="1">
        <v>45025</v>
      </c>
      <c r="C256" t="s">
        <v>899</v>
      </c>
      <c r="D256" t="s">
        <v>10</v>
      </c>
      <c r="E256">
        <v>37</v>
      </c>
      <c r="F256" t="s">
        <v>16</v>
      </c>
      <c r="G256">
        <v>3</v>
      </c>
      <c r="H256">
        <v>300</v>
      </c>
      <c r="I256">
        <v>900</v>
      </c>
      <c r="J256">
        <v>0</v>
      </c>
      <c r="K256" t="str">
        <f t="shared" si="13"/>
        <v>36-45</v>
      </c>
      <c r="L256" t="str">
        <f t="shared" si="12"/>
        <v>5.35-40</v>
      </c>
      <c r="M256" s="11">
        <f t="shared" si="14"/>
        <v>1.7501280115960818E-2</v>
      </c>
      <c r="N256" s="11">
        <f t="shared" si="15"/>
        <v>1.5234852933828407E-45</v>
      </c>
    </row>
    <row r="257" spans="1:14" x14ac:dyDescent="0.3">
      <c r="A257">
        <v>891</v>
      </c>
      <c r="B257" s="1">
        <v>45021</v>
      </c>
      <c r="C257" t="s">
        <v>904</v>
      </c>
      <c r="D257" t="s">
        <v>10</v>
      </c>
      <c r="E257">
        <v>41</v>
      </c>
      <c r="F257" t="s">
        <v>16</v>
      </c>
      <c r="G257">
        <v>3</v>
      </c>
      <c r="H257">
        <v>300</v>
      </c>
      <c r="I257">
        <v>900</v>
      </c>
      <c r="J257">
        <v>0</v>
      </c>
      <c r="K257" t="str">
        <f t="shared" si="13"/>
        <v>36-45</v>
      </c>
      <c r="L257" t="str">
        <f t="shared" si="12"/>
        <v>6.40-45</v>
      </c>
      <c r="M257" s="11">
        <f t="shared" si="14"/>
        <v>1.7501280115960818E-2</v>
      </c>
      <c r="N257" s="11">
        <f t="shared" si="15"/>
        <v>1.5234852933828407E-45</v>
      </c>
    </row>
    <row r="258" spans="1:14" x14ac:dyDescent="0.3">
      <c r="A258">
        <v>911</v>
      </c>
      <c r="B258" s="1">
        <v>45067</v>
      </c>
      <c r="C258" t="s">
        <v>924</v>
      </c>
      <c r="D258" t="s">
        <v>10</v>
      </c>
      <c r="E258">
        <v>42</v>
      </c>
      <c r="F258" t="s">
        <v>16</v>
      </c>
      <c r="G258">
        <v>3</v>
      </c>
      <c r="H258">
        <v>300</v>
      </c>
      <c r="I258">
        <v>900</v>
      </c>
      <c r="J258">
        <v>0</v>
      </c>
      <c r="K258" t="str">
        <f t="shared" si="13"/>
        <v>36-45</v>
      </c>
      <c r="L258" t="str">
        <f t="shared" ref="L258:L321" si="16">IF(E258&lt;=20,"1.18-20",IF(E258&lt;=25,"2.20-25",IF(E258&lt;=30,"3.25-30",IF(E258&lt;=35,"4.30-35",IF(E258&lt;=40,"5.35-40",IF(E258&lt;=45,"6.40-45",IF(E258&lt;=50,"7.45-50",IF(E258&lt;=55,"8.50-55",IF(E258&lt;=60,"9.55-60","10.60-65")))))))))</f>
        <v>6.40-45</v>
      </c>
      <c r="M258" s="11">
        <f t="shared" si="14"/>
        <v>1.7501280115960818E-2</v>
      </c>
      <c r="N258" s="11">
        <f t="shared" si="15"/>
        <v>1.5234852933828407E-45</v>
      </c>
    </row>
    <row r="259" spans="1:14" x14ac:dyDescent="0.3">
      <c r="A259">
        <v>923</v>
      </c>
      <c r="B259" s="1">
        <v>45072</v>
      </c>
      <c r="C259" t="s">
        <v>936</v>
      </c>
      <c r="D259" t="s">
        <v>10</v>
      </c>
      <c r="E259">
        <v>32</v>
      </c>
      <c r="F259" t="s">
        <v>11</v>
      </c>
      <c r="G259">
        <v>3</v>
      </c>
      <c r="H259">
        <v>300</v>
      </c>
      <c r="I259">
        <v>900</v>
      </c>
      <c r="J259">
        <v>0</v>
      </c>
      <c r="K259" t="str">
        <f t="shared" ref="K259:K322" si="17">IF(E259&lt;=25,"18-25",IF(E259&lt;=35,"26-35",IF(E259&lt;=45,"36-45",IF(E259&lt;=55,"46-55","56-65"))))</f>
        <v>26-35</v>
      </c>
      <c r="L259" t="str">
        <f t="shared" si="16"/>
        <v>4.30-35</v>
      </c>
      <c r="M259" s="11">
        <f t="shared" ref="M259:M322" si="18">CORREL(H:H,G:G)</f>
        <v>1.7501280115960818E-2</v>
      </c>
      <c r="N259" s="11">
        <f t="shared" ref="N259:N322" si="19">_xlfn.T.TEST($H$2:$H$1001,$I$2:$I$1001,2,3)</f>
        <v>1.5234852933828407E-45</v>
      </c>
    </row>
    <row r="260" spans="1:14" x14ac:dyDescent="0.3">
      <c r="A260">
        <v>950</v>
      </c>
      <c r="B260" s="1">
        <v>45237</v>
      </c>
      <c r="C260" t="s">
        <v>963</v>
      </c>
      <c r="D260" t="s">
        <v>10</v>
      </c>
      <c r="E260">
        <v>36</v>
      </c>
      <c r="F260" t="s">
        <v>14</v>
      </c>
      <c r="G260">
        <v>3</v>
      </c>
      <c r="H260">
        <v>300</v>
      </c>
      <c r="I260">
        <v>900</v>
      </c>
      <c r="J260">
        <v>0</v>
      </c>
      <c r="K260" t="str">
        <f t="shared" si="17"/>
        <v>36-45</v>
      </c>
      <c r="L260" t="str">
        <f t="shared" si="16"/>
        <v>5.35-40</v>
      </c>
      <c r="M260" s="11">
        <f t="shared" si="18"/>
        <v>1.7501280115960818E-2</v>
      </c>
      <c r="N260" s="11">
        <f t="shared" si="19"/>
        <v>1.5234852933828407E-45</v>
      </c>
    </row>
    <row r="261" spans="1:14" x14ac:dyDescent="0.3">
      <c r="A261">
        <v>954</v>
      </c>
      <c r="B261" s="1">
        <v>45194</v>
      </c>
      <c r="C261" t="s">
        <v>967</v>
      </c>
      <c r="D261" t="s">
        <v>13</v>
      </c>
      <c r="E261">
        <v>50</v>
      </c>
      <c r="F261" t="s">
        <v>16</v>
      </c>
      <c r="G261">
        <v>3</v>
      </c>
      <c r="H261">
        <v>300</v>
      </c>
      <c r="I261">
        <v>900</v>
      </c>
      <c r="J261">
        <v>0</v>
      </c>
      <c r="K261" t="str">
        <f t="shared" si="17"/>
        <v>46-55</v>
      </c>
      <c r="L261" t="str">
        <f t="shared" si="16"/>
        <v>7.45-50</v>
      </c>
      <c r="M261" s="11">
        <f t="shared" si="18"/>
        <v>1.7501280115960818E-2</v>
      </c>
      <c r="N261" s="11">
        <f t="shared" si="19"/>
        <v>1.5234852933828407E-45</v>
      </c>
    </row>
    <row r="262" spans="1:14" x14ac:dyDescent="0.3">
      <c r="A262">
        <v>964</v>
      </c>
      <c r="B262" s="1">
        <v>44957</v>
      </c>
      <c r="C262" t="s">
        <v>977</v>
      </c>
      <c r="D262" t="s">
        <v>10</v>
      </c>
      <c r="E262">
        <v>24</v>
      </c>
      <c r="F262" t="s">
        <v>14</v>
      </c>
      <c r="G262">
        <v>3</v>
      </c>
      <c r="H262">
        <v>300</v>
      </c>
      <c r="I262">
        <v>900</v>
      </c>
      <c r="J262">
        <v>0</v>
      </c>
      <c r="K262" t="str">
        <f t="shared" si="17"/>
        <v>18-25</v>
      </c>
      <c r="L262" t="str">
        <f t="shared" si="16"/>
        <v>2.20-25</v>
      </c>
      <c r="M262" s="11">
        <f t="shared" si="18"/>
        <v>1.7501280115960818E-2</v>
      </c>
      <c r="N262" s="11">
        <f t="shared" si="19"/>
        <v>1.5234852933828407E-45</v>
      </c>
    </row>
    <row r="263" spans="1:14" x14ac:dyDescent="0.3">
      <c r="A263">
        <v>968</v>
      </c>
      <c r="B263" s="1">
        <v>45247</v>
      </c>
      <c r="C263" t="s">
        <v>981</v>
      </c>
      <c r="D263" t="s">
        <v>13</v>
      </c>
      <c r="E263">
        <v>48</v>
      </c>
      <c r="F263" t="s">
        <v>14</v>
      </c>
      <c r="G263">
        <v>3</v>
      </c>
      <c r="H263">
        <v>300</v>
      </c>
      <c r="I263">
        <v>900</v>
      </c>
      <c r="J263">
        <v>0</v>
      </c>
      <c r="K263" t="str">
        <f t="shared" si="17"/>
        <v>46-55</v>
      </c>
      <c r="L263" t="str">
        <f t="shared" si="16"/>
        <v>7.45-50</v>
      </c>
      <c r="M263" s="11">
        <f t="shared" si="18"/>
        <v>1.7501280115960818E-2</v>
      </c>
      <c r="N263" s="11">
        <f t="shared" si="19"/>
        <v>1.5234852933828407E-45</v>
      </c>
    </row>
    <row r="264" spans="1:14" x14ac:dyDescent="0.3">
      <c r="A264">
        <v>969</v>
      </c>
      <c r="B264" s="1">
        <v>45035</v>
      </c>
      <c r="C264" t="s">
        <v>982</v>
      </c>
      <c r="D264" t="s">
        <v>13</v>
      </c>
      <c r="E264">
        <v>40</v>
      </c>
      <c r="F264" t="s">
        <v>14</v>
      </c>
      <c r="G264">
        <v>3</v>
      </c>
      <c r="H264">
        <v>300</v>
      </c>
      <c r="I264">
        <v>900</v>
      </c>
      <c r="J264">
        <v>0</v>
      </c>
      <c r="K264" t="str">
        <f t="shared" si="17"/>
        <v>36-45</v>
      </c>
      <c r="L264" t="str">
        <f t="shared" si="16"/>
        <v>5.35-40</v>
      </c>
      <c r="M264" s="11">
        <f t="shared" si="18"/>
        <v>1.7501280115960818E-2</v>
      </c>
      <c r="N264" s="11">
        <f t="shared" si="19"/>
        <v>1.5234852933828407E-45</v>
      </c>
    </row>
    <row r="265" spans="1:14" x14ac:dyDescent="0.3">
      <c r="A265">
        <v>987</v>
      </c>
      <c r="B265" s="1">
        <v>45045</v>
      </c>
      <c r="C265" t="s">
        <v>1000</v>
      </c>
      <c r="D265" t="s">
        <v>13</v>
      </c>
      <c r="E265">
        <v>30</v>
      </c>
      <c r="F265" t="s">
        <v>14</v>
      </c>
      <c r="G265">
        <v>3</v>
      </c>
      <c r="H265">
        <v>300</v>
      </c>
      <c r="I265">
        <v>900</v>
      </c>
      <c r="J265">
        <v>0</v>
      </c>
      <c r="K265" t="str">
        <f t="shared" si="17"/>
        <v>26-35</v>
      </c>
      <c r="L265" t="str">
        <f t="shared" si="16"/>
        <v>3.25-30</v>
      </c>
      <c r="M265" s="11">
        <f t="shared" si="18"/>
        <v>1.7501280115960818E-2</v>
      </c>
      <c r="N265" s="11">
        <f t="shared" si="19"/>
        <v>1.5234852933828407E-45</v>
      </c>
    </row>
    <row r="266" spans="1:14" x14ac:dyDescent="0.3">
      <c r="A266">
        <v>9</v>
      </c>
      <c r="B266" s="1">
        <v>45273</v>
      </c>
      <c r="C266" t="s">
        <v>22</v>
      </c>
      <c r="D266" t="s">
        <v>10</v>
      </c>
      <c r="E266">
        <v>63</v>
      </c>
      <c r="F266" t="s">
        <v>16</v>
      </c>
      <c r="G266">
        <v>2</v>
      </c>
      <c r="H266">
        <v>300</v>
      </c>
      <c r="I266">
        <v>600</v>
      </c>
      <c r="J266">
        <v>0</v>
      </c>
      <c r="K266" t="str">
        <f t="shared" si="17"/>
        <v>56-65</v>
      </c>
      <c r="L266" t="str">
        <f t="shared" si="16"/>
        <v>10.60-65</v>
      </c>
      <c r="M266" s="11">
        <f t="shared" si="18"/>
        <v>1.7501280115960818E-2</v>
      </c>
      <c r="N266" s="11">
        <f t="shared" si="19"/>
        <v>1.5234852933828407E-45</v>
      </c>
    </row>
    <row r="267" spans="1:14" x14ac:dyDescent="0.3">
      <c r="A267">
        <v>96</v>
      </c>
      <c r="B267" s="1">
        <v>45279</v>
      </c>
      <c r="C267" t="s">
        <v>109</v>
      </c>
      <c r="D267" t="s">
        <v>13</v>
      </c>
      <c r="E267">
        <v>44</v>
      </c>
      <c r="F267" t="s">
        <v>14</v>
      </c>
      <c r="G267">
        <v>2</v>
      </c>
      <c r="H267">
        <v>300</v>
      </c>
      <c r="I267">
        <v>600</v>
      </c>
      <c r="J267">
        <v>0</v>
      </c>
      <c r="K267" t="str">
        <f t="shared" si="17"/>
        <v>36-45</v>
      </c>
      <c r="L267" t="str">
        <f t="shared" si="16"/>
        <v>6.40-45</v>
      </c>
      <c r="M267" s="11">
        <f t="shared" si="18"/>
        <v>1.7501280115960818E-2</v>
      </c>
      <c r="N267" s="11">
        <f t="shared" si="19"/>
        <v>1.5234852933828407E-45</v>
      </c>
    </row>
    <row r="268" spans="1:14" x14ac:dyDescent="0.3">
      <c r="A268">
        <v>101</v>
      </c>
      <c r="B268" s="1">
        <v>44955</v>
      </c>
      <c r="C268" t="s">
        <v>114</v>
      </c>
      <c r="D268" t="s">
        <v>10</v>
      </c>
      <c r="E268">
        <v>32</v>
      </c>
      <c r="F268" t="s">
        <v>14</v>
      </c>
      <c r="G268">
        <v>2</v>
      </c>
      <c r="H268">
        <v>300</v>
      </c>
      <c r="I268">
        <v>600</v>
      </c>
      <c r="J268">
        <v>0</v>
      </c>
      <c r="K268" t="str">
        <f t="shared" si="17"/>
        <v>26-35</v>
      </c>
      <c r="L268" t="str">
        <f t="shared" si="16"/>
        <v>4.30-35</v>
      </c>
      <c r="M268" s="11">
        <f t="shared" si="18"/>
        <v>1.7501280115960818E-2</v>
      </c>
      <c r="N268" s="11">
        <f t="shared" si="19"/>
        <v>1.5234852933828407E-45</v>
      </c>
    </row>
    <row r="269" spans="1:14" x14ac:dyDescent="0.3">
      <c r="A269">
        <v>129</v>
      </c>
      <c r="B269" s="1">
        <v>45039</v>
      </c>
      <c r="C269" t="s">
        <v>142</v>
      </c>
      <c r="D269" t="s">
        <v>13</v>
      </c>
      <c r="E269">
        <v>21</v>
      </c>
      <c r="F269" t="s">
        <v>11</v>
      </c>
      <c r="G269">
        <v>2</v>
      </c>
      <c r="H269">
        <v>300</v>
      </c>
      <c r="I269">
        <v>600</v>
      </c>
      <c r="J269">
        <v>0</v>
      </c>
      <c r="K269" t="str">
        <f t="shared" si="17"/>
        <v>18-25</v>
      </c>
      <c r="L269" t="str">
        <f t="shared" si="16"/>
        <v>2.20-25</v>
      </c>
      <c r="M269" s="11">
        <f t="shared" si="18"/>
        <v>1.7501280115960818E-2</v>
      </c>
      <c r="N269" s="11">
        <f t="shared" si="19"/>
        <v>1.5234852933828407E-45</v>
      </c>
    </row>
    <row r="270" spans="1:14" x14ac:dyDescent="0.3">
      <c r="A270">
        <v>131</v>
      </c>
      <c r="B270" s="1">
        <v>45187</v>
      </c>
      <c r="C270" t="s">
        <v>144</v>
      </c>
      <c r="D270" t="s">
        <v>13</v>
      </c>
      <c r="E270">
        <v>21</v>
      </c>
      <c r="F270" t="s">
        <v>11</v>
      </c>
      <c r="G270">
        <v>2</v>
      </c>
      <c r="H270">
        <v>300</v>
      </c>
      <c r="I270">
        <v>600</v>
      </c>
      <c r="J270">
        <v>0</v>
      </c>
      <c r="K270" t="str">
        <f t="shared" si="17"/>
        <v>18-25</v>
      </c>
      <c r="L270" t="str">
        <f t="shared" si="16"/>
        <v>2.20-25</v>
      </c>
      <c r="M270" s="11">
        <f t="shared" si="18"/>
        <v>1.7501280115960818E-2</v>
      </c>
      <c r="N270" s="11">
        <f t="shared" si="19"/>
        <v>1.5234852933828407E-45</v>
      </c>
    </row>
    <row r="271" spans="1:14" x14ac:dyDescent="0.3">
      <c r="A271">
        <v>136</v>
      </c>
      <c r="B271" s="1">
        <v>45005</v>
      </c>
      <c r="C271" t="s">
        <v>149</v>
      </c>
      <c r="D271" t="s">
        <v>10</v>
      </c>
      <c r="E271">
        <v>44</v>
      </c>
      <c r="F271" t="s">
        <v>16</v>
      </c>
      <c r="G271">
        <v>2</v>
      </c>
      <c r="H271">
        <v>300</v>
      </c>
      <c r="I271">
        <v>600</v>
      </c>
      <c r="J271">
        <v>0</v>
      </c>
      <c r="K271" t="str">
        <f t="shared" si="17"/>
        <v>36-45</v>
      </c>
      <c r="L271" t="str">
        <f t="shared" si="16"/>
        <v>6.40-45</v>
      </c>
      <c r="M271" s="11">
        <f t="shared" si="18"/>
        <v>1.7501280115960818E-2</v>
      </c>
      <c r="N271" s="11">
        <f t="shared" si="19"/>
        <v>1.5234852933828407E-45</v>
      </c>
    </row>
    <row r="272" spans="1:14" x14ac:dyDescent="0.3">
      <c r="A272">
        <v>158</v>
      </c>
      <c r="B272" s="1">
        <v>44984</v>
      </c>
      <c r="C272" t="s">
        <v>171</v>
      </c>
      <c r="D272" t="s">
        <v>13</v>
      </c>
      <c r="E272">
        <v>44</v>
      </c>
      <c r="F272" t="s">
        <v>16</v>
      </c>
      <c r="G272">
        <v>2</v>
      </c>
      <c r="H272">
        <v>300</v>
      </c>
      <c r="I272">
        <v>600</v>
      </c>
      <c r="J272">
        <v>0</v>
      </c>
      <c r="K272" t="str">
        <f t="shared" si="17"/>
        <v>36-45</v>
      </c>
      <c r="L272" t="str">
        <f t="shared" si="16"/>
        <v>6.40-45</v>
      </c>
      <c r="M272" s="11">
        <f t="shared" si="18"/>
        <v>1.7501280115960818E-2</v>
      </c>
      <c r="N272" s="11">
        <f t="shared" si="19"/>
        <v>1.5234852933828407E-45</v>
      </c>
    </row>
    <row r="273" spans="1:14" x14ac:dyDescent="0.3">
      <c r="A273">
        <v>221</v>
      </c>
      <c r="B273" s="1">
        <v>45053</v>
      </c>
      <c r="C273" t="s">
        <v>234</v>
      </c>
      <c r="D273" t="s">
        <v>10</v>
      </c>
      <c r="E273">
        <v>39</v>
      </c>
      <c r="F273" t="s">
        <v>11</v>
      </c>
      <c r="G273">
        <v>2</v>
      </c>
      <c r="H273">
        <v>300</v>
      </c>
      <c r="I273">
        <v>600</v>
      </c>
      <c r="J273">
        <v>0</v>
      </c>
      <c r="K273" t="str">
        <f t="shared" si="17"/>
        <v>36-45</v>
      </c>
      <c r="L273" t="str">
        <f t="shared" si="16"/>
        <v>5.35-40</v>
      </c>
      <c r="M273" s="11">
        <f t="shared" si="18"/>
        <v>1.7501280115960818E-2</v>
      </c>
      <c r="N273" s="11">
        <f t="shared" si="19"/>
        <v>1.5234852933828407E-45</v>
      </c>
    </row>
    <row r="274" spans="1:14" x14ac:dyDescent="0.3">
      <c r="A274">
        <v>233</v>
      </c>
      <c r="B274" s="1">
        <v>45289</v>
      </c>
      <c r="C274" t="s">
        <v>246</v>
      </c>
      <c r="D274" t="s">
        <v>13</v>
      </c>
      <c r="E274">
        <v>51</v>
      </c>
      <c r="F274" t="s">
        <v>11</v>
      </c>
      <c r="G274">
        <v>2</v>
      </c>
      <c r="H274">
        <v>300</v>
      </c>
      <c r="I274">
        <v>600</v>
      </c>
      <c r="J274">
        <v>0</v>
      </c>
      <c r="K274" t="str">
        <f t="shared" si="17"/>
        <v>46-55</v>
      </c>
      <c r="L274" t="str">
        <f t="shared" si="16"/>
        <v>8.50-55</v>
      </c>
      <c r="M274" s="11">
        <f t="shared" si="18"/>
        <v>1.7501280115960818E-2</v>
      </c>
      <c r="N274" s="11">
        <f t="shared" si="19"/>
        <v>1.5234852933828407E-45</v>
      </c>
    </row>
    <row r="275" spans="1:14" x14ac:dyDescent="0.3">
      <c r="A275">
        <v>290</v>
      </c>
      <c r="B275" s="1">
        <v>45203</v>
      </c>
      <c r="C275" t="s">
        <v>303</v>
      </c>
      <c r="D275" t="s">
        <v>13</v>
      </c>
      <c r="E275">
        <v>30</v>
      </c>
      <c r="F275" t="s">
        <v>11</v>
      </c>
      <c r="G275">
        <v>2</v>
      </c>
      <c r="H275">
        <v>300</v>
      </c>
      <c r="I275">
        <v>600</v>
      </c>
      <c r="J275">
        <v>0</v>
      </c>
      <c r="K275" t="str">
        <f t="shared" si="17"/>
        <v>26-35</v>
      </c>
      <c r="L275" t="str">
        <f t="shared" si="16"/>
        <v>3.25-30</v>
      </c>
      <c r="M275" s="11">
        <f t="shared" si="18"/>
        <v>1.7501280115960818E-2</v>
      </c>
      <c r="N275" s="11">
        <f t="shared" si="19"/>
        <v>1.5234852933828407E-45</v>
      </c>
    </row>
    <row r="276" spans="1:14" x14ac:dyDescent="0.3">
      <c r="A276">
        <v>291</v>
      </c>
      <c r="B276" s="1">
        <v>44934</v>
      </c>
      <c r="C276" t="s">
        <v>304</v>
      </c>
      <c r="D276" t="s">
        <v>10</v>
      </c>
      <c r="E276">
        <v>60</v>
      </c>
      <c r="F276" t="s">
        <v>14</v>
      </c>
      <c r="G276">
        <v>2</v>
      </c>
      <c r="H276">
        <v>300</v>
      </c>
      <c r="I276">
        <v>600</v>
      </c>
      <c r="J276">
        <v>0</v>
      </c>
      <c r="K276" t="str">
        <f t="shared" si="17"/>
        <v>56-65</v>
      </c>
      <c r="L276" t="str">
        <f t="shared" si="16"/>
        <v>9.55-60</v>
      </c>
      <c r="M276" s="11">
        <f t="shared" si="18"/>
        <v>1.7501280115960818E-2</v>
      </c>
      <c r="N276" s="11">
        <f t="shared" si="19"/>
        <v>1.5234852933828407E-45</v>
      </c>
    </row>
    <row r="277" spans="1:14" x14ac:dyDescent="0.3">
      <c r="A277">
        <v>302</v>
      </c>
      <c r="B277" s="1">
        <v>45121</v>
      </c>
      <c r="C277" t="s">
        <v>315</v>
      </c>
      <c r="D277" t="s">
        <v>10</v>
      </c>
      <c r="E277">
        <v>57</v>
      </c>
      <c r="F277" t="s">
        <v>11</v>
      </c>
      <c r="G277">
        <v>2</v>
      </c>
      <c r="H277">
        <v>300</v>
      </c>
      <c r="I277">
        <v>600</v>
      </c>
      <c r="J277">
        <v>0</v>
      </c>
      <c r="K277" t="str">
        <f t="shared" si="17"/>
        <v>56-65</v>
      </c>
      <c r="L277" t="str">
        <f t="shared" si="16"/>
        <v>9.55-60</v>
      </c>
      <c r="M277" s="11">
        <f t="shared" si="18"/>
        <v>1.7501280115960818E-2</v>
      </c>
      <c r="N277" s="11">
        <f t="shared" si="19"/>
        <v>1.5234852933828407E-45</v>
      </c>
    </row>
    <row r="278" spans="1:14" x14ac:dyDescent="0.3">
      <c r="A278">
        <v>348</v>
      </c>
      <c r="B278" s="1">
        <v>45263</v>
      </c>
      <c r="C278" t="s">
        <v>361</v>
      </c>
      <c r="D278" t="s">
        <v>13</v>
      </c>
      <c r="E278">
        <v>35</v>
      </c>
      <c r="F278" t="s">
        <v>16</v>
      </c>
      <c r="G278">
        <v>2</v>
      </c>
      <c r="H278">
        <v>300</v>
      </c>
      <c r="I278">
        <v>600</v>
      </c>
      <c r="J278">
        <v>0</v>
      </c>
      <c r="K278" t="str">
        <f t="shared" si="17"/>
        <v>26-35</v>
      </c>
      <c r="L278" t="str">
        <f t="shared" si="16"/>
        <v>4.30-35</v>
      </c>
      <c r="M278" s="11">
        <f t="shared" si="18"/>
        <v>1.7501280115960818E-2</v>
      </c>
      <c r="N278" s="11">
        <f t="shared" si="19"/>
        <v>1.5234852933828407E-45</v>
      </c>
    </row>
    <row r="279" spans="1:14" x14ac:dyDescent="0.3">
      <c r="A279">
        <v>373</v>
      </c>
      <c r="B279" s="1">
        <v>45202</v>
      </c>
      <c r="C279" t="s">
        <v>386</v>
      </c>
      <c r="D279" t="s">
        <v>13</v>
      </c>
      <c r="E279">
        <v>25</v>
      </c>
      <c r="F279" t="s">
        <v>11</v>
      </c>
      <c r="G279">
        <v>2</v>
      </c>
      <c r="H279">
        <v>300</v>
      </c>
      <c r="I279">
        <v>600</v>
      </c>
      <c r="J279">
        <v>0</v>
      </c>
      <c r="K279" t="str">
        <f t="shared" si="17"/>
        <v>18-25</v>
      </c>
      <c r="L279" t="str">
        <f t="shared" si="16"/>
        <v>2.20-25</v>
      </c>
      <c r="M279" s="11">
        <f t="shared" si="18"/>
        <v>1.7501280115960818E-2</v>
      </c>
      <c r="N279" s="11">
        <f t="shared" si="19"/>
        <v>1.5234852933828407E-45</v>
      </c>
    </row>
    <row r="280" spans="1:14" x14ac:dyDescent="0.3">
      <c r="A280">
        <v>380</v>
      </c>
      <c r="B280" s="1">
        <v>45052</v>
      </c>
      <c r="C280" t="s">
        <v>393</v>
      </c>
      <c r="D280" t="s">
        <v>10</v>
      </c>
      <c r="E280">
        <v>56</v>
      </c>
      <c r="F280" t="s">
        <v>16</v>
      </c>
      <c r="G280">
        <v>2</v>
      </c>
      <c r="H280">
        <v>300</v>
      </c>
      <c r="I280">
        <v>600</v>
      </c>
      <c r="J280">
        <v>0</v>
      </c>
      <c r="K280" t="str">
        <f t="shared" si="17"/>
        <v>56-65</v>
      </c>
      <c r="L280" t="str">
        <f t="shared" si="16"/>
        <v>9.55-60</v>
      </c>
      <c r="M280" s="11">
        <f t="shared" si="18"/>
        <v>1.7501280115960818E-2</v>
      </c>
      <c r="N280" s="11">
        <f t="shared" si="19"/>
        <v>1.5234852933828407E-45</v>
      </c>
    </row>
    <row r="281" spans="1:14" x14ac:dyDescent="0.3">
      <c r="A281">
        <v>386</v>
      </c>
      <c r="B281" s="1">
        <v>45287</v>
      </c>
      <c r="C281" t="s">
        <v>399</v>
      </c>
      <c r="D281" t="s">
        <v>13</v>
      </c>
      <c r="E281">
        <v>54</v>
      </c>
      <c r="F281" t="s">
        <v>16</v>
      </c>
      <c r="G281">
        <v>2</v>
      </c>
      <c r="H281">
        <v>300</v>
      </c>
      <c r="I281">
        <v>600</v>
      </c>
      <c r="J281">
        <v>0</v>
      </c>
      <c r="K281" t="str">
        <f t="shared" si="17"/>
        <v>46-55</v>
      </c>
      <c r="L281" t="str">
        <f t="shared" si="16"/>
        <v>8.50-55</v>
      </c>
      <c r="M281" s="11">
        <f t="shared" si="18"/>
        <v>1.7501280115960818E-2</v>
      </c>
      <c r="N281" s="11">
        <f t="shared" si="19"/>
        <v>1.5234852933828407E-45</v>
      </c>
    </row>
    <row r="282" spans="1:14" x14ac:dyDescent="0.3">
      <c r="A282">
        <v>392</v>
      </c>
      <c r="B282" s="1">
        <v>45268</v>
      </c>
      <c r="C282" t="s">
        <v>405</v>
      </c>
      <c r="D282" t="s">
        <v>10</v>
      </c>
      <c r="E282">
        <v>27</v>
      </c>
      <c r="F282" t="s">
        <v>14</v>
      </c>
      <c r="G282">
        <v>2</v>
      </c>
      <c r="H282">
        <v>300</v>
      </c>
      <c r="I282">
        <v>600</v>
      </c>
      <c r="J282">
        <v>0</v>
      </c>
      <c r="K282" t="str">
        <f t="shared" si="17"/>
        <v>26-35</v>
      </c>
      <c r="L282" t="str">
        <f t="shared" si="16"/>
        <v>3.25-30</v>
      </c>
      <c r="M282" s="11">
        <f t="shared" si="18"/>
        <v>1.7501280115960818E-2</v>
      </c>
      <c r="N282" s="11">
        <f t="shared" si="19"/>
        <v>1.5234852933828407E-45</v>
      </c>
    </row>
    <row r="283" spans="1:14" x14ac:dyDescent="0.3">
      <c r="A283">
        <v>398</v>
      </c>
      <c r="B283" s="1">
        <v>45062</v>
      </c>
      <c r="C283" t="s">
        <v>411</v>
      </c>
      <c r="D283" t="s">
        <v>13</v>
      </c>
      <c r="E283">
        <v>48</v>
      </c>
      <c r="F283" t="s">
        <v>14</v>
      </c>
      <c r="G283">
        <v>2</v>
      </c>
      <c r="H283">
        <v>300</v>
      </c>
      <c r="I283">
        <v>600</v>
      </c>
      <c r="J283">
        <v>0</v>
      </c>
      <c r="K283" t="str">
        <f t="shared" si="17"/>
        <v>46-55</v>
      </c>
      <c r="L283" t="str">
        <f t="shared" si="16"/>
        <v>7.45-50</v>
      </c>
      <c r="M283" s="11">
        <f t="shared" si="18"/>
        <v>1.7501280115960818E-2</v>
      </c>
      <c r="N283" s="11">
        <f t="shared" si="19"/>
        <v>1.5234852933828407E-45</v>
      </c>
    </row>
    <row r="284" spans="1:14" x14ac:dyDescent="0.3">
      <c r="A284">
        <v>402</v>
      </c>
      <c r="B284" s="1">
        <v>45006</v>
      </c>
      <c r="C284" t="s">
        <v>415</v>
      </c>
      <c r="D284" t="s">
        <v>13</v>
      </c>
      <c r="E284">
        <v>41</v>
      </c>
      <c r="F284" t="s">
        <v>14</v>
      </c>
      <c r="G284">
        <v>2</v>
      </c>
      <c r="H284">
        <v>300</v>
      </c>
      <c r="I284">
        <v>600</v>
      </c>
      <c r="J284">
        <v>0</v>
      </c>
      <c r="K284" t="str">
        <f t="shared" si="17"/>
        <v>36-45</v>
      </c>
      <c r="L284" t="str">
        <f t="shared" si="16"/>
        <v>6.40-45</v>
      </c>
      <c r="M284" s="11">
        <f t="shared" si="18"/>
        <v>1.7501280115960818E-2</v>
      </c>
      <c r="N284" s="11">
        <f t="shared" si="19"/>
        <v>1.5234852933828407E-45</v>
      </c>
    </row>
    <row r="285" spans="1:14" x14ac:dyDescent="0.3">
      <c r="A285">
        <v>403</v>
      </c>
      <c r="B285" s="1">
        <v>45066</v>
      </c>
      <c r="C285" t="s">
        <v>416</v>
      </c>
      <c r="D285" t="s">
        <v>10</v>
      </c>
      <c r="E285">
        <v>32</v>
      </c>
      <c r="F285" t="s">
        <v>14</v>
      </c>
      <c r="G285">
        <v>2</v>
      </c>
      <c r="H285">
        <v>300</v>
      </c>
      <c r="I285">
        <v>600</v>
      </c>
      <c r="J285">
        <v>0</v>
      </c>
      <c r="K285" t="str">
        <f t="shared" si="17"/>
        <v>26-35</v>
      </c>
      <c r="L285" t="str">
        <f t="shared" si="16"/>
        <v>4.30-35</v>
      </c>
      <c r="M285" s="11">
        <f t="shared" si="18"/>
        <v>1.7501280115960818E-2</v>
      </c>
      <c r="N285" s="11">
        <f t="shared" si="19"/>
        <v>1.5234852933828407E-45</v>
      </c>
    </row>
    <row r="286" spans="1:14" x14ac:dyDescent="0.3">
      <c r="A286">
        <v>440</v>
      </c>
      <c r="B286" s="1">
        <v>45225</v>
      </c>
      <c r="C286" t="s">
        <v>453</v>
      </c>
      <c r="D286" t="s">
        <v>10</v>
      </c>
      <c r="E286">
        <v>64</v>
      </c>
      <c r="F286" t="s">
        <v>14</v>
      </c>
      <c r="G286">
        <v>2</v>
      </c>
      <c r="H286">
        <v>300</v>
      </c>
      <c r="I286">
        <v>600</v>
      </c>
      <c r="J286">
        <v>0</v>
      </c>
      <c r="K286" t="str">
        <f t="shared" si="17"/>
        <v>56-65</v>
      </c>
      <c r="L286" t="str">
        <f t="shared" si="16"/>
        <v>10.60-65</v>
      </c>
      <c r="M286" s="11">
        <f t="shared" si="18"/>
        <v>1.7501280115960818E-2</v>
      </c>
      <c r="N286" s="11">
        <f t="shared" si="19"/>
        <v>1.5234852933828407E-45</v>
      </c>
    </row>
    <row r="287" spans="1:14" x14ac:dyDescent="0.3">
      <c r="A287">
        <v>443</v>
      </c>
      <c r="B287" s="1">
        <v>45147</v>
      </c>
      <c r="C287" t="s">
        <v>456</v>
      </c>
      <c r="D287" t="s">
        <v>10</v>
      </c>
      <c r="E287">
        <v>29</v>
      </c>
      <c r="F287" t="s">
        <v>14</v>
      </c>
      <c r="G287">
        <v>2</v>
      </c>
      <c r="H287">
        <v>300</v>
      </c>
      <c r="I287">
        <v>600</v>
      </c>
      <c r="J287">
        <v>0</v>
      </c>
      <c r="K287" t="str">
        <f t="shared" si="17"/>
        <v>26-35</v>
      </c>
      <c r="L287" t="str">
        <f t="shared" si="16"/>
        <v>3.25-30</v>
      </c>
      <c r="M287" s="11">
        <f t="shared" si="18"/>
        <v>1.7501280115960818E-2</v>
      </c>
      <c r="N287" s="11">
        <f t="shared" si="19"/>
        <v>1.5234852933828407E-45</v>
      </c>
    </row>
    <row r="288" spans="1:14" x14ac:dyDescent="0.3">
      <c r="A288">
        <v>464</v>
      </c>
      <c r="B288" s="1">
        <v>44939</v>
      </c>
      <c r="C288" t="s">
        <v>477</v>
      </c>
      <c r="D288" t="s">
        <v>10</v>
      </c>
      <c r="E288">
        <v>38</v>
      </c>
      <c r="F288" t="s">
        <v>16</v>
      </c>
      <c r="G288">
        <v>2</v>
      </c>
      <c r="H288">
        <v>300</v>
      </c>
      <c r="I288">
        <v>600</v>
      </c>
      <c r="J288">
        <v>0</v>
      </c>
      <c r="K288" t="str">
        <f t="shared" si="17"/>
        <v>36-45</v>
      </c>
      <c r="L288" t="str">
        <f t="shared" si="16"/>
        <v>5.35-40</v>
      </c>
      <c r="M288" s="11">
        <f t="shared" si="18"/>
        <v>1.7501280115960818E-2</v>
      </c>
      <c r="N288" s="11">
        <f t="shared" si="19"/>
        <v>1.5234852933828407E-45</v>
      </c>
    </row>
    <row r="289" spans="1:14" x14ac:dyDescent="0.3">
      <c r="A289">
        <v>496</v>
      </c>
      <c r="B289" s="1">
        <v>45274</v>
      </c>
      <c r="C289" t="s">
        <v>509</v>
      </c>
      <c r="D289" t="s">
        <v>10</v>
      </c>
      <c r="E289">
        <v>23</v>
      </c>
      <c r="F289" t="s">
        <v>14</v>
      </c>
      <c r="G289">
        <v>2</v>
      </c>
      <c r="H289">
        <v>300</v>
      </c>
      <c r="I289">
        <v>600</v>
      </c>
      <c r="J289">
        <v>0</v>
      </c>
      <c r="K289" t="str">
        <f t="shared" si="17"/>
        <v>18-25</v>
      </c>
      <c r="L289" t="str">
        <f t="shared" si="16"/>
        <v>2.20-25</v>
      </c>
      <c r="M289" s="11">
        <f t="shared" si="18"/>
        <v>1.7501280115960818E-2</v>
      </c>
      <c r="N289" s="11">
        <f t="shared" si="19"/>
        <v>1.5234852933828407E-45</v>
      </c>
    </row>
    <row r="290" spans="1:14" x14ac:dyDescent="0.3">
      <c r="A290">
        <v>508</v>
      </c>
      <c r="B290" s="1">
        <v>45149</v>
      </c>
      <c r="C290" t="s">
        <v>521</v>
      </c>
      <c r="D290" t="s">
        <v>10</v>
      </c>
      <c r="E290">
        <v>58</v>
      </c>
      <c r="F290" t="s">
        <v>11</v>
      </c>
      <c r="G290">
        <v>2</v>
      </c>
      <c r="H290">
        <v>300</v>
      </c>
      <c r="I290">
        <v>600</v>
      </c>
      <c r="J290">
        <v>0</v>
      </c>
      <c r="K290" t="str">
        <f t="shared" si="17"/>
        <v>56-65</v>
      </c>
      <c r="L290" t="str">
        <f t="shared" si="16"/>
        <v>9.55-60</v>
      </c>
      <c r="M290" s="11">
        <f t="shared" si="18"/>
        <v>1.7501280115960818E-2</v>
      </c>
      <c r="N290" s="11">
        <f t="shared" si="19"/>
        <v>1.5234852933828407E-45</v>
      </c>
    </row>
    <row r="291" spans="1:14" x14ac:dyDescent="0.3">
      <c r="A291">
        <v>543</v>
      </c>
      <c r="B291" s="1">
        <v>45133</v>
      </c>
      <c r="C291" t="s">
        <v>556</v>
      </c>
      <c r="D291" t="s">
        <v>10</v>
      </c>
      <c r="E291">
        <v>49</v>
      </c>
      <c r="F291" t="s">
        <v>11</v>
      </c>
      <c r="G291">
        <v>2</v>
      </c>
      <c r="H291">
        <v>300</v>
      </c>
      <c r="I291">
        <v>600</v>
      </c>
      <c r="J291">
        <v>0</v>
      </c>
      <c r="K291" t="str">
        <f t="shared" si="17"/>
        <v>46-55</v>
      </c>
      <c r="L291" t="str">
        <f t="shared" si="16"/>
        <v>7.45-50</v>
      </c>
      <c r="M291" s="11">
        <f t="shared" si="18"/>
        <v>1.7501280115960818E-2</v>
      </c>
      <c r="N291" s="11">
        <f t="shared" si="19"/>
        <v>1.5234852933828407E-45</v>
      </c>
    </row>
    <row r="292" spans="1:14" x14ac:dyDescent="0.3">
      <c r="A292">
        <v>594</v>
      </c>
      <c r="B292" s="1">
        <v>45170</v>
      </c>
      <c r="C292" t="s">
        <v>607</v>
      </c>
      <c r="D292" t="s">
        <v>13</v>
      </c>
      <c r="E292">
        <v>19</v>
      </c>
      <c r="F292" t="s">
        <v>16</v>
      </c>
      <c r="G292">
        <v>2</v>
      </c>
      <c r="H292">
        <v>300</v>
      </c>
      <c r="I292">
        <v>600</v>
      </c>
      <c r="J292">
        <v>0</v>
      </c>
      <c r="K292" t="str">
        <f t="shared" si="17"/>
        <v>18-25</v>
      </c>
      <c r="L292" t="str">
        <f t="shared" si="16"/>
        <v>1.18-20</v>
      </c>
      <c r="M292" s="11">
        <f t="shared" si="18"/>
        <v>1.7501280115960818E-2</v>
      </c>
      <c r="N292" s="11">
        <f t="shared" si="19"/>
        <v>1.5234852933828407E-45</v>
      </c>
    </row>
    <row r="293" spans="1:14" x14ac:dyDescent="0.3">
      <c r="A293">
        <v>610</v>
      </c>
      <c r="B293" s="1">
        <v>44929</v>
      </c>
      <c r="C293" t="s">
        <v>623</v>
      </c>
      <c r="D293" t="s">
        <v>13</v>
      </c>
      <c r="E293">
        <v>26</v>
      </c>
      <c r="F293" t="s">
        <v>11</v>
      </c>
      <c r="G293">
        <v>2</v>
      </c>
      <c r="H293">
        <v>300</v>
      </c>
      <c r="I293">
        <v>600</v>
      </c>
      <c r="J293">
        <v>0</v>
      </c>
      <c r="K293" t="str">
        <f t="shared" si="17"/>
        <v>26-35</v>
      </c>
      <c r="L293" t="str">
        <f t="shared" si="16"/>
        <v>3.25-30</v>
      </c>
      <c r="M293" s="11">
        <f t="shared" si="18"/>
        <v>1.7501280115960818E-2</v>
      </c>
      <c r="N293" s="11">
        <f t="shared" si="19"/>
        <v>1.5234852933828407E-45</v>
      </c>
    </row>
    <row r="294" spans="1:14" x14ac:dyDescent="0.3">
      <c r="A294">
        <v>637</v>
      </c>
      <c r="B294" s="1">
        <v>45170</v>
      </c>
      <c r="C294" t="s">
        <v>650</v>
      </c>
      <c r="D294" t="s">
        <v>10</v>
      </c>
      <c r="E294">
        <v>43</v>
      </c>
      <c r="F294" t="s">
        <v>14</v>
      </c>
      <c r="G294">
        <v>2</v>
      </c>
      <c r="H294">
        <v>300</v>
      </c>
      <c r="I294">
        <v>600</v>
      </c>
      <c r="J294">
        <v>0</v>
      </c>
      <c r="K294" t="str">
        <f t="shared" si="17"/>
        <v>36-45</v>
      </c>
      <c r="L294" t="str">
        <f t="shared" si="16"/>
        <v>6.40-45</v>
      </c>
      <c r="M294" s="11">
        <f t="shared" si="18"/>
        <v>1.7501280115960818E-2</v>
      </c>
      <c r="N294" s="11">
        <f t="shared" si="19"/>
        <v>1.5234852933828407E-45</v>
      </c>
    </row>
    <row r="295" spans="1:14" x14ac:dyDescent="0.3">
      <c r="A295">
        <v>649</v>
      </c>
      <c r="B295" s="1">
        <v>44966</v>
      </c>
      <c r="C295" t="s">
        <v>662</v>
      </c>
      <c r="D295" t="s">
        <v>13</v>
      </c>
      <c r="E295">
        <v>58</v>
      </c>
      <c r="F295" t="s">
        <v>14</v>
      </c>
      <c r="G295">
        <v>2</v>
      </c>
      <c r="H295">
        <v>300</v>
      </c>
      <c r="I295">
        <v>600</v>
      </c>
      <c r="J295">
        <v>0</v>
      </c>
      <c r="K295" t="str">
        <f t="shared" si="17"/>
        <v>56-65</v>
      </c>
      <c r="L295" t="str">
        <f t="shared" si="16"/>
        <v>9.55-60</v>
      </c>
      <c r="M295" s="11">
        <f t="shared" si="18"/>
        <v>1.7501280115960818E-2</v>
      </c>
      <c r="N295" s="11">
        <f t="shared" si="19"/>
        <v>1.5234852933828407E-45</v>
      </c>
    </row>
    <row r="296" spans="1:14" x14ac:dyDescent="0.3">
      <c r="A296">
        <v>702</v>
      </c>
      <c r="B296" s="1">
        <v>45134</v>
      </c>
      <c r="C296" t="s">
        <v>715</v>
      </c>
      <c r="D296" t="s">
        <v>13</v>
      </c>
      <c r="E296">
        <v>60</v>
      </c>
      <c r="F296" t="s">
        <v>14</v>
      </c>
      <c r="G296">
        <v>2</v>
      </c>
      <c r="H296">
        <v>300</v>
      </c>
      <c r="I296">
        <v>600</v>
      </c>
      <c r="J296">
        <v>0</v>
      </c>
      <c r="K296" t="str">
        <f t="shared" si="17"/>
        <v>56-65</v>
      </c>
      <c r="L296" t="str">
        <f t="shared" si="16"/>
        <v>9.55-60</v>
      </c>
      <c r="M296" s="11">
        <f t="shared" si="18"/>
        <v>1.7501280115960818E-2</v>
      </c>
      <c r="N296" s="11">
        <f t="shared" si="19"/>
        <v>1.5234852933828407E-45</v>
      </c>
    </row>
    <row r="297" spans="1:14" x14ac:dyDescent="0.3">
      <c r="A297">
        <v>838</v>
      </c>
      <c r="B297" s="1">
        <v>45059</v>
      </c>
      <c r="C297" t="s">
        <v>851</v>
      </c>
      <c r="D297" t="s">
        <v>10</v>
      </c>
      <c r="E297">
        <v>47</v>
      </c>
      <c r="F297" t="s">
        <v>16</v>
      </c>
      <c r="G297">
        <v>2</v>
      </c>
      <c r="H297">
        <v>300</v>
      </c>
      <c r="I297">
        <v>600</v>
      </c>
      <c r="J297">
        <v>0</v>
      </c>
      <c r="K297" t="str">
        <f t="shared" si="17"/>
        <v>46-55</v>
      </c>
      <c r="L297" t="str">
        <f t="shared" si="16"/>
        <v>7.45-50</v>
      </c>
      <c r="M297" s="11">
        <f t="shared" si="18"/>
        <v>1.7501280115960818E-2</v>
      </c>
      <c r="N297" s="11">
        <f t="shared" si="19"/>
        <v>1.5234852933828407E-45</v>
      </c>
    </row>
    <row r="298" spans="1:14" x14ac:dyDescent="0.3">
      <c r="A298">
        <v>842</v>
      </c>
      <c r="B298" s="1">
        <v>45286</v>
      </c>
      <c r="C298" t="s">
        <v>855</v>
      </c>
      <c r="D298" t="s">
        <v>13</v>
      </c>
      <c r="E298">
        <v>47</v>
      </c>
      <c r="F298" t="s">
        <v>14</v>
      </c>
      <c r="G298">
        <v>2</v>
      </c>
      <c r="H298">
        <v>300</v>
      </c>
      <c r="I298">
        <v>600</v>
      </c>
      <c r="J298">
        <v>0</v>
      </c>
      <c r="K298" t="str">
        <f t="shared" si="17"/>
        <v>46-55</v>
      </c>
      <c r="L298" t="str">
        <f t="shared" si="16"/>
        <v>7.45-50</v>
      </c>
      <c r="M298" s="11">
        <f t="shared" si="18"/>
        <v>1.7501280115960818E-2</v>
      </c>
      <c r="N298" s="11">
        <f t="shared" si="19"/>
        <v>1.5234852933828407E-45</v>
      </c>
    </row>
    <row r="299" spans="1:14" x14ac:dyDescent="0.3">
      <c r="A299">
        <v>899</v>
      </c>
      <c r="B299" s="1">
        <v>45071</v>
      </c>
      <c r="C299" t="s">
        <v>912</v>
      </c>
      <c r="D299" t="s">
        <v>10</v>
      </c>
      <c r="E299">
        <v>26</v>
      </c>
      <c r="F299" t="s">
        <v>14</v>
      </c>
      <c r="G299">
        <v>2</v>
      </c>
      <c r="H299">
        <v>300</v>
      </c>
      <c r="I299">
        <v>600</v>
      </c>
      <c r="J299">
        <v>0</v>
      </c>
      <c r="K299" t="str">
        <f t="shared" si="17"/>
        <v>26-35</v>
      </c>
      <c r="L299" t="str">
        <f t="shared" si="16"/>
        <v>3.25-30</v>
      </c>
      <c r="M299" s="11">
        <f t="shared" si="18"/>
        <v>1.7501280115960818E-2</v>
      </c>
      <c r="N299" s="11">
        <f t="shared" si="19"/>
        <v>1.5234852933828407E-45</v>
      </c>
    </row>
    <row r="300" spans="1:14" x14ac:dyDescent="0.3">
      <c r="A300">
        <v>976</v>
      </c>
      <c r="B300" s="1">
        <v>45209</v>
      </c>
      <c r="C300" t="s">
        <v>989</v>
      </c>
      <c r="D300" t="s">
        <v>13</v>
      </c>
      <c r="E300">
        <v>48</v>
      </c>
      <c r="F300" t="s">
        <v>11</v>
      </c>
      <c r="G300">
        <v>2</v>
      </c>
      <c r="H300">
        <v>300</v>
      </c>
      <c r="I300">
        <v>600</v>
      </c>
      <c r="J300">
        <v>0</v>
      </c>
      <c r="K300" t="str">
        <f t="shared" si="17"/>
        <v>46-55</v>
      </c>
      <c r="L300" t="str">
        <f t="shared" si="16"/>
        <v>7.45-50</v>
      </c>
      <c r="M300" s="11">
        <f t="shared" si="18"/>
        <v>1.7501280115960818E-2</v>
      </c>
      <c r="N300" s="11">
        <f t="shared" si="19"/>
        <v>1.5234852933828407E-45</v>
      </c>
    </row>
    <row r="301" spans="1:14" x14ac:dyDescent="0.3">
      <c r="A301">
        <v>4</v>
      </c>
      <c r="B301" s="1">
        <v>45067</v>
      </c>
      <c r="C301" t="s">
        <v>17</v>
      </c>
      <c r="D301" t="s">
        <v>10</v>
      </c>
      <c r="E301">
        <v>37</v>
      </c>
      <c r="F301" t="s">
        <v>14</v>
      </c>
      <c r="G301">
        <v>1</v>
      </c>
      <c r="H301">
        <v>500</v>
      </c>
      <c r="I301">
        <v>500</v>
      </c>
      <c r="J301">
        <v>0</v>
      </c>
      <c r="K301" t="str">
        <f t="shared" si="17"/>
        <v>36-45</v>
      </c>
      <c r="L301" t="str">
        <f t="shared" si="16"/>
        <v>5.35-40</v>
      </c>
      <c r="M301" s="11">
        <f t="shared" si="18"/>
        <v>1.7501280115960818E-2</v>
      </c>
      <c r="N301" s="11">
        <f t="shared" si="19"/>
        <v>1.5234852933828407E-45</v>
      </c>
    </row>
    <row r="302" spans="1:14" x14ac:dyDescent="0.3">
      <c r="A302">
        <v>21</v>
      </c>
      <c r="B302" s="1">
        <v>44940</v>
      </c>
      <c r="C302" t="s">
        <v>34</v>
      </c>
      <c r="D302" t="s">
        <v>13</v>
      </c>
      <c r="E302">
        <v>50</v>
      </c>
      <c r="F302" t="s">
        <v>11</v>
      </c>
      <c r="G302">
        <v>1</v>
      </c>
      <c r="H302">
        <v>500</v>
      </c>
      <c r="I302">
        <v>500</v>
      </c>
      <c r="J302">
        <v>0</v>
      </c>
      <c r="K302" t="str">
        <f t="shared" si="17"/>
        <v>46-55</v>
      </c>
      <c r="L302" t="str">
        <f t="shared" si="16"/>
        <v>7.45-50</v>
      </c>
      <c r="M302" s="11">
        <f t="shared" si="18"/>
        <v>1.7501280115960818E-2</v>
      </c>
      <c r="N302" s="11">
        <f t="shared" si="19"/>
        <v>1.5234852933828407E-45</v>
      </c>
    </row>
    <row r="303" spans="1:14" x14ac:dyDescent="0.3">
      <c r="A303">
        <v>28</v>
      </c>
      <c r="B303" s="1">
        <v>45039</v>
      </c>
      <c r="C303" t="s">
        <v>41</v>
      </c>
      <c r="D303" t="s">
        <v>13</v>
      </c>
      <c r="E303">
        <v>43</v>
      </c>
      <c r="F303" t="s">
        <v>11</v>
      </c>
      <c r="G303">
        <v>1</v>
      </c>
      <c r="H303">
        <v>500</v>
      </c>
      <c r="I303">
        <v>500</v>
      </c>
      <c r="J303">
        <v>0</v>
      </c>
      <c r="K303" t="str">
        <f t="shared" si="17"/>
        <v>36-45</v>
      </c>
      <c r="L303" t="str">
        <f t="shared" si="16"/>
        <v>6.40-45</v>
      </c>
      <c r="M303" s="11">
        <f t="shared" si="18"/>
        <v>1.7501280115960818E-2</v>
      </c>
      <c r="N303" s="11">
        <f t="shared" si="19"/>
        <v>1.5234852933828407E-45</v>
      </c>
    </row>
    <row r="304" spans="1:14" x14ac:dyDescent="0.3">
      <c r="A304">
        <v>88</v>
      </c>
      <c r="B304" s="1">
        <v>45014</v>
      </c>
      <c r="C304" t="s">
        <v>101</v>
      </c>
      <c r="D304" t="s">
        <v>10</v>
      </c>
      <c r="E304">
        <v>56</v>
      </c>
      <c r="F304" t="s">
        <v>14</v>
      </c>
      <c r="G304">
        <v>1</v>
      </c>
      <c r="H304">
        <v>500</v>
      </c>
      <c r="I304">
        <v>500</v>
      </c>
      <c r="J304">
        <v>0</v>
      </c>
      <c r="K304" t="str">
        <f t="shared" si="17"/>
        <v>56-65</v>
      </c>
      <c r="L304" t="str">
        <f t="shared" si="16"/>
        <v>9.55-60</v>
      </c>
      <c r="M304" s="11">
        <f t="shared" si="18"/>
        <v>1.7501280115960818E-2</v>
      </c>
      <c r="N304" s="11">
        <f t="shared" si="19"/>
        <v>1.5234852933828407E-45</v>
      </c>
    </row>
    <row r="305" spans="1:14" x14ac:dyDescent="0.3">
      <c r="A305">
        <v>91</v>
      </c>
      <c r="B305" s="1">
        <v>45010</v>
      </c>
      <c r="C305" t="s">
        <v>104</v>
      </c>
      <c r="D305" t="s">
        <v>13</v>
      </c>
      <c r="E305">
        <v>55</v>
      </c>
      <c r="F305" t="s">
        <v>16</v>
      </c>
      <c r="G305">
        <v>1</v>
      </c>
      <c r="H305">
        <v>500</v>
      </c>
      <c r="I305">
        <v>500</v>
      </c>
      <c r="J305">
        <v>0</v>
      </c>
      <c r="K305" t="str">
        <f t="shared" si="17"/>
        <v>46-55</v>
      </c>
      <c r="L305" t="str">
        <f t="shared" si="16"/>
        <v>8.50-55</v>
      </c>
      <c r="M305" s="11">
        <f t="shared" si="18"/>
        <v>1.7501280115960818E-2</v>
      </c>
      <c r="N305" s="11">
        <f t="shared" si="19"/>
        <v>1.5234852933828407E-45</v>
      </c>
    </row>
    <row r="306" spans="1:14" x14ac:dyDescent="0.3">
      <c r="A306">
        <v>105</v>
      </c>
      <c r="B306" s="1">
        <v>45132</v>
      </c>
      <c r="C306" t="s">
        <v>118</v>
      </c>
      <c r="D306" t="s">
        <v>13</v>
      </c>
      <c r="E306">
        <v>22</v>
      </c>
      <c r="F306" t="s">
        <v>16</v>
      </c>
      <c r="G306">
        <v>1</v>
      </c>
      <c r="H306">
        <v>500</v>
      </c>
      <c r="I306">
        <v>500</v>
      </c>
      <c r="J306">
        <v>0</v>
      </c>
      <c r="K306" t="str">
        <f t="shared" si="17"/>
        <v>18-25</v>
      </c>
      <c r="L306" t="str">
        <f t="shared" si="16"/>
        <v>2.20-25</v>
      </c>
      <c r="M306" s="11">
        <f t="shared" si="18"/>
        <v>1.7501280115960818E-2</v>
      </c>
      <c r="N306" s="11">
        <f t="shared" si="19"/>
        <v>1.5234852933828407E-45</v>
      </c>
    </row>
    <row r="307" spans="1:14" x14ac:dyDescent="0.3">
      <c r="A307">
        <v>128</v>
      </c>
      <c r="B307" s="1">
        <v>45112</v>
      </c>
      <c r="C307" t="s">
        <v>141</v>
      </c>
      <c r="D307" t="s">
        <v>10</v>
      </c>
      <c r="E307">
        <v>25</v>
      </c>
      <c r="F307" t="s">
        <v>11</v>
      </c>
      <c r="G307">
        <v>1</v>
      </c>
      <c r="H307">
        <v>500</v>
      </c>
      <c r="I307">
        <v>500</v>
      </c>
      <c r="J307">
        <v>0</v>
      </c>
      <c r="K307" t="str">
        <f t="shared" si="17"/>
        <v>18-25</v>
      </c>
      <c r="L307" t="str">
        <f t="shared" si="16"/>
        <v>2.20-25</v>
      </c>
      <c r="M307" s="11">
        <f t="shared" si="18"/>
        <v>1.7501280115960818E-2</v>
      </c>
      <c r="N307" s="11">
        <f t="shared" si="19"/>
        <v>1.5234852933828407E-45</v>
      </c>
    </row>
    <row r="308" spans="1:14" x14ac:dyDescent="0.3">
      <c r="A308">
        <v>130</v>
      </c>
      <c r="B308" s="1">
        <v>44997</v>
      </c>
      <c r="C308" t="s">
        <v>143</v>
      </c>
      <c r="D308" t="s">
        <v>13</v>
      </c>
      <c r="E308">
        <v>57</v>
      </c>
      <c r="F308" t="s">
        <v>14</v>
      </c>
      <c r="G308">
        <v>1</v>
      </c>
      <c r="H308">
        <v>500</v>
      </c>
      <c r="I308">
        <v>500</v>
      </c>
      <c r="J308">
        <v>0</v>
      </c>
      <c r="K308" t="str">
        <f t="shared" si="17"/>
        <v>56-65</v>
      </c>
      <c r="L308" t="str">
        <f t="shared" si="16"/>
        <v>9.55-60</v>
      </c>
      <c r="M308" s="11">
        <f t="shared" si="18"/>
        <v>1.7501280115960818E-2</v>
      </c>
      <c r="N308" s="11">
        <f t="shared" si="19"/>
        <v>1.5234852933828407E-45</v>
      </c>
    </row>
    <row r="309" spans="1:14" x14ac:dyDescent="0.3">
      <c r="A309">
        <v>220</v>
      </c>
      <c r="B309" s="1">
        <v>44988</v>
      </c>
      <c r="C309" t="s">
        <v>233</v>
      </c>
      <c r="D309" t="s">
        <v>10</v>
      </c>
      <c r="E309">
        <v>64</v>
      </c>
      <c r="F309" t="s">
        <v>11</v>
      </c>
      <c r="G309">
        <v>1</v>
      </c>
      <c r="H309">
        <v>500</v>
      </c>
      <c r="I309">
        <v>500</v>
      </c>
      <c r="J309">
        <v>0</v>
      </c>
      <c r="K309" t="str">
        <f t="shared" si="17"/>
        <v>56-65</v>
      </c>
      <c r="L309" t="str">
        <f t="shared" si="16"/>
        <v>10.60-65</v>
      </c>
      <c r="M309" s="11">
        <f t="shared" si="18"/>
        <v>1.7501280115960818E-2</v>
      </c>
      <c r="N309" s="11">
        <f t="shared" si="19"/>
        <v>1.5234852933828407E-45</v>
      </c>
    </row>
    <row r="310" spans="1:14" x14ac:dyDescent="0.3">
      <c r="A310">
        <v>238</v>
      </c>
      <c r="B310" s="1">
        <v>44943</v>
      </c>
      <c r="C310" t="s">
        <v>251</v>
      </c>
      <c r="D310" t="s">
        <v>13</v>
      </c>
      <c r="E310">
        <v>39</v>
      </c>
      <c r="F310" t="s">
        <v>11</v>
      </c>
      <c r="G310">
        <v>1</v>
      </c>
      <c r="H310">
        <v>500</v>
      </c>
      <c r="I310">
        <v>500</v>
      </c>
      <c r="J310">
        <v>0</v>
      </c>
      <c r="K310" t="str">
        <f t="shared" si="17"/>
        <v>36-45</v>
      </c>
      <c r="L310" t="str">
        <f t="shared" si="16"/>
        <v>5.35-40</v>
      </c>
      <c r="M310" s="11">
        <f t="shared" si="18"/>
        <v>1.7501280115960818E-2</v>
      </c>
      <c r="N310" s="11">
        <f t="shared" si="19"/>
        <v>1.5234852933828407E-45</v>
      </c>
    </row>
    <row r="311" spans="1:14" x14ac:dyDescent="0.3">
      <c r="A311">
        <v>254</v>
      </c>
      <c r="B311" s="1">
        <v>45135</v>
      </c>
      <c r="C311" t="s">
        <v>267</v>
      </c>
      <c r="D311" t="s">
        <v>10</v>
      </c>
      <c r="E311">
        <v>41</v>
      </c>
      <c r="F311" t="s">
        <v>16</v>
      </c>
      <c r="G311">
        <v>1</v>
      </c>
      <c r="H311">
        <v>500</v>
      </c>
      <c r="I311">
        <v>500</v>
      </c>
      <c r="J311">
        <v>0</v>
      </c>
      <c r="K311" t="str">
        <f t="shared" si="17"/>
        <v>36-45</v>
      </c>
      <c r="L311" t="str">
        <f t="shared" si="16"/>
        <v>6.40-45</v>
      </c>
      <c r="M311" s="11">
        <f t="shared" si="18"/>
        <v>1.7501280115960818E-2</v>
      </c>
      <c r="N311" s="11">
        <f t="shared" si="19"/>
        <v>1.5234852933828407E-45</v>
      </c>
    </row>
    <row r="312" spans="1:14" x14ac:dyDescent="0.3">
      <c r="A312">
        <v>279</v>
      </c>
      <c r="B312" s="1">
        <v>45143</v>
      </c>
      <c r="C312" t="s">
        <v>292</v>
      </c>
      <c r="D312" t="s">
        <v>10</v>
      </c>
      <c r="E312">
        <v>50</v>
      </c>
      <c r="F312" t="s">
        <v>14</v>
      </c>
      <c r="G312">
        <v>1</v>
      </c>
      <c r="H312">
        <v>500</v>
      </c>
      <c r="I312">
        <v>500</v>
      </c>
      <c r="J312">
        <v>0</v>
      </c>
      <c r="K312" t="str">
        <f t="shared" si="17"/>
        <v>46-55</v>
      </c>
      <c r="L312" t="str">
        <f t="shared" si="16"/>
        <v>7.45-50</v>
      </c>
      <c r="M312" s="11">
        <f t="shared" si="18"/>
        <v>1.7501280115960818E-2</v>
      </c>
      <c r="N312" s="11">
        <f t="shared" si="19"/>
        <v>1.5234852933828407E-45</v>
      </c>
    </row>
    <row r="313" spans="1:14" x14ac:dyDescent="0.3">
      <c r="A313">
        <v>283</v>
      </c>
      <c r="B313" s="1">
        <v>45054</v>
      </c>
      <c r="C313" t="s">
        <v>296</v>
      </c>
      <c r="D313" t="s">
        <v>13</v>
      </c>
      <c r="E313">
        <v>18</v>
      </c>
      <c r="F313" t="s">
        <v>16</v>
      </c>
      <c r="G313">
        <v>1</v>
      </c>
      <c r="H313">
        <v>500</v>
      </c>
      <c r="I313">
        <v>500</v>
      </c>
      <c r="J313">
        <v>0</v>
      </c>
      <c r="K313" t="str">
        <f t="shared" si="17"/>
        <v>18-25</v>
      </c>
      <c r="L313" t="str">
        <f t="shared" si="16"/>
        <v>1.18-20</v>
      </c>
      <c r="M313" s="11">
        <f t="shared" si="18"/>
        <v>1.7501280115960818E-2</v>
      </c>
      <c r="N313" s="11">
        <f t="shared" si="19"/>
        <v>1.5234852933828407E-45</v>
      </c>
    </row>
    <row r="314" spans="1:14" x14ac:dyDescent="0.3">
      <c r="A314">
        <v>319</v>
      </c>
      <c r="B314" s="1">
        <v>45204</v>
      </c>
      <c r="C314" t="s">
        <v>332</v>
      </c>
      <c r="D314" t="s">
        <v>10</v>
      </c>
      <c r="E314">
        <v>31</v>
      </c>
      <c r="F314" t="s">
        <v>14</v>
      </c>
      <c r="G314">
        <v>1</v>
      </c>
      <c r="H314">
        <v>500</v>
      </c>
      <c r="I314">
        <v>500</v>
      </c>
      <c r="J314">
        <v>0</v>
      </c>
      <c r="K314" t="str">
        <f t="shared" si="17"/>
        <v>26-35</v>
      </c>
      <c r="L314" t="str">
        <f t="shared" si="16"/>
        <v>4.30-35</v>
      </c>
      <c r="M314" s="11">
        <f t="shared" si="18"/>
        <v>1.7501280115960818E-2</v>
      </c>
      <c r="N314" s="11">
        <f t="shared" si="19"/>
        <v>1.5234852933828407E-45</v>
      </c>
    </row>
    <row r="315" spans="1:14" x14ac:dyDescent="0.3">
      <c r="A315">
        <v>322</v>
      </c>
      <c r="B315" s="1">
        <v>44956</v>
      </c>
      <c r="C315" t="s">
        <v>335</v>
      </c>
      <c r="D315" t="s">
        <v>10</v>
      </c>
      <c r="E315">
        <v>51</v>
      </c>
      <c r="F315" t="s">
        <v>16</v>
      </c>
      <c r="G315">
        <v>1</v>
      </c>
      <c r="H315">
        <v>500</v>
      </c>
      <c r="I315">
        <v>500</v>
      </c>
      <c r="J315">
        <v>0</v>
      </c>
      <c r="K315" t="str">
        <f t="shared" si="17"/>
        <v>46-55</v>
      </c>
      <c r="L315" t="str">
        <f t="shared" si="16"/>
        <v>8.50-55</v>
      </c>
      <c r="M315" s="11">
        <f t="shared" si="18"/>
        <v>1.7501280115960818E-2</v>
      </c>
      <c r="N315" s="11">
        <f t="shared" si="19"/>
        <v>1.5234852933828407E-45</v>
      </c>
    </row>
    <row r="316" spans="1:14" x14ac:dyDescent="0.3">
      <c r="A316">
        <v>337</v>
      </c>
      <c r="B316" s="1">
        <v>45047</v>
      </c>
      <c r="C316" t="s">
        <v>350</v>
      </c>
      <c r="D316" t="s">
        <v>10</v>
      </c>
      <c r="E316">
        <v>38</v>
      </c>
      <c r="F316" t="s">
        <v>14</v>
      </c>
      <c r="G316">
        <v>1</v>
      </c>
      <c r="H316">
        <v>500</v>
      </c>
      <c r="I316">
        <v>500</v>
      </c>
      <c r="J316">
        <v>0</v>
      </c>
      <c r="K316" t="str">
        <f t="shared" si="17"/>
        <v>36-45</v>
      </c>
      <c r="L316" t="str">
        <f t="shared" si="16"/>
        <v>5.35-40</v>
      </c>
      <c r="M316" s="11">
        <f t="shared" si="18"/>
        <v>1.7501280115960818E-2</v>
      </c>
      <c r="N316" s="11">
        <f t="shared" si="19"/>
        <v>1.5234852933828407E-45</v>
      </c>
    </row>
    <row r="317" spans="1:14" x14ac:dyDescent="0.3">
      <c r="A317">
        <v>353</v>
      </c>
      <c r="B317" s="1">
        <v>45060</v>
      </c>
      <c r="C317" t="s">
        <v>366</v>
      </c>
      <c r="D317" t="s">
        <v>10</v>
      </c>
      <c r="E317">
        <v>31</v>
      </c>
      <c r="F317" t="s">
        <v>16</v>
      </c>
      <c r="G317">
        <v>1</v>
      </c>
      <c r="H317">
        <v>500</v>
      </c>
      <c r="I317">
        <v>500</v>
      </c>
      <c r="J317">
        <v>0</v>
      </c>
      <c r="K317" t="str">
        <f t="shared" si="17"/>
        <v>26-35</v>
      </c>
      <c r="L317" t="str">
        <f t="shared" si="16"/>
        <v>4.30-35</v>
      </c>
      <c r="M317" s="11">
        <f t="shared" si="18"/>
        <v>1.7501280115960818E-2</v>
      </c>
      <c r="N317" s="11">
        <f t="shared" si="19"/>
        <v>1.5234852933828407E-45</v>
      </c>
    </row>
    <row r="318" spans="1:14" x14ac:dyDescent="0.3">
      <c r="A318">
        <v>355</v>
      </c>
      <c r="B318" s="1">
        <v>45269</v>
      </c>
      <c r="C318" t="s">
        <v>368</v>
      </c>
      <c r="D318" t="s">
        <v>13</v>
      </c>
      <c r="E318">
        <v>55</v>
      </c>
      <c r="F318" t="s">
        <v>16</v>
      </c>
      <c r="G318">
        <v>1</v>
      </c>
      <c r="H318">
        <v>500</v>
      </c>
      <c r="I318">
        <v>500</v>
      </c>
      <c r="J318">
        <v>0</v>
      </c>
      <c r="K318" t="str">
        <f t="shared" si="17"/>
        <v>46-55</v>
      </c>
      <c r="L318" t="str">
        <f t="shared" si="16"/>
        <v>8.50-55</v>
      </c>
      <c r="M318" s="11">
        <f t="shared" si="18"/>
        <v>1.7501280115960818E-2</v>
      </c>
      <c r="N318" s="11">
        <f t="shared" si="19"/>
        <v>1.5234852933828407E-45</v>
      </c>
    </row>
    <row r="319" spans="1:14" x14ac:dyDescent="0.3">
      <c r="A319">
        <v>364</v>
      </c>
      <c r="B319" s="1">
        <v>45161</v>
      </c>
      <c r="C319" t="s">
        <v>377</v>
      </c>
      <c r="D319" t="s">
        <v>13</v>
      </c>
      <c r="E319">
        <v>19</v>
      </c>
      <c r="F319" t="s">
        <v>11</v>
      </c>
      <c r="G319">
        <v>1</v>
      </c>
      <c r="H319">
        <v>500</v>
      </c>
      <c r="I319">
        <v>500</v>
      </c>
      <c r="J319">
        <v>0</v>
      </c>
      <c r="K319" t="str">
        <f t="shared" si="17"/>
        <v>18-25</v>
      </c>
      <c r="L319" t="str">
        <f t="shared" si="16"/>
        <v>1.18-20</v>
      </c>
      <c r="M319" s="11">
        <f t="shared" si="18"/>
        <v>1.7501280115960818E-2</v>
      </c>
      <c r="N319" s="11">
        <f t="shared" si="19"/>
        <v>1.5234852933828407E-45</v>
      </c>
    </row>
    <row r="320" spans="1:14" x14ac:dyDescent="0.3">
      <c r="A320">
        <v>384</v>
      </c>
      <c r="B320" s="1">
        <v>45151</v>
      </c>
      <c r="C320" t="s">
        <v>397</v>
      </c>
      <c r="D320" t="s">
        <v>10</v>
      </c>
      <c r="E320">
        <v>55</v>
      </c>
      <c r="F320" t="s">
        <v>14</v>
      </c>
      <c r="G320">
        <v>1</v>
      </c>
      <c r="H320">
        <v>500</v>
      </c>
      <c r="I320">
        <v>500</v>
      </c>
      <c r="J320">
        <v>0</v>
      </c>
      <c r="K320" t="str">
        <f t="shared" si="17"/>
        <v>46-55</v>
      </c>
      <c r="L320" t="str">
        <f t="shared" si="16"/>
        <v>8.50-55</v>
      </c>
      <c r="M320" s="11">
        <f t="shared" si="18"/>
        <v>1.7501280115960818E-2</v>
      </c>
      <c r="N320" s="11">
        <f t="shared" si="19"/>
        <v>1.5234852933828407E-45</v>
      </c>
    </row>
    <row r="321" spans="1:14" x14ac:dyDescent="0.3">
      <c r="A321">
        <v>394</v>
      </c>
      <c r="B321" s="1">
        <v>45080</v>
      </c>
      <c r="C321" t="s">
        <v>407</v>
      </c>
      <c r="D321" t="s">
        <v>13</v>
      </c>
      <c r="E321">
        <v>27</v>
      </c>
      <c r="F321" t="s">
        <v>14</v>
      </c>
      <c r="G321">
        <v>1</v>
      </c>
      <c r="H321">
        <v>500</v>
      </c>
      <c r="I321">
        <v>500</v>
      </c>
      <c r="J321">
        <v>0</v>
      </c>
      <c r="K321" t="str">
        <f t="shared" si="17"/>
        <v>26-35</v>
      </c>
      <c r="L321" t="str">
        <f t="shared" si="16"/>
        <v>3.25-30</v>
      </c>
      <c r="M321" s="11">
        <f t="shared" si="18"/>
        <v>1.7501280115960818E-2</v>
      </c>
      <c r="N321" s="11">
        <f t="shared" si="19"/>
        <v>1.5234852933828407E-45</v>
      </c>
    </row>
    <row r="322" spans="1:14" x14ac:dyDescent="0.3">
      <c r="A322">
        <v>408</v>
      </c>
      <c r="B322" s="1">
        <v>45031</v>
      </c>
      <c r="C322" t="s">
        <v>421</v>
      </c>
      <c r="D322" t="s">
        <v>13</v>
      </c>
      <c r="E322">
        <v>64</v>
      </c>
      <c r="F322" t="s">
        <v>11</v>
      </c>
      <c r="G322">
        <v>1</v>
      </c>
      <c r="H322">
        <v>500</v>
      </c>
      <c r="I322">
        <v>500</v>
      </c>
      <c r="J322">
        <v>0</v>
      </c>
      <c r="K322" t="str">
        <f t="shared" si="17"/>
        <v>56-65</v>
      </c>
      <c r="L322" t="str">
        <f t="shared" ref="L322:L385" si="20">IF(E322&lt;=20,"1.18-20",IF(E322&lt;=25,"2.20-25",IF(E322&lt;=30,"3.25-30",IF(E322&lt;=35,"4.30-35",IF(E322&lt;=40,"5.35-40",IF(E322&lt;=45,"6.40-45",IF(E322&lt;=50,"7.45-50",IF(E322&lt;=55,"8.50-55",IF(E322&lt;=60,"9.55-60","10.60-65")))))))))</f>
        <v>10.60-65</v>
      </c>
      <c r="M322" s="11">
        <f t="shared" si="18"/>
        <v>1.7501280115960818E-2</v>
      </c>
      <c r="N322" s="11">
        <f t="shared" si="19"/>
        <v>1.5234852933828407E-45</v>
      </c>
    </row>
    <row r="323" spans="1:14" x14ac:dyDescent="0.3">
      <c r="A323">
        <v>531</v>
      </c>
      <c r="B323" s="1">
        <v>45267</v>
      </c>
      <c r="C323" t="s">
        <v>544</v>
      </c>
      <c r="D323" t="s">
        <v>10</v>
      </c>
      <c r="E323">
        <v>31</v>
      </c>
      <c r="F323" t="s">
        <v>16</v>
      </c>
      <c r="G323">
        <v>1</v>
      </c>
      <c r="H323">
        <v>500</v>
      </c>
      <c r="I323">
        <v>500</v>
      </c>
      <c r="J323">
        <v>0</v>
      </c>
      <c r="K323" t="str">
        <f t="shared" ref="K323:K386" si="21">IF(E323&lt;=25,"18-25",IF(E323&lt;=35,"26-35",IF(E323&lt;=45,"36-45",IF(E323&lt;=55,"46-55","56-65"))))</f>
        <v>26-35</v>
      </c>
      <c r="L323" t="str">
        <f t="shared" si="20"/>
        <v>4.30-35</v>
      </c>
      <c r="M323" s="11">
        <f t="shared" ref="M323:M352" si="22">CORREL(H:H,G:G)</f>
        <v>1.7501280115960818E-2</v>
      </c>
      <c r="N323" s="11">
        <f t="shared" ref="N323:N386" si="23">_xlfn.T.TEST($H$2:$H$1001,$I$2:$I$1001,2,3)</f>
        <v>1.5234852933828407E-45</v>
      </c>
    </row>
    <row r="324" spans="1:14" x14ac:dyDescent="0.3">
      <c r="A324">
        <v>537</v>
      </c>
      <c r="B324" s="1">
        <v>45080</v>
      </c>
      <c r="C324" t="s">
        <v>550</v>
      </c>
      <c r="D324" t="s">
        <v>13</v>
      </c>
      <c r="E324">
        <v>21</v>
      </c>
      <c r="F324" t="s">
        <v>11</v>
      </c>
      <c r="G324">
        <v>1</v>
      </c>
      <c r="H324">
        <v>500</v>
      </c>
      <c r="I324">
        <v>500</v>
      </c>
      <c r="J324">
        <v>0</v>
      </c>
      <c r="K324" t="str">
        <f t="shared" si="21"/>
        <v>18-25</v>
      </c>
      <c r="L324" t="str">
        <f t="shared" si="20"/>
        <v>2.20-25</v>
      </c>
      <c r="M324" s="11">
        <f t="shared" si="22"/>
        <v>1.7501280115960818E-2</v>
      </c>
      <c r="N324" s="11">
        <f t="shared" si="23"/>
        <v>1.5234852933828407E-45</v>
      </c>
    </row>
    <row r="325" spans="1:14" x14ac:dyDescent="0.3">
      <c r="A325">
        <v>539</v>
      </c>
      <c r="B325" s="1">
        <v>45085</v>
      </c>
      <c r="C325" t="s">
        <v>552</v>
      </c>
      <c r="D325" t="s">
        <v>10</v>
      </c>
      <c r="E325">
        <v>25</v>
      </c>
      <c r="F325" t="s">
        <v>11</v>
      </c>
      <c r="G325">
        <v>1</v>
      </c>
      <c r="H325">
        <v>500</v>
      </c>
      <c r="I325">
        <v>500</v>
      </c>
      <c r="J325">
        <v>0</v>
      </c>
      <c r="K325" t="str">
        <f t="shared" si="21"/>
        <v>18-25</v>
      </c>
      <c r="L325" t="str">
        <f t="shared" si="20"/>
        <v>2.20-25</v>
      </c>
      <c r="M325" s="11">
        <f t="shared" si="22"/>
        <v>1.7501280115960818E-2</v>
      </c>
      <c r="N325" s="11">
        <f t="shared" si="23"/>
        <v>1.5234852933828407E-45</v>
      </c>
    </row>
    <row r="326" spans="1:14" x14ac:dyDescent="0.3">
      <c r="A326">
        <v>541</v>
      </c>
      <c r="B326" s="1">
        <v>45136</v>
      </c>
      <c r="C326" t="s">
        <v>554</v>
      </c>
      <c r="D326" t="s">
        <v>10</v>
      </c>
      <c r="E326">
        <v>56</v>
      </c>
      <c r="F326" t="s">
        <v>11</v>
      </c>
      <c r="G326">
        <v>1</v>
      </c>
      <c r="H326">
        <v>500</v>
      </c>
      <c r="I326">
        <v>500</v>
      </c>
      <c r="J326">
        <v>0</v>
      </c>
      <c r="K326" t="str">
        <f t="shared" si="21"/>
        <v>56-65</v>
      </c>
      <c r="L326" t="str">
        <f t="shared" si="20"/>
        <v>9.55-60</v>
      </c>
      <c r="M326" s="11">
        <f t="shared" si="22"/>
        <v>1.7501280115960818E-2</v>
      </c>
      <c r="N326" s="11">
        <f t="shared" si="23"/>
        <v>1.5234852933828407E-45</v>
      </c>
    </row>
    <row r="327" spans="1:14" x14ac:dyDescent="0.3">
      <c r="A327">
        <v>570</v>
      </c>
      <c r="B327" s="1">
        <v>45153</v>
      </c>
      <c r="C327" t="s">
        <v>583</v>
      </c>
      <c r="D327" t="s">
        <v>10</v>
      </c>
      <c r="E327">
        <v>49</v>
      </c>
      <c r="F327" t="s">
        <v>14</v>
      </c>
      <c r="G327">
        <v>1</v>
      </c>
      <c r="H327">
        <v>500</v>
      </c>
      <c r="I327">
        <v>500</v>
      </c>
      <c r="J327">
        <v>0</v>
      </c>
      <c r="K327" t="str">
        <f t="shared" si="21"/>
        <v>46-55</v>
      </c>
      <c r="L327" t="str">
        <f t="shared" si="20"/>
        <v>7.45-50</v>
      </c>
      <c r="M327" s="11">
        <f t="shared" si="22"/>
        <v>1.7501280115960818E-2</v>
      </c>
      <c r="N327" s="11">
        <f t="shared" si="23"/>
        <v>1.5234852933828407E-45</v>
      </c>
    </row>
    <row r="328" spans="1:14" x14ac:dyDescent="0.3">
      <c r="A328">
        <v>612</v>
      </c>
      <c r="B328" s="1">
        <v>45144</v>
      </c>
      <c r="C328" t="s">
        <v>625</v>
      </c>
      <c r="D328" t="s">
        <v>13</v>
      </c>
      <c r="E328">
        <v>61</v>
      </c>
      <c r="F328" t="s">
        <v>16</v>
      </c>
      <c r="G328">
        <v>1</v>
      </c>
      <c r="H328">
        <v>500</v>
      </c>
      <c r="I328">
        <v>500</v>
      </c>
      <c r="J328">
        <v>0</v>
      </c>
      <c r="K328" t="str">
        <f t="shared" si="21"/>
        <v>56-65</v>
      </c>
      <c r="L328" t="str">
        <f t="shared" si="20"/>
        <v>10.60-65</v>
      </c>
      <c r="M328" s="11">
        <f t="shared" si="22"/>
        <v>1.7501280115960818E-2</v>
      </c>
      <c r="N328" s="11">
        <f t="shared" si="23"/>
        <v>1.5234852933828407E-45</v>
      </c>
    </row>
    <row r="329" spans="1:14" x14ac:dyDescent="0.3">
      <c r="A329">
        <v>638</v>
      </c>
      <c r="B329" s="1">
        <v>45157</v>
      </c>
      <c r="C329" t="s">
        <v>651</v>
      </c>
      <c r="D329" t="s">
        <v>10</v>
      </c>
      <c r="E329">
        <v>46</v>
      </c>
      <c r="F329" t="s">
        <v>16</v>
      </c>
      <c r="G329">
        <v>1</v>
      </c>
      <c r="H329">
        <v>500</v>
      </c>
      <c r="I329">
        <v>500</v>
      </c>
      <c r="J329">
        <v>0</v>
      </c>
      <c r="K329" t="str">
        <f t="shared" si="21"/>
        <v>46-55</v>
      </c>
      <c r="L329" t="str">
        <f t="shared" si="20"/>
        <v>7.45-50</v>
      </c>
      <c r="M329" s="11">
        <f t="shared" si="22"/>
        <v>1.7501280115960818E-2</v>
      </c>
      <c r="N329" s="11">
        <f t="shared" si="23"/>
        <v>1.5234852933828407E-45</v>
      </c>
    </row>
    <row r="330" spans="1:14" x14ac:dyDescent="0.3">
      <c r="A330">
        <v>655</v>
      </c>
      <c r="B330" s="1">
        <v>45090</v>
      </c>
      <c r="C330" t="s">
        <v>668</v>
      </c>
      <c r="D330" t="s">
        <v>13</v>
      </c>
      <c r="E330">
        <v>55</v>
      </c>
      <c r="F330" t="s">
        <v>14</v>
      </c>
      <c r="G330">
        <v>1</v>
      </c>
      <c r="H330">
        <v>500</v>
      </c>
      <c r="I330">
        <v>500</v>
      </c>
      <c r="J330">
        <v>0</v>
      </c>
      <c r="K330" t="str">
        <f t="shared" si="21"/>
        <v>46-55</v>
      </c>
      <c r="L330" t="str">
        <f t="shared" si="20"/>
        <v>8.50-55</v>
      </c>
      <c r="M330" s="11">
        <f t="shared" si="22"/>
        <v>1.7501280115960818E-2</v>
      </c>
      <c r="N330" s="11">
        <f t="shared" si="23"/>
        <v>1.5234852933828407E-45</v>
      </c>
    </row>
    <row r="331" spans="1:14" x14ac:dyDescent="0.3">
      <c r="A331">
        <v>667</v>
      </c>
      <c r="B331" s="1">
        <v>45139</v>
      </c>
      <c r="C331" t="s">
        <v>680</v>
      </c>
      <c r="D331" t="s">
        <v>13</v>
      </c>
      <c r="E331">
        <v>29</v>
      </c>
      <c r="F331" t="s">
        <v>16</v>
      </c>
      <c r="G331">
        <v>1</v>
      </c>
      <c r="H331">
        <v>500</v>
      </c>
      <c r="I331">
        <v>500</v>
      </c>
      <c r="J331">
        <v>0</v>
      </c>
      <c r="K331" t="str">
        <f t="shared" si="21"/>
        <v>26-35</v>
      </c>
      <c r="L331" t="str">
        <f t="shared" si="20"/>
        <v>3.25-30</v>
      </c>
      <c r="M331" s="11">
        <f t="shared" si="22"/>
        <v>1.7501280115960818E-2</v>
      </c>
      <c r="N331" s="11">
        <f t="shared" si="23"/>
        <v>1.5234852933828407E-45</v>
      </c>
    </row>
    <row r="332" spans="1:14" x14ac:dyDescent="0.3">
      <c r="A332">
        <v>697</v>
      </c>
      <c r="B332" s="1">
        <v>44941</v>
      </c>
      <c r="C332" t="s">
        <v>710</v>
      </c>
      <c r="D332" t="s">
        <v>10</v>
      </c>
      <c r="E332">
        <v>53</v>
      </c>
      <c r="F332" t="s">
        <v>14</v>
      </c>
      <c r="G332">
        <v>1</v>
      </c>
      <c r="H332">
        <v>500</v>
      </c>
      <c r="I332">
        <v>500</v>
      </c>
      <c r="J332">
        <v>0</v>
      </c>
      <c r="K332" t="str">
        <f t="shared" si="21"/>
        <v>46-55</v>
      </c>
      <c r="L332" t="str">
        <f t="shared" si="20"/>
        <v>8.50-55</v>
      </c>
      <c r="M332" s="11">
        <f t="shared" si="22"/>
        <v>1.7501280115960818E-2</v>
      </c>
      <c r="N332" s="11">
        <f t="shared" si="23"/>
        <v>1.5234852933828407E-45</v>
      </c>
    </row>
    <row r="333" spans="1:14" x14ac:dyDescent="0.3">
      <c r="A333">
        <v>707</v>
      </c>
      <c r="B333" s="1">
        <v>45200</v>
      </c>
      <c r="C333" t="s">
        <v>720</v>
      </c>
      <c r="D333" t="s">
        <v>13</v>
      </c>
      <c r="E333">
        <v>26</v>
      </c>
      <c r="F333" t="s">
        <v>14</v>
      </c>
      <c r="G333">
        <v>1</v>
      </c>
      <c r="H333">
        <v>500</v>
      </c>
      <c r="I333">
        <v>500</v>
      </c>
      <c r="J333">
        <v>0</v>
      </c>
      <c r="K333" t="str">
        <f t="shared" si="21"/>
        <v>26-35</v>
      </c>
      <c r="L333" t="str">
        <f t="shared" si="20"/>
        <v>3.25-30</v>
      </c>
      <c r="M333" s="11">
        <f t="shared" si="22"/>
        <v>1.7501280115960818E-2</v>
      </c>
      <c r="N333" s="11">
        <f t="shared" si="23"/>
        <v>1.5234852933828407E-45</v>
      </c>
    </row>
    <row r="334" spans="1:14" x14ac:dyDescent="0.3">
      <c r="A334">
        <v>714</v>
      </c>
      <c r="B334" s="1">
        <v>44969</v>
      </c>
      <c r="C334" t="s">
        <v>727</v>
      </c>
      <c r="D334" t="s">
        <v>13</v>
      </c>
      <c r="E334">
        <v>18</v>
      </c>
      <c r="F334" t="s">
        <v>14</v>
      </c>
      <c r="G334">
        <v>1</v>
      </c>
      <c r="H334">
        <v>500</v>
      </c>
      <c r="I334">
        <v>500</v>
      </c>
      <c r="J334">
        <v>0</v>
      </c>
      <c r="K334" t="str">
        <f t="shared" si="21"/>
        <v>18-25</v>
      </c>
      <c r="L334" t="str">
        <f t="shared" si="20"/>
        <v>1.18-20</v>
      </c>
      <c r="M334" s="11">
        <f t="shared" si="22"/>
        <v>1.7501280115960818E-2</v>
      </c>
      <c r="N334" s="11">
        <f t="shared" si="23"/>
        <v>1.5234852933828407E-45</v>
      </c>
    </row>
    <row r="335" spans="1:14" x14ac:dyDescent="0.3">
      <c r="A335">
        <v>717</v>
      </c>
      <c r="B335" s="1">
        <v>44996</v>
      </c>
      <c r="C335" t="s">
        <v>730</v>
      </c>
      <c r="D335" t="s">
        <v>10</v>
      </c>
      <c r="E335">
        <v>57</v>
      </c>
      <c r="F335" t="s">
        <v>14</v>
      </c>
      <c r="G335">
        <v>1</v>
      </c>
      <c r="H335">
        <v>500</v>
      </c>
      <c r="I335">
        <v>500</v>
      </c>
      <c r="J335">
        <v>0</v>
      </c>
      <c r="K335" t="str">
        <f t="shared" si="21"/>
        <v>56-65</v>
      </c>
      <c r="L335" t="str">
        <f t="shared" si="20"/>
        <v>9.55-60</v>
      </c>
      <c r="M335" s="11">
        <f t="shared" si="22"/>
        <v>1.7501280115960818E-2</v>
      </c>
      <c r="N335" s="11">
        <f t="shared" si="23"/>
        <v>1.5234852933828407E-45</v>
      </c>
    </row>
    <row r="336" spans="1:14" x14ac:dyDescent="0.3">
      <c r="A336">
        <v>721</v>
      </c>
      <c r="B336" s="1">
        <v>45060</v>
      </c>
      <c r="C336" t="s">
        <v>734</v>
      </c>
      <c r="D336" t="s">
        <v>13</v>
      </c>
      <c r="E336">
        <v>52</v>
      </c>
      <c r="F336" t="s">
        <v>14</v>
      </c>
      <c r="G336">
        <v>1</v>
      </c>
      <c r="H336">
        <v>500</v>
      </c>
      <c r="I336">
        <v>500</v>
      </c>
      <c r="J336">
        <v>0</v>
      </c>
      <c r="K336" t="str">
        <f t="shared" si="21"/>
        <v>46-55</v>
      </c>
      <c r="L336" t="str">
        <f t="shared" si="20"/>
        <v>8.50-55</v>
      </c>
      <c r="M336" s="11">
        <f t="shared" si="22"/>
        <v>1.7501280115960818E-2</v>
      </c>
      <c r="N336" s="11">
        <f t="shared" si="23"/>
        <v>1.5234852933828407E-45</v>
      </c>
    </row>
    <row r="337" spans="1:14" x14ac:dyDescent="0.3">
      <c r="A337">
        <v>760</v>
      </c>
      <c r="B337" s="1">
        <v>45012</v>
      </c>
      <c r="C337" t="s">
        <v>773</v>
      </c>
      <c r="D337" t="s">
        <v>10</v>
      </c>
      <c r="E337">
        <v>27</v>
      </c>
      <c r="F337" t="s">
        <v>11</v>
      </c>
      <c r="G337">
        <v>1</v>
      </c>
      <c r="H337">
        <v>500</v>
      </c>
      <c r="I337">
        <v>500</v>
      </c>
      <c r="J337">
        <v>0</v>
      </c>
      <c r="K337" t="str">
        <f t="shared" si="21"/>
        <v>26-35</v>
      </c>
      <c r="L337" t="str">
        <f t="shared" si="20"/>
        <v>3.25-30</v>
      </c>
      <c r="M337" s="11">
        <f t="shared" si="22"/>
        <v>1.7501280115960818E-2</v>
      </c>
      <c r="N337" s="11">
        <f t="shared" si="23"/>
        <v>1.5234852933828407E-45</v>
      </c>
    </row>
    <row r="338" spans="1:14" x14ac:dyDescent="0.3">
      <c r="A338">
        <v>761</v>
      </c>
      <c r="B338" s="1">
        <v>45237</v>
      </c>
      <c r="C338" t="s">
        <v>774</v>
      </c>
      <c r="D338" t="s">
        <v>13</v>
      </c>
      <c r="E338">
        <v>33</v>
      </c>
      <c r="F338" t="s">
        <v>14</v>
      </c>
      <c r="G338">
        <v>1</v>
      </c>
      <c r="H338">
        <v>500</v>
      </c>
      <c r="I338">
        <v>500</v>
      </c>
      <c r="J338">
        <v>0</v>
      </c>
      <c r="K338" t="str">
        <f t="shared" si="21"/>
        <v>26-35</v>
      </c>
      <c r="L338" t="str">
        <f t="shared" si="20"/>
        <v>4.30-35</v>
      </c>
      <c r="M338" s="11">
        <f t="shared" si="22"/>
        <v>1.7501280115960818E-2</v>
      </c>
      <c r="N338" s="11">
        <f t="shared" si="23"/>
        <v>1.5234852933828407E-45</v>
      </c>
    </row>
    <row r="339" spans="1:14" x14ac:dyDescent="0.3">
      <c r="A339">
        <v>781</v>
      </c>
      <c r="B339" s="1">
        <v>45283</v>
      </c>
      <c r="C339" t="s">
        <v>794</v>
      </c>
      <c r="D339" t="s">
        <v>10</v>
      </c>
      <c r="E339">
        <v>35</v>
      </c>
      <c r="F339" t="s">
        <v>11</v>
      </c>
      <c r="G339">
        <v>1</v>
      </c>
      <c r="H339">
        <v>500</v>
      </c>
      <c r="I339">
        <v>500</v>
      </c>
      <c r="J339">
        <v>0</v>
      </c>
      <c r="K339" t="str">
        <f t="shared" si="21"/>
        <v>26-35</v>
      </c>
      <c r="L339" t="str">
        <f t="shared" si="20"/>
        <v>4.30-35</v>
      </c>
      <c r="M339" s="11">
        <f t="shared" si="22"/>
        <v>1.7501280115960818E-2</v>
      </c>
      <c r="N339" s="11">
        <f t="shared" si="23"/>
        <v>1.5234852933828407E-45</v>
      </c>
    </row>
    <row r="340" spans="1:14" x14ac:dyDescent="0.3">
      <c r="A340">
        <v>784</v>
      </c>
      <c r="B340" s="1">
        <v>45234</v>
      </c>
      <c r="C340" t="s">
        <v>797</v>
      </c>
      <c r="D340" t="s">
        <v>13</v>
      </c>
      <c r="E340">
        <v>34</v>
      </c>
      <c r="F340" t="s">
        <v>16</v>
      </c>
      <c r="G340">
        <v>1</v>
      </c>
      <c r="H340">
        <v>500</v>
      </c>
      <c r="I340">
        <v>500</v>
      </c>
      <c r="J340">
        <v>0</v>
      </c>
      <c r="K340" t="str">
        <f t="shared" si="21"/>
        <v>26-35</v>
      </c>
      <c r="L340" t="str">
        <f t="shared" si="20"/>
        <v>4.30-35</v>
      </c>
      <c r="M340" s="11">
        <f t="shared" si="22"/>
        <v>1.7501280115960818E-2</v>
      </c>
      <c r="N340" s="11">
        <f t="shared" si="23"/>
        <v>1.5234852933828407E-45</v>
      </c>
    </row>
    <row r="341" spans="1:14" x14ac:dyDescent="0.3">
      <c r="A341">
        <v>814</v>
      </c>
      <c r="B341" s="1">
        <v>45174</v>
      </c>
      <c r="C341" t="s">
        <v>827</v>
      </c>
      <c r="D341" t="s">
        <v>13</v>
      </c>
      <c r="E341">
        <v>59</v>
      </c>
      <c r="F341" t="s">
        <v>14</v>
      </c>
      <c r="G341">
        <v>1</v>
      </c>
      <c r="H341">
        <v>500</v>
      </c>
      <c r="I341">
        <v>500</v>
      </c>
      <c r="J341">
        <v>0</v>
      </c>
      <c r="K341" t="str">
        <f t="shared" si="21"/>
        <v>56-65</v>
      </c>
      <c r="L341" t="str">
        <f t="shared" si="20"/>
        <v>9.55-60</v>
      </c>
      <c r="M341" s="11">
        <f t="shared" si="22"/>
        <v>1.7501280115960818E-2</v>
      </c>
      <c r="N341" s="11">
        <f t="shared" si="23"/>
        <v>1.5234852933828407E-45</v>
      </c>
    </row>
    <row r="342" spans="1:14" x14ac:dyDescent="0.3">
      <c r="A342">
        <v>818</v>
      </c>
      <c r="B342" s="1">
        <v>45064</v>
      </c>
      <c r="C342" t="s">
        <v>831</v>
      </c>
      <c r="D342" t="s">
        <v>10</v>
      </c>
      <c r="E342">
        <v>30</v>
      </c>
      <c r="F342" t="s">
        <v>16</v>
      </c>
      <c r="G342">
        <v>1</v>
      </c>
      <c r="H342">
        <v>500</v>
      </c>
      <c r="I342">
        <v>500</v>
      </c>
      <c r="J342">
        <v>0</v>
      </c>
      <c r="K342" t="str">
        <f t="shared" si="21"/>
        <v>26-35</v>
      </c>
      <c r="L342" t="str">
        <f t="shared" si="20"/>
        <v>3.25-30</v>
      </c>
      <c r="M342" s="11">
        <f t="shared" si="22"/>
        <v>1.7501280115960818E-2</v>
      </c>
      <c r="N342" s="11">
        <f t="shared" si="23"/>
        <v>1.5234852933828407E-45</v>
      </c>
    </row>
    <row r="343" spans="1:14" x14ac:dyDescent="0.3">
      <c r="A343">
        <v>845</v>
      </c>
      <c r="B343" s="1">
        <v>44932</v>
      </c>
      <c r="C343" t="s">
        <v>858</v>
      </c>
      <c r="D343" t="s">
        <v>10</v>
      </c>
      <c r="E343">
        <v>54</v>
      </c>
      <c r="F343" t="s">
        <v>14</v>
      </c>
      <c r="G343">
        <v>1</v>
      </c>
      <c r="H343">
        <v>500</v>
      </c>
      <c r="I343">
        <v>500</v>
      </c>
      <c r="J343">
        <v>0</v>
      </c>
      <c r="K343" t="str">
        <f t="shared" si="21"/>
        <v>46-55</v>
      </c>
      <c r="L343" t="str">
        <f t="shared" si="20"/>
        <v>8.50-55</v>
      </c>
      <c r="M343" s="11">
        <f t="shared" si="22"/>
        <v>1.7501280115960818E-2</v>
      </c>
      <c r="N343" s="11">
        <f t="shared" si="23"/>
        <v>1.5234852933828407E-45</v>
      </c>
    </row>
    <row r="344" spans="1:14" x14ac:dyDescent="0.3">
      <c r="A344">
        <v>864</v>
      </c>
      <c r="B344" s="1">
        <v>45134</v>
      </c>
      <c r="C344" t="s">
        <v>877</v>
      </c>
      <c r="D344" t="s">
        <v>13</v>
      </c>
      <c r="E344">
        <v>51</v>
      </c>
      <c r="F344" t="s">
        <v>16</v>
      </c>
      <c r="G344">
        <v>1</v>
      </c>
      <c r="H344">
        <v>500</v>
      </c>
      <c r="I344">
        <v>500</v>
      </c>
      <c r="J344">
        <v>0</v>
      </c>
      <c r="K344" t="str">
        <f t="shared" si="21"/>
        <v>46-55</v>
      </c>
      <c r="L344" t="str">
        <f t="shared" si="20"/>
        <v>8.50-55</v>
      </c>
      <c r="M344" s="11">
        <f t="shared" si="22"/>
        <v>1.7501280115960818E-2</v>
      </c>
      <c r="N344" s="11">
        <f t="shared" si="23"/>
        <v>1.5234852933828407E-45</v>
      </c>
    </row>
    <row r="345" spans="1:14" x14ac:dyDescent="0.3">
      <c r="A345">
        <v>867</v>
      </c>
      <c r="B345" s="1">
        <v>45083</v>
      </c>
      <c r="C345" t="s">
        <v>880</v>
      </c>
      <c r="D345" t="s">
        <v>10</v>
      </c>
      <c r="E345">
        <v>21</v>
      </c>
      <c r="F345" t="s">
        <v>16</v>
      </c>
      <c r="G345">
        <v>1</v>
      </c>
      <c r="H345">
        <v>500</v>
      </c>
      <c r="I345">
        <v>500</v>
      </c>
      <c r="J345">
        <v>0</v>
      </c>
      <c r="K345" t="str">
        <f t="shared" si="21"/>
        <v>18-25</v>
      </c>
      <c r="L345" t="str">
        <f t="shared" si="20"/>
        <v>2.20-25</v>
      </c>
      <c r="M345" s="11">
        <f t="shared" si="22"/>
        <v>1.7501280115960818E-2</v>
      </c>
      <c r="N345" s="11">
        <f t="shared" si="23"/>
        <v>1.5234852933828407E-45</v>
      </c>
    </row>
    <row r="346" spans="1:14" x14ac:dyDescent="0.3">
      <c r="A346">
        <v>883</v>
      </c>
      <c r="B346" s="1">
        <v>45055</v>
      </c>
      <c r="C346" t="s">
        <v>896</v>
      </c>
      <c r="D346" t="s">
        <v>10</v>
      </c>
      <c r="E346">
        <v>40</v>
      </c>
      <c r="F346" t="s">
        <v>16</v>
      </c>
      <c r="G346">
        <v>1</v>
      </c>
      <c r="H346">
        <v>500</v>
      </c>
      <c r="I346">
        <v>500</v>
      </c>
      <c r="J346">
        <v>0</v>
      </c>
      <c r="K346" t="str">
        <f t="shared" si="21"/>
        <v>36-45</v>
      </c>
      <c r="L346" t="str">
        <f t="shared" si="20"/>
        <v>5.35-40</v>
      </c>
      <c r="M346" s="11">
        <f t="shared" si="22"/>
        <v>1.7501280115960818E-2</v>
      </c>
      <c r="N346" s="11">
        <f t="shared" si="23"/>
        <v>1.5234852933828407E-45</v>
      </c>
    </row>
    <row r="347" spans="1:14" x14ac:dyDescent="0.3">
      <c r="A347">
        <v>904</v>
      </c>
      <c r="B347" s="1">
        <v>45111</v>
      </c>
      <c r="C347" t="s">
        <v>917</v>
      </c>
      <c r="D347" t="s">
        <v>10</v>
      </c>
      <c r="E347">
        <v>28</v>
      </c>
      <c r="F347" t="s">
        <v>14</v>
      </c>
      <c r="G347">
        <v>1</v>
      </c>
      <c r="H347">
        <v>500</v>
      </c>
      <c r="I347">
        <v>500</v>
      </c>
      <c r="J347">
        <v>0</v>
      </c>
      <c r="K347" t="str">
        <f t="shared" si="21"/>
        <v>26-35</v>
      </c>
      <c r="L347" t="str">
        <f t="shared" si="20"/>
        <v>3.25-30</v>
      </c>
      <c r="M347" s="11">
        <f t="shared" si="22"/>
        <v>1.7501280115960818E-2</v>
      </c>
      <c r="N347" s="11">
        <f t="shared" si="23"/>
        <v>1.5234852933828407E-45</v>
      </c>
    </row>
    <row r="348" spans="1:14" x14ac:dyDescent="0.3">
      <c r="A348">
        <v>914</v>
      </c>
      <c r="B348" s="1">
        <v>45210</v>
      </c>
      <c r="C348" t="s">
        <v>927</v>
      </c>
      <c r="D348" t="s">
        <v>13</v>
      </c>
      <c r="E348">
        <v>59</v>
      </c>
      <c r="F348" t="s">
        <v>16</v>
      </c>
      <c r="G348">
        <v>1</v>
      </c>
      <c r="H348">
        <v>500</v>
      </c>
      <c r="I348">
        <v>500</v>
      </c>
      <c r="J348">
        <v>0</v>
      </c>
      <c r="K348" t="str">
        <f t="shared" si="21"/>
        <v>56-65</v>
      </c>
      <c r="L348" t="str">
        <f t="shared" si="20"/>
        <v>9.55-60</v>
      </c>
      <c r="M348" s="11">
        <f t="shared" si="22"/>
        <v>1.7501280115960818E-2</v>
      </c>
      <c r="N348" s="11">
        <f t="shared" si="23"/>
        <v>1.5234852933828407E-45</v>
      </c>
    </row>
    <row r="349" spans="1:14" x14ac:dyDescent="0.3">
      <c r="A349">
        <v>934</v>
      </c>
      <c r="B349" s="1">
        <v>45132</v>
      </c>
      <c r="C349" t="s">
        <v>947</v>
      </c>
      <c r="D349" t="s">
        <v>10</v>
      </c>
      <c r="E349">
        <v>30</v>
      </c>
      <c r="F349" t="s">
        <v>11</v>
      </c>
      <c r="G349">
        <v>1</v>
      </c>
      <c r="H349">
        <v>500</v>
      </c>
      <c r="I349">
        <v>500</v>
      </c>
      <c r="J349">
        <v>0</v>
      </c>
      <c r="K349" t="str">
        <f t="shared" si="21"/>
        <v>26-35</v>
      </c>
      <c r="L349" t="str">
        <f t="shared" si="20"/>
        <v>3.25-30</v>
      </c>
      <c r="M349" s="11">
        <f t="shared" si="22"/>
        <v>1.7501280115960818E-2</v>
      </c>
      <c r="N349" s="11">
        <f t="shared" si="23"/>
        <v>1.5234852933828407E-45</v>
      </c>
    </row>
    <row r="350" spans="1:14" x14ac:dyDescent="0.3">
      <c r="A350">
        <v>937</v>
      </c>
      <c r="B350" s="1">
        <v>45222</v>
      </c>
      <c r="C350" t="s">
        <v>950</v>
      </c>
      <c r="D350" t="s">
        <v>13</v>
      </c>
      <c r="E350">
        <v>62</v>
      </c>
      <c r="F350" t="s">
        <v>11</v>
      </c>
      <c r="G350">
        <v>1</v>
      </c>
      <c r="H350">
        <v>500</v>
      </c>
      <c r="I350">
        <v>500</v>
      </c>
      <c r="J350">
        <v>0</v>
      </c>
      <c r="K350" t="str">
        <f t="shared" si="21"/>
        <v>56-65</v>
      </c>
      <c r="L350" t="str">
        <f t="shared" si="20"/>
        <v>10.60-65</v>
      </c>
      <c r="M350" s="11">
        <f t="shared" si="22"/>
        <v>1.7501280115960818E-2</v>
      </c>
      <c r="N350" s="11">
        <f t="shared" si="23"/>
        <v>1.5234852933828407E-45</v>
      </c>
    </row>
    <row r="351" spans="1:14" x14ac:dyDescent="0.3">
      <c r="A351">
        <v>984</v>
      </c>
      <c r="B351" s="1">
        <v>45167</v>
      </c>
      <c r="C351" t="s">
        <v>997</v>
      </c>
      <c r="D351" t="s">
        <v>10</v>
      </c>
      <c r="E351">
        <v>56</v>
      </c>
      <c r="F351" t="s">
        <v>14</v>
      </c>
      <c r="G351">
        <v>1</v>
      </c>
      <c r="H351">
        <v>500</v>
      </c>
      <c r="I351">
        <v>500</v>
      </c>
      <c r="J351">
        <v>0</v>
      </c>
      <c r="K351" t="str">
        <f t="shared" si="21"/>
        <v>56-65</v>
      </c>
      <c r="L351" t="str">
        <f t="shared" si="20"/>
        <v>9.55-60</v>
      </c>
      <c r="M351" s="11">
        <f t="shared" si="22"/>
        <v>1.7501280115960818E-2</v>
      </c>
      <c r="N351" s="11">
        <f t="shared" si="23"/>
        <v>1.5234852933828407E-45</v>
      </c>
    </row>
    <row r="352" spans="1:14" x14ac:dyDescent="0.3">
      <c r="A352">
        <v>24</v>
      </c>
      <c r="B352" s="1">
        <v>45259</v>
      </c>
      <c r="C352" t="s">
        <v>37</v>
      </c>
      <c r="D352" t="s">
        <v>13</v>
      </c>
      <c r="E352">
        <v>49</v>
      </c>
      <c r="F352" t="s">
        <v>14</v>
      </c>
      <c r="G352">
        <v>1</v>
      </c>
      <c r="H352">
        <v>300</v>
      </c>
      <c r="I352">
        <v>300</v>
      </c>
      <c r="J352">
        <v>0</v>
      </c>
      <c r="K352" t="str">
        <f t="shared" si="21"/>
        <v>46-55</v>
      </c>
      <c r="L352" t="str">
        <f t="shared" si="20"/>
        <v>7.45-50</v>
      </c>
      <c r="M352" s="11">
        <f t="shared" si="22"/>
        <v>1.7501280115960818E-2</v>
      </c>
      <c r="N352" s="11">
        <f t="shared" si="23"/>
        <v>1.5234852933828407E-45</v>
      </c>
    </row>
    <row r="353" spans="1:14" x14ac:dyDescent="0.3">
      <c r="A353">
        <v>43</v>
      </c>
      <c r="B353" s="1">
        <v>45121</v>
      </c>
      <c r="C353" t="s">
        <v>56</v>
      </c>
      <c r="D353" t="s">
        <v>13</v>
      </c>
      <c r="E353">
        <v>48</v>
      </c>
      <c r="F353" t="s">
        <v>14</v>
      </c>
      <c r="G353">
        <v>1</v>
      </c>
      <c r="H353">
        <v>300</v>
      </c>
      <c r="I353">
        <v>300</v>
      </c>
      <c r="J353">
        <v>0</v>
      </c>
      <c r="K353" t="str">
        <f t="shared" si="21"/>
        <v>46-55</v>
      </c>
      <c r="L353" t="str">
        <f t="shared" si="20"/>
        <v>7.45-50</v>
      </c>
      <c r="N353" s="11">
        <f t="shared" si="23"/>
        <v>1.5234852933828407E-45</v>
      </c>
    </row>
    <row r="354" spans="1:14" x14ac:dyDescent="0.3">
      <c r="A354">
        <v>52</v>
      </c>
      <c r="B354" s="1">
        <v>44990</v>
      </c>
      <c r="C354" t="s">
        <v>65</v>
      </c>
      <c r="D354" t="s">
        <v>13</v>
      </c>
      <c r="E354">
        <v>36</v>
      </c>
      <c r="F354" t="s">
        <v>11</v>
      </c>
      <c r="G354">
        <v>1</v>
      </c>
      <c r="H354">
        <v>300</v>
      </c>
      <c r="I354">
        <v>300</v>
      </c>
      <c r="J354">
        <v>0</v>
      </c>
      <c r="K354" t="str">
        <f t="shared" si="21"/>
        <v>36-45</v>
      </c>
      <c r="L354" t="str">
        <f t="shared" si="20"/>
        <v>5.35-40</v>
      </c>
      <c r="N354" s="11">
        <f t="shared" si="23"/>
        <v>1.5234852933828407E-45</v>
      </c>
    </row>
    <row r="355" spans="1:14" x14ac:dyDescent="0.3">
      <c r="A355">
        <v>68</v>
      </c>
      <c r="B355" s="1">
        <v>44967</v>
      </c>
      <c r="C355" t="s">
        <v>81</v>
      </c>
      <c r="D355" t="s">
        <v>10</v>
      </c>
      <c r="E355">
        <v>25</v>
      </c>
      <c r="F355" t="s">
        <v>16</v>
      </c>
      <c r="G355">
        <v>1</v>
      </c>
      <c r="H355">
        <v>300</v>
      </c>
      <c r="I355">
        <v>300</v>
      </c>
      <c r="J355">
        <v>0</v>
      </c>
      <c r="K355" t="str">
        <f t="shared" si="21"/>
        <v>18-25</v>
      </c>
      <c r="L355" t="str">
        <f t="shared" si="20"/>
        <v>2.20-25</v>
      </c>
      <c r="N355" s="11">
        <f t="shared" si="23"/>
        <v>1.5234852933828407E-45</v>
      </c>
    </row>
    <row r="356" spans="1:14" x14ac:dyDescent="0.3">
      <c r="A356">
        <v>70</v>
      </c>
      <c r="B356" s="1">
        <v>44978</v>
      </c>
      <c r="C356" t="s">
        <v>83</v>
      </c>
      <c r="D356" t="s">
        <v>13</v>
      </c>
      <c r="E356">
        <v>43</v>
      </c>
      <c r="F356" t="s">
        <v>14</v>
      </c>
      <c r="G356">
        <v>1</v>
      </c>
      <c r="H356">
        <v>300</v>
      </c>
      <c r="I356">
        <v>300</v>
      </c>
      <c r="J356">
        <v>0</v>
      </c>
      <c r="K356" t="str">
        <f t="shared" si="21"/>
        <v>36-45</v>
      </c>
      <c r="L356" t="str">
        <f t="shared" si="20"/>
        <v>6.40-45</v>
      </c>
      <c r="N356" s="11">
        <f t="shared" si="23"/>
        <v>1.5234852933828407E-45</v>
      </c>
    </row>
    <row r="357" spans="1:14" x14ac:dyDescent="0.3">
      <c r="A357">
        <v>79</v>
      </c>
      <c r="B357" s="1">
        <v>45034</v>
      </c>
      <c r="C357" t="s">
        <v>92</v>
      </c>
      <c r="D357" t="s">
        <v>10</v>
      </c>
      <c r="E357">
        <v>34</v>
      </c>
      <c r="F357" t="s">
        <v>11</v>
      </c>
      <c r="G357">
        <v>1</v>
      </c>
      <c r="H357">
        <v>300</v>
      </c>
      <c r="I357">
        <v>300</v>
      </c>
      <c r="J357">
        <v>0</v>
      </c>
      <c r="K357" t="str">
        <f t="shared" si="21"/>
        <v>26-35</v>
      </c>
      <c r="L357" t="str">
        <f t="shared" si="20"/>
        <v>4.30-35</v>
      </c>
      <c r="N357" s="11">
        <f t="shared" si="23"/>
        <v>1.5234852933828407E-45</v>
      </c>
    </row>
    <row r="358" spans="1:14" x14ac:dyDescent="0.3">
      <c r="A358">
        <v>147</v>
      </c>
      <c r="B358" s="1">
        <v>45197</v>
      </c>
      <c r="C358" t="s">
        <v>160</v>
      </c>
      <c r="D358" t="s">
        <v>10</v>
      </c>
      <c r="E358">
        <v>23</v>
      </c>
      <c r="F358" t="s">
        <v>16</v>
      </c>
      <c r="G358">
        <v>1</v>
      </c>
      <c r="H358">
        <v>300</v>
      </c>
      <c r="I358">
        <v>300</v>
      </c>
      <c r="J358">
        <v>0</v>
      </c>
      <c r="K358" t="str">
        <f t="shared" si="21"/>
        <v>18-25</v>
      </c>
      <c r="L358" t="str">
        <f t="shared" si="20"/>
        <v>2.20-25</v>
      </c>
      <c r="N358" s="11">
        <f t="shared" si="23"/>
        <v>1.5234852933828407E-45</v>
      </c>
    </row>
    <row r="359" spans="1:14" x14ac:dyDescent="0.3">
      <c r="A359">
        <v>168</v>
      </c>
      <c r="B359" s="1">
        <v>44981</v>
      </c>
      <c r="C359" t="s">
        <v>181</v>
      </c>
      <c r="D359" t="s">
        <v>10</v>
      </c>
      <c r="E359">
        <v>53</v>
      </c>
      <c r="F359" t="s">
        <v>14</v>
      </c>
      <c r="G359">
        <v>1</v>
      </c>
      <c r="H359">
        <v>300</v>
      </c>
      <c r="I359">
        <v>300</v>
      </c>
      <c r="J359">
        <v>0</v>
      </c>
      <c r="K359" t="str">
        <f t="shared" si="21"/>
        <v>46-55</v>
      </c>
      <c r="L359" t="str">
        <f t="shared" si="20"/>
        <v>8.50-55</v>
      </c>
      <c r="N359" s="11">
        <f t="shared" si="23"/>
        <v>1.5234852933828407E-45</v>
      </c>
    </row>
    <row r="360" spans="1:14" x14ac:dyDescent="0.3">
      <c r="A360">
        <v>174</v>
      </c>
      <c r="B360" s="1">
        <v>45028</v>
      </c>
      <c r="C360" t="s">
        <v>187</v>
      </c>
      <c r="D360" t="s">
        <v>13</v>
      </c>
      <c r="E360">
        <v>39</v>
      </c>
      <c r="F360" t="s">
        <v>11</v>
      </c>
      <c r="G360">
        <v>1</v>
      </c>
      <c r="H360">
        <v>300</v>
      </c>
      <c r="I360">
        <v>300</v>
      </c>
      <c r="J360">
        <v>0</v>
      </c>
      <c r="K360" t="str">
        <f t="shared" si="21"/>
        <v>36-45</v>
      </c>
      <c r="L360" t="str">
        <f t="shared" si="20"/>
        <v>5.35-40</v>
      </c>
      <c r="N360" s="11">
        <f t="shared" si="23"/>
        <v>1.5234852933828407E-45</v>
      </c>
    </row>
    <row r="361" spans="1:14" x14ac:dyDescent="0.3">
      <c r="A361">
        <v>179</v>
      </c>
      <c r="B361" s="1">
        <v>45198</v>
      </c>
      <c r="C361" t="s">
        <v>192</v>
      </c>
      <c r="D361" t="s">
        <v>10</v>
      </c>
      <c r="E361">
        <v>31</v>
      </c>
      <c r="F361" t="s">
        <v>16</v>
      </c>
      <c r="G361">
        <v>1</v>
      </c>
      <c r="H361">
        <v>300</v>
      </c>
      <c r="I361">
        <v>300</v>
      </c>
      <c r="J361">
        <v>0</v>
      </c>
      <c r="K361" t="str">
        <f t="shared" si="21"/>
        <v>26-35</v>
      </c>
      <c r="L361" t="str">
        <f t="shared" si="20"/>
        <v>4.30-35</v>
      </c>
      <c r="N361" s="11">
        <f t="shared" si="23"/>
        <v>1.5234852933828407E-45</v>
      </c>
    </row>
    <row r="362" spans="1:14" x14ac:dyDescent="0.3">
      <c r="A362">
        <v>240</v>
      </c>
      <c r="B362" s="1">
        <v>44963</v>
      </c>
      <c r="C362" t="s">
        <v>253</v>
      </c>
      <c r="D362" t="s">
        <v>13</v>
      </c>
      <c r="E362">
        <v>23</v>
      </c>
      <c r="F362" t="s">
        <v>11</v>
      </c>
      <c r="G362">
        <v>1</v>
      </c>
      <c r="H362">
        <v>300</v>
      </c>
      <c r="I362">
        <v>300</v>
      </c>
      <c r="J362">
        <v>0</v>
      </c>
      <c r="K362" t="str">
        <f t="shared" si="21"/>
        <v>18-25</v>
      </c>
      <c r="L362" t="str">
        <f t="shared" si="20"/>
        <v>2.20-25</v>
      </c>
      <c r="N362" s="11">
        <f t="shared" si="23"/>
        <v>1.5234852933828407E-45</v>
      </c>
    </row>
    <row r="363" spans="1:14" x14ac:dyDescent="0.3">
      <c r="A363">
        <v>252</v>
      </c>
      <c r="B363" s="1">
        <v>45051</v>
      </c>
      <c r="C363" t="s">
        <v>265</v>
      </c>
      <c r="D363" t="s">
        <v>10</v>
      </c>
      <c r="E363">
        <v>54</v>
      </c>
      <c r="F363" t="s">
        <v>16</v>
      </c>
      <c r="G363">
        <v>1</v>
      </c>
      <c r="H363">
        <v>300</v>
      </c>
      <c r="I363">
        <v>300</v>
      </c>
      <c r="J363">
        <v>0</v>
      </c>
      <c r="K363" t="str">
        <f t="shared" si="21"/>
        <v>46-55</v>
      </c>
      <c r="L363" t="str">
        <f t="shared" si="20"/>
        <v>8.50-55</v>
      </c>
      <c r="N363" s="11">
        <f t="shared" si="23"/>
        <v>1.5234852933828407E-45</v>
      </c>
    </row>
    <row r="364" spans="1:14" x14ac:dyDescent="0.3">
      <c r="A364">
        <v>270</v>
      </c>
      <c r="B364" s="1">
        <v>45133</v>
      </c>
      <c r="C364" t="s">
        <v>283</v>
      </c>
      <c r="D364" t="s">
        <v>10</v>
      </c>
      <c r="E364">
        <v>43</v>
      </c>
      <c r="F364" t="s">
        <v>16</v>
      </c>
      <c r="G364">
        <v>1</v>
      </c>
      <c r="H364">
        <v>300</v>
      </c>
      <c r="I364">
        <v>300</v>
      </c>
      <c r="J364">
        <v>0</v>
      </c>
      <c r="K364" t="str">
        <f t="shared" si="21"/>
        <v>36-45</v>
      </c>
      <c r="L364" t="str">
        <f t="shared" si="20"/>
        <v>6.40-45</v>
      </c>
      <c r="N364" s="11">
        <f t="shared" si="23"/>
        <v>1.5234852933828407E-45</v>
      </c>
    </row>
    <row r="365" spans="1:14" x14ac:dyDescent="0.3">
      <c r="A365">
        <v>358</v>
      </c>
      <c r="B365" s="1">
        <v>45062</v>
      </c>
      <c r="C365" t="s">
        <v>371</v>
      </c>
      <c r="D365" t="s">
        <v>13</v>
      </c>
      <c r="E365">
        <v>32</v>
      </c>
      <c r="F365" t="s">
        <v>11</v>
      </c>
      <c r="G365">
        <v>1</v>
      </c>
      <c r="H365">
        <v>300</v>
      </c>
      <c r="I365">
        <v>300</v>
      </c>
      <c r="J365">
        <v>0</v>
      </c>
      <c r="K365" t="str">
        <f t="shared" si="21"/>
        <v>26-35</v>
      </c>
      <c r="L365" t="str">
        <f t="shared" si="20"/>
        <v>4.30-35</v>
      </c>
      <c r="N365" s="11">
        <f t="shared" si="23"/>
        <v>1.5234852933828407E-45</v>
      </c>
    </row>
    <row r="366" spans="1:14" x14ac:dyDescent="0.3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  <c r="J366">
        <v>0</v>
      </c>
      <c r="K366" t="str">
        <f t="shared" si="21"/>
        <v>26-35</v>
      </c>
      <c r="L366" t="str">
        <f t="shared" si="20"/>
        <v>4.30-35</v>
      </c>
      <c r="N366" s="11">
        <f t="shared" si="23"/>
        <v>1.5234852933828407E-45</v>
      </c>
    </row>
    <row r="367" spans="1:14" x14ac:dyDescent="0.3">
      <c r="A367">
        <v>378</v>
      </c>
      <c r="B367" s="1">
        <v>45105</v>
      </c>
      <c r="C367" t="s">
        <v>391</v>
      </c>
      <c r="D367" t="s">
        <v>10</v>
      </c>
      <c r="E367">
        <v>50</v>
      </c>
      <c r="F367" t="s">
        <v>11</v>
      </c>
      <c r="G367">
        <v>1</v>
      </c>
      <c r="H367">
        <v>300</v>
      </c>
      <c r="I367">
        <v>300</v>
      </c>
      <c r="J367">
        <v>0</v>
      </c>
      <c r="K367" t="str">
        <f t="shared" si="21"/>
        <v>46-55</v>
      </c>
      <c r="L367" t="str">
        <f t="shared" si="20"/>
        <v>7.45-50</v>
      </c>
      <c r="N367" s="11">
        <f t="shared" si="23"/>
        <v>1.5234852933828407E-45</v>
      </c>
    </row>
    <row r="368" spans="1:14" x14ac:dyDescent="0.3">
      <c r="A368">
        <v>401</v>
      </c>
      <c r="B368" s="1">
        <v>45210</v>
      </c>
      <c r="C368" t="s">
        <v>414</v>
      </c>
      <c r="D368" t="s">
        <v>13</v>
      </c>
      <c r="E368">
        <v>62</v>
      </c>
      <c r="F368" t="s">
        <v>14</v>
      </c>
      <c r="G368">
        <v>1</v>
      </c>
      <c r="H368">
        <v>300</v>
      </c>
      <c r="I368">
        <v>300</v>
      </c>
      <c r="J368">
        <v>0</v>
      </c>
      <c r="K368" t="str">
        <f t="shared" si="21"/>
        <v>56-65</v>
      </c>
      <c r="L368" t="str">
        <f t="shared" si="20"/>
        <v>10.60-65</v>
      </c>
      <c r="N368" s="11">
        <f t="shared" si="23"/>
        <v>1.5234852933828407E-45</v>
      </c>
    </row>
    <row r="369" spans="1:14" x14ac:dyDescent="0.3">
      <c r="A369">
        <v>445</v>
      </c>
      <c r="B369" s="1">
        <v>44948</v>
      </c>
      <c r="C369" t="s">
        <v>458</v>
      </c>
      <c r="D369" t="s">
        <v>13</v>
      </c>
      <c r="E369">
        <v>53</v>
      </c>
      <c r="F369" t="s">
        <v>16</v>
      </c>
      <c r="G369">
        <v>1</v>
      </c>
      <c r="H369">
        <v>300</v>
      </c>
      <c r="I369">
        <v>300</v>
      </c>
      <c r="J369">
        <v>0</v>
      </c>
      <c r="K369" t="str">
        <f t="shared" si="21"/>
        <v>46-55</v>
      </c>
      <c r="L369" t="str">
        <f t="shared" si="20"/>
        <v>8.50-55</v>
      </c>
      <c r="N369" s="11">
        <f t="shared" si="23"/>
        <v>1.5234852933828407E-45</v>
      </c>
    </row>
    <row r="370" spans="1:14" x14ac:dyDescent="0.3">
      <c r="A370">
        <v>514</v>
      </c>
      <c r="B370" s="1">
        <v>44986</v>
      </c>
      <c r="C370" t="s">
        <v>527</v>
      </c>
      <c r="D370" t="s">
        <v>13</v>
      </c>
      <c r="E370">
        <v>18</v>
      </c>
      <c r="F370" t="s">
        <v>16</v>
      </c>
      <c r="G370">
        <v>1</v>
      </c>
      <c r="H370">
        <v>300</v>
      </c>
      <c r="I370">
        <v>300</v>
      </c>
      <c r="J370">
        <v>0</v>
      </c>
      <c r="K370" t="str">
        <f t="shared" si="21"/>
        <v>18-25</v>
      </c>
      <c r="L370" t="str">
        <f t="shared" si="20"/>
        <v>1.18-20</v>
      </c>
      <c r="N370" s="11">
        <f t="shared" si="23"/>
        <v>1.5234852933828407E-45</v>
      </c>
    </row>
    <row r="371" spans="1:14" x14ac:dyDescent="0.3">
      <c r="A371">
        <v>523</v>
      </c>
      <c r="B371" s="1">
        <v>45193</v>
      </c>
      <c r="C371" t="s">
        <v>536</v>
      </c>
      <c r="D371" t="s">
        <v>13</v>
      </c>
      <c r="E371">
        <v>62</v>
      </c>
      <c r="F371" t="s">
        <v>16</v>
      </c>
      <c r="G371">
        <v>1</v>
      </c>
      <c r="H371">
        <v>300</v>
      </c>
      <c r="I371">
        <v>300</v>
      </c>
      <c r="J371">
        <v>0</v>
      </c>
      <c r="K371" t="str">
        <f t="shared" si="21"/>
        <v>56-65</v>
      </c>
      <c r="L371" t="str">
        <f t="shared" si="20"/>
        <v>10.60-65</v>
      </c>
      <c r="N371" s="11">
        <f t="shared" si="23"/>
        <v>1.5234852933828407E-45</v>
      </c>
    </row>
    <row r="372" spans="1:14" x14ac:dyDescent="0.3">
      <c r="A372">
        <v>555</v>
      </c>
      <c r="B372" s="1">
        <v>45218</v>
      </c>
      <c r="C372" t="s">
        <v>568</v>
      </c>
      <c r="D372" t="s">
        <v>10</v>
      </c>
      <c r="E372">
        <v>25</v>
      </c>
      <c r="F372" t="s">
        <v>11</v>
      </c>
      <c r="G372">
        <v>1</v>
      </c>
      <c r="H372">
        <v>300</v>
      </c>
      <c r="I372">
        <v>300</v>
      </c>
      <c r="J372">
        <v>0</v>
      </c>
      <c r="K372" t="str">
        <f t="shared" si="21"/>
        <v>18-25</v>
      </c>
      <c r="L372" t="str">
        <f t="shared" si="20"/>
        <v>2.20-25</v>
      </c>
      <c r="N372" s="11">
        <f t="shared" si="23"/>
        <v>1.5234852933828407E-45</v>
      </c>
    </row>
    <row r="373" spans="1:14" x14ac:dyDescent="0.3">
      <c r="A373">
        <v>568</v>
      </c>
      <c r="B373" s="1">
        <v>45165</v>
      </c>
      <c r="C373" t="s">
        <v>581</v>
      </c>
      <c r="D373" t="s">
        <v>13</v>
      </c>
      <c r="E373">
        <v>51</v>
      </c>
      <c r="F373" t="s">
        <v>16</v>
      </c>
      <c r="G373">
        <v>1</v>
      </c>
      <c r="H373">
        <v>300</v>
      </c>
      <c r="I373">
        <v>300</v>
      </c>
      <c r="J373">
        <v>0</v>
      </c>
      <c r="K373" t="str">
        <f t="shared" si="21"/>
        <v>46-55</v>
      </c>
      <c r="L373" t="str">
        <f t="shared" si="20"/>
        <v>8.50-55</v>
      </c>
      <c r="N373" s="11">
        <f t="shared" si="23"/>
        <v>1.5234852933828407E-45</v>
      </c>
    </row>
    <row r="374" spans="1:14" x14ac:dyDescent="0.3">
      <c r="A374">
        <v>596</v>
      </c>
      <c r="B374" s="1">
        <v>44964</v>
      </c>
      <c r="C374" t="s">
        <v>609</v>
      </c>
      <c r="D374" t="s">
        <v>13</v>
      </c>
      <c r="E374">
        <v>64</v>
      </c>
      <c r="F374" t="s">
        <v>16</v>
      </c>
      <c r="G374">
        <v>1</v>
      </c>
      <c r="H374">
        <v>300</v>
      </c>
      <c r="I374">
        <v>300</v>
      </c>
      <c r="J374">
        <v>0</v>
      </c>
      <c r="K374" t="str">
        <f t="shared" si="21"/>
        <v>56-65</v>
      </c>
      <c r="L374" t="str">
        <f t="shared" si="20"/>
        <v>10.60-65</v>
      </c>
      <c r="N374" s="11">
        <f t="shared" si="23"/>
        <v>1.5234852933828407E-45</v>
      </c>
    </row>
    <row r="375" spans="1:14" x14ac:dyDescent="0.3">
      <c r="A375">
        <v>602</v>
      </c>
      <c r="B375" s="1">
        <v>45283</v>
      </c>
      <c r="C375" t="s">
        <v>615</v>
      </c>
      <c r="D375" t="s">
        <v>13</v>
      </c>
      <c r="E375">
        <v>20</v>
      </c>
      <c r="F375" t="s">
        <v>16</v>
      </c>
      <c r="G375">
        <v>1</v>
      </c>
      <c r="H375">
        <v>300</v>
      </c>
      <c r="I375">
        <v>300</v>
      </c>
      <c r="J375">
        <v>0</v>
      </c>
      <c r="K375" t="str">
        <f t="shared" si="21"/>
        <v>18-25</v>
      </c>
      <c r="L375" t="str">
        <f t="shared" si="20"/>
        <v>1.18-20</v>
      </c>
      <c r="N375" s="11">
        <f t="shared" si="23"/>
        <v>1.5234852933828407E-45</v>
      </c>
    </row>
    <row r="376" spans="1:14" x14ac:dyDescent="0.3">
      <c r="A376">
        <v>625</v>
      </c>
      <c r="B376" s="1">
        <v>45268</v>
      </c>
      <c r="C376" t="s">
        <v>638</v>
      </c>
      <c r="D376" t="s">
        <v>10</v>
      </c>
      <c r="E376">
        <v>31</v>
      </c>
      <c r="F376" t="s">
        <v>14</v>
      </c>
      <c r="G376">
        <v>1</v>
      </c>
      <c r="H376">
        <v>300</v>
      </c>
      <c r="I376">
        <v>300</v>
      </c>
      <c r="J376">
        <v>0</v>
      </c>
      <c r="K376" t="str">
        <f t="shared" si="21"/>
        <v>26-35</v>
      </c>
      <c r="L376" t="str">
        <f t="shared" si="20"/>
        <v>4.30-35</v>
      </c>
      <c r="N376" s="11">
        <f t="shared" si="23"/>
        <v>1.5234852933828407E-45</v>
      </c>
    </row>
    <row r="377" spans="1:14" x14ac:dyDescent="0.3">
      <c r="A377">
        <v>641</v>
      </c>
      <c r="B377" s="1">
        <v>45253</v>
      </c>
      <c r="C377" t="s">
        <v>654</v>
      </c>
      <c r="D377" t="s">
        <v>13</v>
      </c>
      <c r="E377">
        <v>40</v>
      </c>
      <c r="F377" t="s">
        <v>16</v>
      </c>
      <c r="G377">
        <v>1</v>
      </c>
      <c r="H377">
        <v>300</v>
      </c>
      <c r="I377">
        <v>300</v>
      </c>
      <c r="J377">
        <v>0</v>
      </c>
      <c r="K377" t="str">
        <f t="shared" si="21"/>
        <v>36-45</v>
      </c>
      <c r="L377" t="str">
        <f t="shared" si="20"/>
        <v>5.35-40</v>
      </c>
      <c r="N377" s="11">
        <f t="shared" si="23"/>
        <v>1.5234852933828407E-45</v>
      </c>
    </row>
    <row r="378" spans="1:14" x14ac:dyDescent="0.3">
      <c r="A378">
        <v>674</v>
      </c>
      <c r="B378" s="1">
        <v>45032</v>
      </c>
      <c r="C378" t="s">
        <v>687</v>
      </c>
      <c r="D378" t="s">
        <v>13</v>
      </c>
      <c r="E378">
        <v>38</v>
      </c>
      <c r="F378" t="s">
        <v>14</v>
      </c>
      <c r="G378">
        <v>1</v>
      </c>
      <c r="H378">
        <v>300</v>
      </c>
      <c r="I378">
        <v>300</v>
      </c>
      <c r="J378">
        <v>0</v>
      </c>
      <c r="K378" t="str">
        <f t="shared" si="21"/>
        <v>36-45</v>
      </c>
      <c r="L378" t="str">
        <f t="shared" si="20"/>
        <v>5.35-40</v>
      </c>
      <c r="N378" s="11">
        <f t="shared" si="23"/>
        <v>1.5234852933828407E-45</v>
      </c>
    </row>
    <row r="379" spans="1:14" x14ac:dyDescent="0.3">
      <c r="A379">
        <v>687</v>
      </c>
      <c r="B379" s="1">
        <v>45141</v>
      </c>
      <c r="C379" t="s">
        <v>700</v>
      </c>
      <c r="D379" t="s">
        <v>13</v>
      </c>
      <c r="E379">
        <v>53</v>
      </c>
      <c r="F379" t="s">
        <v>16</v>
      </c>
      <c r="G379">
        <v>1</v>
      </c>
      <c r="H379">
        <v>300</v>
      </c>
      <c r="I379">
        <v>300</v>
      </c>
      <c r="J379">
        <v>0</v>
      </c>
      <c r="K379" t="str">
        <f t="shared" si="21"/>
        <v>46-55</v>
      </c>
      <c r="L379" t="str">
        <f t="shared" si="20"/>
        <v>8.50-55</v>
      </c>
      <c r="N379" s="11">
        <f t="shared" si="23"/>
        <v>1.5234852933828407E-45</v>
      </c>
    </row>
    <row r="380" spans="1:14" x14ac:dyDescent="0.3">
      <c r="A380">
        <v>698</v>
      </c>
      <c r="B380" s="1">
        <v>45126</v>
      </c>
      <c r="C380" t="s">
        <v>711</v>
      </c>
      <c r="D380" t="s">
        <v>13</v>
      </c>
      <c r="E380">
        <v>64</v>
      </c>
      <c r="F380" t="s">
        <v>16</v>
      </c>
      <c r="G380">
        <v>1</v>
      </c>
      <c r="H380">
        <v>300</v>
      </c>
      <c r="I380">
        <v>300</v>
      </c>
      <c r="J380">
        <v>0</v>
      </c>
      <c r="K380" t="str">
        <f t="shared" si="21"/>
        <v>56-65</v>
      </c>
      <c r="L380" t="str">
        <f t="shared" si="20"/>
        <v>10.60-65</v>
      </c>
      <c r="N380" s="11">
        <f t="shared" si="23"/>
        <v>1.5234852933828407E-45</v>
      </c>
    </row>
    <row r="381" spans="1:14" x14ac:dyDescent="0.3">
      <c r="A381">
        <v>725</v>
      </c>
      <c r="B381" s="1">
        <v>45159</v>
      </c>
      <c r="C381" t="s">
        <v>738</v>
      </c>
      <c r="D381" t="s">
        <v>10</v>
      </c>
      <c r="E381">
        <v>61</v>
      </c>
      <c r="F381" t="s">
        <v>16</v>
      </c>
      <c r="G381">
        <v>1</v>
      </c>
      <c r="H381">
        <v>300</v>
      </c>
      <c r="I381">
        <v>300</v>
      </c>
      <c r="J381">
        <v>0</v>
      </c>
      <c r="K381" t="str">
        <f t="shared" si="21"/>
        <v>56-65</v>
      </c>
      <c r="L381" t="str">
        <f t="shared" si="20"/>
        <v>10.60-65</v>
      </c>
      <c r="N381" s="11">
        <f t="shared" si="23"/>
        <v>1.5234852933828407E-45</v>
      </c>
    </row>
    <row r="382" spans="1:14" x14ac:dyDescent="0.3">
      <c r="A382">
        <v>741</v>
      </c>
      <c r="B382" s="1">
        <v>45260</v>
      </c>
      <c r="C382" t="s">
        <v>754</v>
      </c>
      <c r="D382" t="s">
        <v>10</v>
      </c>
      <c r="E382">
        <v>48</v>
      </c>
      <c r="F382" t="s">
        <v>14</v>
      </c>
      <c r="G382">
        <v>1</v>
      </c>
      <c r="H382">
        <v>300</v>
      </c>
      <c r="I382">
        <v>300</v>
      </c>
      <c r="J382">
        <v>0</v>
      </c>
      <c r="K382" t="str">
        <f t="shared" si="21"/>
        <v>46-55</v>
      </c>
      <c r="L382" t="str">
        <f t="shared" si="20"/>
        <v>7.45-50</v>
      </c>
      <c r="N382" s="11">
        <f t="shared" si="23"/>
        <v>1.5234852933828407E-45</v>
      </c>
    </row>
    <row r="383" spans="1:14" x14ac:dyDescent="0.3">
      <c r="A383">
        <v>783</v>
      </c>
      <c r="B383" s="1">
        <v>45277</v>
      </c>
      <c r="C383" t="s">
        <v>796</v>
      </c>
      <c r="D383" t="s">
        <v>13</v>
      </c>
      <c r="E383">
        <v>56</v>
      </c>
      <c r="F383" t="s">
        <v>14</v>
      </c>
      <c r="G383">
        <v>1</v>
      </c>
      <c r="H383">
        <v>300</v>
      </c>
      <c r="I383">
        <v>300</v>
      </c>
      <c r="J383">
        <v>0</v>
      </c>
      <c r="K383" t="str">
        <f t="shared" si="21"/>
        <v>56-65</v>
      </c>
      <c r="L383" t="str">
        <f t="shared" si="20"/>
        <v>9.55-60</v>
      </c>
      <c r="N383" s="11">
        <f t="shared" si="23"/>
        <v>1.5234852933828407E-45</v>
      </c>
    </row>
    <row r="384" spans="1:14" x14ac:dyDescent="0.3">
      <c r="A384">
        <v>794</v>
      </c>
      <c r="B384" s="1">
        <v>45186</v>
      </c>
      <c r="C384" t="s">
        <v>807</v>
      </c>
      <c r="D384" t="s">
        <v>13</v>
      </c>
      <c r="E384">
        <v>60</v>
      </c>
      <c r="F384" t="s">
        <v>11</v>
      </c>
      <c r="G384">
        <v>1</v>
      </c>
      <c r="H384">
        <v>300</v>
      </c>
      <c r="I384">
        <v>300</v>
      </c>
      <c r="J384">
        <v>0</v>
      </c>
      <c r="K384" t="str">
        <f t="shared" si="21"/>
        <v>56-65</v>
      </c>
      <c r="L384" t="str">
        <f t="shared" si="20"/>
        <v>9.55-60</v>
      </c>
      <c r="N384" s="11">
        <f t="shared" si="23"/>
        <v>1.5234852933828407E-45</v>
      </c>
    </row>
    <row r="385" spans="1:14" x14ac:dyDescent="0.3">
      <c r="A385">
        <v>795</v>
      </c>
      <c r="B385" s="1">
        <v>45258</v>
      </c>
      <c r="C385" t="s">
        <v>808</v>
      </c>
      <c r="D385" t="s">
        <v>10</v>
      </c>
      <c r="E385">
        <v>57</v>
      </c>
      <c r="F385" t="s">
        <v>16</v>
      </c>
      <c r="G385">
        <v>1</v>
      </c>
      <c r="H385">
        <v>300</v>
      </c>
      <c r="I385">
        <v>300</v>
      </c>
      <c r="J385">
        <v>0</v>
      </c>
      <c r="K385" t="str">
        <f t="shared" si="21"/>
        <v>56-65</v>
      </c>
      <c r="L385" t="str">
        <f t="shared" si="20"/>
        <v>9.55-60</v>
      </c>
      <c r="N385" s="11">
        <f t="shared" si="23"/>
        <v>1.5234852933828407E-45</v>
      </c>
    </row>
    <row r="386" spans="1:14" x14ac:dyDescent="0.3">
      <c r="A386">
        <v>821</v>
      </c>
      <c r="B386" s="1">
        <v>44971</v>
      </c>
      <c r="C386" t="s">
        <v>834</v>
      </c>
      <c r="D386" t="s">
        <v>10</v>
      </c>
      <c r="E386">
        <v>49</v>
      </c>
      <c r="F386" t="s">
        <v>16</v>
      </c>
      <c r="G386">
        <v>1</v>
      </c>
      <c r="H386">
        <v>300</v>
      </c>
      <c r="I386">
        <v>300</v>
      </c>
      <c r="J386">
        <v>0</v>
      </c>
      <c r="K386" t="str">
        <f t="shared" si="21"/>
        <v>46-55</v>
      </c>
      <c r="L386" t="str">
        <f t="shared" ref="L386:L449" si="24">IF(E386&lt;=20,"1.18-20",IF(E386&lt;=25,"2.20-25",IF(E386&lt;=30,"3.25-30",IF(E386&lt;=35,"4.30-35",IF(E386&lt;=40,"5.35-40",IF(E386&lt;=45,"6.40-45",IF(E386&lt;=50,"7.45-50",IF(E386&lt;=55,"8.50-55",IF(E386&lt;=60,"9.55-60","10.60-65")))))))))</f>
        <v>7.45-50</v>
      </c>
      <c r="N386" s="11">
        <f t="shared" si="23"/>
        <v>1.5234852933828407E-45</v>
      </c>
    </row>
    <row r="387" spans="1:14" x14ac:dyDescent="0.3">
      <c r="A387">
        <v>826</v>
      </c>
      <c r="B387" s="1">
        <v>45218</v>
      </c>
      <c r="C387" t="s">
        <v>839</v>
      </c>
      <c r="D387" t="s">
        <v>13</v>
      </c>
      <c r="E387">
        <v>46</v>
      </c>
      <c r="F387" t="s">
        <v>14</v>
      </c>
      <c r="G387">
        <v>1</v>
      </c>
      <c r="H387">
        <v>300</v>
      </c>
      <c r="I387">
        <v>300</v>
      </c>
      <c r="J387">
        <v>0</v>
      </c>
      <c r="K387" t="str">
        <f t="shared" ref="K387:K450" si="25">IF(E387&lt;=25,"18-25",IF(E387&lt;=35,"26-35",IF(E387&lt;=45,"36-45",IF(E387&lt;=55,"46-55","56-65"))))</f>
        <v>46-55</v>
      </c>
      <c r="L387" t="str">
        <f t="shared" si="24"/>
        <v>7.45-50</v>
      </c>
      <c r="N387" s="11">
        <f t="shared" ref="N387:N450" si="26">_xlfn.T.TEST($H$2:$H$1001,$I$2:$I$1001,2,3)</f>
        <v>1.5234852933828407E-45</v>
      </c>
    </row>
    <row r="388" spans="1:14" x14ac:dyDescent="0.3">
      <c r="A388">
        <v>852</v>
      </c>
      <c r="B388" s="1">
        <v>45211</v>
      </c>
      <c r="C388" t="s">
        <v>865</v>
      </c>
      <c r="D388" t="s">
        <v>13</v>
      </c>
      <c r="E388">
        <v>41</v>
      </c>
      <c r="F388" t="s">
        <v>14</v>
      </c>
      <c r="G388">
        <v>1</v>
      </c>
      <c r="H388">
        <v>300</v>
      </c>
      <c r="I388">
        <v>300</v>
      </c>
      <c r="J388">
        <v>0</v>
      </c>
      <c r="K388" t="str">
        <f t="shared" si="25"/>
        <v>36-45</v>
      </c>
      <c r="L388" t="str">
        <f t="shared" si="24"/>
        <v>6.40-45</v>
      </c>
      <c r="N388" s="11">
        <f t="shared" si="26"/>
        <v>1.5234852933828407E-45</v>
      </c>
    </row>
    <row r="389" spans="1:14" x14ac:dyDescent="0.3">
      <c r="A389">
        <v>865</v>
      </c>
      <c r="B389" s="1">
        <v>45281</v>
      </c>
      <c r="C389" t="s">
        <v>878</v>
      </c>
      <c r="D389" t="s">
        <v>13</v>
      </c>
      <c r="E389">
        <v>42</v>
      </c>
      <c r="F389" t="s">
        <v>14</v>
      </c>
      <c r="G389">
        <v>1</v>
      </c>
      <c r="H389">
        <v>300</v>
      </c>
      <c r="I389">
        <v>300</v>
      </c>
      <c r="J389">
        <v>0</v>
      </c>
      <c r="K389" t="str">
        <f t="shared" si="25"/>
        <v>36-45</v>
      </c>
      <c r="L389" t="str">
        <f t="shared" si="24"/>
        <v>6.40-45</v>
      </c>
      <c r="N389" s="11">
        <f t="shared" si="26"/>
        <v>1.5234852933828407E-45</v>
      </c>
    </row>
    <row r="390" spans="1:14" x14ac:dyDescent="0.3">
      <c r="A390">
        <v>868</v>
      </c>
      <c r="B390" s="1">
        <v>45266</v>
      </c>
      <c r="C390" t="s">
        <v>881</v>
      </c>
      <c r="D390" t="s">
        <v>13</v>
      </c>
      <c r="E390">
        <v>25</v>
      </c>
      <c r="F390" t="s">
        <v>16</v>
      </c>
      <c r="G390">
        <v>1</v>
      </c>
      <c r="H390">
        <v>300</v>
      </c>
      <c r="I390">
        <v>300</v>
      </c>
      <c r="J390">
        <v>0</v>
      </c>
      <c r="K390" t="str">
        <f t="shared" si="25"/>
        <v>18-25</v>
      </c>
      <c r="L390" t="str">
        <f t="shared" si="24"/>
        <v>2.20-25</v>
      </c>
      <c r="N390" s="11">
        <f t="shared" si="26"/>
        <v>1.5234852933828407E-45</v>
      </c>
    </row>
    <row r="391" spans="1:14" x14ac:dyDescent="0.3">
      <c r="A391">
        <v>881</v>
      </c>
      <c r="B391" s="1">
        <v>45065</v>
      </c>
      <c r="C391" t="s">
        <v>894</v>
      </c>
      <c r="D391" t="s">
        <v>10</v>
      </c>
      <c r="E391">
        <v>22</v>
      </c>
      <c r="F391" t="s">
        <v>16</v>
      </c>
      <c r="G391">
        <v>1</v>
      </c>
      <c r="H391">
        <v>300</v>
      </c>
      <c r="I391">
        <v>300</v>
      </c>
      <c r="J391">
        <v>0</v>
      </c>
      <c r="K391" t="str">
        <f t="shared" si="25"/>
        <v>18-25</v>
      </c>
      <c r="L391" t="str">
        <f t="shared" si="24"/>
        <v>2.20-25</v>
      </c>
      <c r="N391" s="11">
        <f t="shared" si="26"/>
        <v>1.5234852933828407E-45</v>
      </c>
    </row>
    <row r="392" spans="1:14" x14ac:dyDescent="0.3">
      <c r="A392">
        <v>905</v>
      </c>
      <c r="B392" s="1">
        <v>45018</v>
      </c>
      <c r="C392" t="s">
        <v>918</v>
      </c>
      <c r="D392" t="s">
        <v>10</v>
      </c>
      <c r="E392">
        <v>58</v>
      </c>
      <c r="F392" t="s">
        <v>11</v>
      </c>
      <c r="G392">
        <v>1</v>
      </c>
      <c r="H392">
        <v>300</v>
      </c>
      <c r="I392">
        <v>300</v>
      </c>
      <c r="J392">
        <v>0</v>
      </c>
      <c r="K392" t="str">
        <f t="shared" si="25"/>
        <v>56-65</v>
      </c>
      <c r="L392" t="str">
        <f t="shared" si="24"/>
        <v>9.55-60</v>
      </c>
      <c r="N392" s="11">
        <f t="shared" si="26"/>
        <v>1.5234852933828407E-45</v>
      </c>
    </row>
    <row r="393" spans="1:14" x14ac:dyDescent="0.3">
      <c r="A393">
        <v>909</v>
      </c>
      <c r="B393" s="1">
        <v>45200</v>
      </c>
      <c r="C393" t="s">
        <v>922</v>
      </c>
      <c r="D393" t="s">
        <v>10</v>
      </c>
      <c r="E393">
        <v>26</v>
      </c>
      <c r="F393" t="s">
        <v>16</v>
      </c>
      <c r="G393">
        <v>1</v>
      </c>
      <c r="H393">
        <v>300</v>
      </c>
      <c r="I393">
        <v>300</v>
      </c>
      <c r="J393">
        <v>0</v>
      </c>
      <c r="K393" t="str">
        <f t="shared" si="25"/>
        <v>26-35</v>
      </c>
      <c r="L393" t="str">
        <f t="shared" si="24"/>
        <v>3.25-30</v>
      </c>
      <c r="N393" s="11">
        <f t="shared" si="26"/>
        <v>1.5234852933828407E-45</v>
      </c>
    </row>
    <row r="394" spans="1:14" x14ac:dyDescent="0.3">
      <c r="A394">
        <v>925</v>
      </c>
      <c r="B394" s="1">
        <v>45172</v>
      </c>
      <c r="C394" t="s">
        <v>938</v>
      </c>
      <c r="D394" t="s">
        <v>10</v>
      </c>
      <c r="E394">
        <v>25</v>
      </c>
      <c r="F394" t="s">
        <v>16</v>
      </c>
      <c r="G394">
        <v>1</v>
      </c>
      <c r="H394">
        <v>300</v>
      </c>
      <c r="I394">
        <v>300</v>
      </c>
      <c r="J394">
        <v>0</v>
      </c>
      <c r="K394" t="str">
        <f t="shared" si="25"/>
        <v>18-25</v>
      </c>
      <c r="L394" t="str">
        <f t="shared" si="24"/>
        <v>2.20-25</v>
      </c>
      <c r="N394" s="11">
        <f t="shared" si="26"/>
        <v>1.5234852933828407E-45</v>
      </c>
    </row>
    <row r="395" spans="1:14" x14ac:dyDescent="0.3">
      <c r="A395">
        <v>939</v>
      </c>
      <c r="B395" s="1">
        <v>45278</v>
      </c>
      <c r="C395" t="s">
        <v>952</v>
      </c>
      <c r="D395" t="s">
        <v>13</v>
      </c>
      <c r="E395">
        <v>46</v>
      </c>
      <c r="F395" t="s">
        <v>16</v>
      </c>
      <c r="G395">
        <v>1</v>
      </c>
      <c r="H395">
        <v>300</v>
      </c>
      <c r="I395">
        <v>300</v>
      </c>
      <c r="J395">
        <v>0</v>
      </c>
      <c r="K395" t="str">
        <f t="shared" si="25"/>
        <v>46-55</v>
      </c>
      <c r="L395" t="str">
        <f t="shared" si="24"/>
        <v>7.45-50</v>
      </c>
      <c r="N395" s="11">
        <f t="shared" si="26"/>
        <v>1.5234852933828407E-45</v>
      </c>
    </row>
    <row r="396" spans="1:14" x14ac:dyDescent="0.3">
      <c r="A396">
        <v>947</v>
      </c>
      <c r="B396" s="1">
        <v>44987</v>
      </c>
      <c r="C396" t="s">
        <v>960</v>
      </c>
      <c r="D396" t="s">
        <v>10</v>
      </c>
      <c r="E396">
        <v>50</v>
      </c>
      <c r="F396" t="s">
        <v>11</v>
      </c>
      <c r="G396">
        <v>1</v>
      </c>
      <c r="H396">
        <v>300</v>
      </c>
      <c r="I396">
        <v>300</v>
      </c>
      <c r="J396">
        <v>0</v>
      </c>
      <c r="K396" t="str">
        <f t="shared" si="25"/>
        <v>46-55</v>
      </c>
      <c r="L396" t="str">
        <f t="shared" si="24"/>
        <v>7.45-50</v>
      </c>
      <c r="N396" s="11">
        <f t="shared" si="26"/>
        <v>1.5234852933828407E-45</v>
      </c>
    </row>
    <row r="397" spans="1:14" x14ac:dyDescent="0.3">
      <c r="A397">
        <v>983</v>
      </c>
      <c r="B397" s="1">
        <v>45231</v>
      </c>
      <c r="C397" t="s">
        <v>996</v>
      </c>
      <c r="D397" t="s">
        <v>13</v>
      </c>
      <c r="E397">
        <v>29</v>
      </c>
      <c r="F397" t="s">
        <v>14</v>
      </c>
      <c r="G397">
        <v>1</v>
      </c>
      <c r="H397">
        <v>300</v>
      </c>
      <c r="I397">
        <v>300</v>
      </c>
      <c r="J397">
        <v>0</v>
      </c>
      <c r="K397" t="str">
        <f t="shared" si="25"/>
        <v>26-35</v>
      </c>
      <c r="L397" t="str">
        <f t="shared" si="24"/>
        <v>3.25-30</v>
      </c>
      <c r="N397" s="11">
        <f t="shared" si="26"/>
        <v>1.5234852933828407E-45</v>
      </c>
    </row>
    <row r="398" spans="1:14" x14ac:dyDescent="0.3">
      <c r="A398">
        <v>10</v>
      </c>
      <c r="B398" s="1">
        <v>45206</v>
      </c>
      <c r="C398" t="s">
        <v>23</v>
      </c>
      <c r="D398" t="s">
        <v>13</v>
      </c>
      <c r="E398">
        <v>52</v>
      </c>
      <c r="F398" t="s">
        <v>14</v>
      </c>
      <c r="G398">
        <v>4</v>
      </c>
      <c r="H398">
        <v>50</v>
      </c>
      <c r="I398">
        <v>200</v>
      </c>
      <c r="J398">
        <v>0</v>
      </c>
      <c r="K398" t="str">
        <f t="shared" si="25"/>
        <v>46-55</v>
      </c>
      <c r="L398" t="str">
        <f t="shared" si="24"/>
        <v>8.50-55</v>
      </c>
      <c r="N398" s="11">
        <f t="shared" si="26"/>
        <v>1.5234852933828407E-45</v>
      </c>
    </row>
    <row r="399" spans="1:14" x14ac:dyDescent="0.3">
      <c r="A399">
        <v>38</v>
      </c>
      <c r="B399" s="1">
        <v>45006</v>
      </c>
      <c r="C399" t="s">
        <v>51</v>
      </c>
      <c r="D399" t="s">
        <v>10</v>
      </c>
      <c r="E399">
        <v>38</v>
      </c>
      <c r="F399" t="s">
        <v>11</v>
      </c>
      <c r="G399">
        <v>4</v>
      </c>
      <c r="H399">
        <v>50</v>
      </c>
      <c r="I399">
        <v>200</v>
      </c>
      <c r="J399">
        <v>0</v>
      </c>
      <c r="K399" t="str">
        <f t="shared" si="25"/>
        <v>36-45</v>
      </c>
      <c r="L399" t="str">
        <f t="shared" si="24"/>
        <v>5.35-40</v>
      </c>
      <c r="N399" s="11">
        <f t="shared" si="26"/>
        <v>1.5234852933828407E-45</v>
      </c>
    </row>
    <row r="400" spans="1:14" x14ac:dyDescent="0.3">
      <c r="A400">
        <v>61</v>
      </c>
      <c r="B400" s="1">
        <v>45025</v>
      </c>
      <c r="C400" t="s">
        <v>74</v>
      </c>
      <c r="D400" t="s">
        <v>10</v>
      </c>
      <c r="E400">
        <v>21</v>
      </c>
      <c r="F400" t="s">
        <v>11</v>
      </c>
      <c r="G400">
        <v>4</v>
      </c>
      <c r="H400">
        <v>50</v>
      </c>
      <c r="I400">
        <v>200</v>
      </c>
      <c r="J400">
        <v>0</v>
      </c>
      <c r="K400" t="str">
        <f t="shared" si="25"/>
        <v>18-25</v>
      </c>
      <c r="L400" t="str">
        <f t="shared" si="24"/>
        <v>2.20-25</v>
      </c>
      <c r="N400" s="11">
        <f t="shared" si="26"/>
        <v>1.5234852933828407E-45</v>
      </c>
    </row>
    <row r="401" spans="1:14" x14ac:dyDescent="0.3">
      <c r="A401">
        <v>75</v>
      </c>
      <c r="B401" s="1">
        <v>45113</v>
      </c>
      <c r="C401" t="s">
        <v>88</v>
      </c>
      <c r="D401" t="s">
        <v>10</v>
      </c>
      <c r="E401">
        <v>61</v>
      </c>
      <c r="F401" t="s">
        <v>11</v>
      </c>
      <c r="G401">
        <v>4</v>
      </c>
      <c r="H401">
        <v>50</v>
      </c>
      <c r="I401">
        <v>200</v>
      </c>
      <c r="J401">
        <v>0</v>
      </c>
      <c r="K401" t="str">
        <f t="shared" si="25"/>
        <v>56-65</v>
      </c>
      <c r="L401" t="str">
        <f t="shared" si="24"/>
        <v>10.60-65</v>
      </c>
      <c r="N401" s="11">
        <f t="shared" si="26"/>
        <v>1.5234852933828407E-45</v>
      </c>
    </row>
    <row r="402" spans="1:14" x14ac:dyDescent="0.3">
      <c r="A402">
        <v>82</v>
      </c>
      <c r="B402" s="1">
        <v>45286</v>
      </c>
      <c r="C402" t="s">
        <v>95</v>
      </c>
      <c r="D402" t="s">
        <v>13</v>
      </c>
      <c r="E402">
        <v>32</v>
      </c>
      <c r="F402" t="s">
        <v>11</v>
      </c>
      <c r="G402">
        <v>4</v>
      </c>
      <c r="H402">
        <v>50</v>
      </c>
      <c r="I402">
        <v>200</v>
      </c>
      <c r="J402">
        <v>0</v>
      </c>
      <c r="K402" t="str">
        <f t="shared" si="25"/>
        <v>26-35</v>
      </c>
      <c r="L402" t="str">
        <f t="shared" si="24"/>
        <v>4.30-35</v>
      </c>
      <c r="N402" s="11">
        <f t="shared" si="26"/>
        <v>1.5234852933828407E-45</v>
      </c>
    </row>
    <row r="403" spans="1:14" x14ac:dyDescent="0.3">
      <c r="A403">
        <v>121</v>
      </c>
      <c r="B403" s="1">
        <v>45214</v>
      </c>
      <c r="C403" t="s">
        <v>134</v>
      </c>
      <c r="D403" t="s">
        <v>13</v>
      </c>
      <c r="E403">
        <v>28</v>
      </c>
      <c r="F403" t="s">
        <v>16</v>
      </c>
      <c r="G403">
        <v>4</v>
      </c>
      <c r="H403">
        <v>50</v>
      </c>
      <c r="I403">
        <v>200</v>
      </c>
      <c r="J403">
        <v>0</v>
      </c>
      <c r="K403" t="str">
        <f t="shared" si="25"/>
        <v>26-35</v>
      </c>
      <c r="L403" t="str">
        <f t="shared" si="24"/>
        <v>3.25-30</v>
      </c>
      <c r="N403" s="11">
        <f t="shared" si="26"/>
        <v>1.5234852933828407E-45</v>
      </c>
    </row>
    <row r="404" spans="1:14" x14ac:dyDescent="0.3">
      <c r="A404">
        <v>132</v>
      </c>
      <c r="B404" s="1">
        <v>45179</v>
      </c>
      <c r="C404" t="s">
        <v>145</v>
      </c>
      <c r="D404" t="s">
        <v>10</v>
      </c>
      <c r="E404">
        <v>42</v>
      </c>
      <c r="F404" t="s">
        <v>16</v>
      </c>
      <c r="G404">
        <v>4</v>
      </c>
      <c r="H404">
        <v>50</v>
      </c>
      <c r="I404">
        <v>200</v>
      </c>
      <c r="J404">
        <v>0</v>
      </c>
      <c r="K404" t="str">
        <f t="shared" si="25"/>
        <v>36-45</v>
      </c>
      <c r="L404" t="str">
        <f t="shared" si="24"/>
        <v>6.40-45</v>
      </c>
      <c r="N404" s="11">
        <f t="shared" si="26"/>
        <v>1.5234852933828407E-45</v>
      </c>
    </row>
    <row r="405" spans="1:14" x14ac:dyDescent="0.3">
      <c r="A405">
        <v>138</v>
      </c>
      <c r="B405" s="1">
        <v>45008</v>
      </c>
      <c r="C405" t="s">
        <v>151</v>
      </c>
      <c r="D405" t="s">
        <v>10</v>
      </c>
      <c r="E405">
        <v>49</v>
      </c>
      <c r="F405" t="s">
        <v>14</v>
      </c>
      <c r="G405">
        <v>4</v>
      </c>
      <c r="H405">
        <v>50</v>
      </c>
      <c r="I405">
        <v>200</v>
      </c>
      <c r="J405">
        <v>0</v>
      </c>
      <c r="K405" t="str">
        <f t="shared" si="25"/>
        <v>46-55</v>
      </c>
      <c r="L405" t="str">
        <f t="shared" si="24"/>
        <v>7.45-50</v>
      </c>
      <c r="N405" s="11">
        <f t="shared" si="26"/>
        <v>1.5234852933828407E-45</v>
      </c>
    </row>
    <row r="406" spans="1:14" x14ac:dyDescent="0.3">
      <c r="A406">
        <v>146</v>
      </c>
      <c r="B406" s="1">
        <v>45166</v>
      </c>
      <c r="C406" t="s">
        <v>159</v>
      </c>
      <c r="D406" t="s">
        <v>10</v>
      </c>
      <c r="E406">
        <v>38</v>
      </c>
      <c r="F406" t="s">
        <v>14</v>
      </c>
      <c r="G406">
        <v>4</v>
      </c>
      <c r="H406">
        <v>50</v>
      </c>
      <c r="I406">
        <v>200</v>
      </c>
      <c r="J406">
        <v>0</v>
      </c>
      <c r="K406" t="str">
        <f t="shared" si="25"/>
        <v>36-45</v>
      </c>
      <c r="L406" t="str">
        <f t="shared" si="24"/>
        <v>5.35-40</v>
      </c>
      <c r="N406" s="11">
        <f t="shared" si="26"/>
        <v>1.5234852933828407E-45</v>
      </c>
    </row>
    <row r="407" spans="1:14" x14ac:dyDescent="0.3">
      <c r="A407">
        <v>159</v>
      </c>
      <c r="B407" s="1">
        <v>45077</v>
      </c>
      <c r="C407" t="s">
        <v>172</v>
      </c>
      <c r="D407" t="s">
        <v>10</v>
      </c>
      <c r="E407">
        <v>26</v>
      </c>
      <c r="F407" t="s">
        <v>14</v>
      </c>
      <c r="G407">
        <v>4</v>
      </c>
      <c r="H407">
        <v>50</v>
      </c>
      <c r="I407">
        <v>200</v>
      </c>
      <c r="J407">
        <v>0</v>
      </c>
      <c r="K407" t="str">
        <f t="shared" si="25"/>
        <v>26-35</v>
      </c>
      <c r="L407" t="str">
        <f t="shared" si="24"/>
        <v>3.25-30</v>
      </c>
      <c r="N407" s="11">
        <f t="shared" si="26"/>
        <v>1.5234852933828407E-45</v>
      </c>
    </row>
    <row r="408" spans="1:14" x14ac:dyDescent="0.3">
      <c r="A408">
        <v>184</v>
      </c>
      <c r="B408" s="1">
        <v>44936</v>
      </c>
      <c r="C408" t="s">
        <v>197</v>
      </c>
      <c r="D408" t="s">
        <v>10</v>
      </c>
      <c r="E408">
        <v>31</v>
      </c>
      <c r="F408" t="s">
        <v>16</v>
      </c>
      <c r="G408">
        <v>4</v>
      </c>
      <c r="H408">
        <v>50</v>
      </c>
      <c r="I408">
        <v>200</v>
      </c>
      <c r="J408">
        <v>0</v>
      </c>
      <c r="K408" t="str">
        <f t="shared" si="25"/>
        <v>26-35</v>
      </c>
      <c r="L408" t="str">
        <f t="shared" si="24"/>
        <v>4.30-35</v>
      </c>
      <c r="N408" s="11">
        <f t="shared" si="26"/>
        <v>1.5234852933828407E-45</v>
      </c>
    </row>
    <row r="409" spans="1:14" x14ac:dyDescent="0.3">
      <c r="A409">
        <v>186</v>
      </c>
      <c r="B409" s="1">
        <v>45112</v>
      </c>
      <c r="C409" t="s">
        <v>199</v>
      </c>
      <c r="D409" t="s">
        <v>10</v>
      </c>
      <c r="E409">
        <v>20</v>
      </c>
      <c r="F409" t="s">
        <v>14</v>
      </c>
      <c r="G409">
        <v>4</v>
      </c>
      <c r="H409">
        <v>50</v>
      </c>
      <c r="I409">
        <v>200</v>
      </c>
      <c r="J409">
        <v>0</v>
      </c>
      <c r="K409" t="str">
        <f t="shared" si="25"/>
        <v>18-25</v>
      </c>
      <c r="L409" t="str">
        <f t="shared" si="24"/>
        <v>1.18-20</v>
      </c>
      <c r="N409" s="11">
        <f t="shared" si="26"/>
        <v>1.5234852933828407E-45</v>
      </c>
    </row>
    <row r="410" spans="1:14" x14ac:dyDescent="0.3">
      <c r="A410">
        <v>194</v>
      </c>
      <c r="B410" s="1">
        <v>45175</v>
      </c>
      <c r="C410" t="s">
        <v>207</v>
      </c>
      <c r="D410" t="s">
        <v>10</v>
      </c>
      <c r="E410">
        <v>55</v>
      </c>
      <c r="F410" t="s">
        <v>14</v>
      </c>
      <c r="G410">
        <v>4</v>
      </c>
      <c r="H410">
        <v>50</v>
      </c>
      <c r="I410">
        <v>200</v>
      </c>
      <c r="J410">
        <v>0</v>
      </c>
      <c r="K410" t="str">
        <f t="shared" si="25"/>
        <v>46-55</v>
      </c>
      <c r="L410" t="str">
        <f t="shared" si="24"/>
        <v>8.50-55</v>
      </c>
      <c r="N410" s="11">
        <f t="shared" si="26"/>
        <v>1.5234852933828407E-45</v>
      </c>
    </row>
    <row r="411" spans="1:14" x14ac:dyDescent="0.3">
      <c r="A411">
        <v>197</v>
      </c>
      <c r="B411" s="1">
        <v>44991</v>
      </c>
      <c r="C411" t="s">
        <v>210</v>
      </c>
      <c r="D411" t="s">
        <v>13</v>
      </c>
      <c r="E411">
        <v>42</v>
      </c>
      <c r="F411" t="s">
        <v>14</v>
      </c>
      <c r="G411">
        <v>4</v>
      </c>
      <c r="H411">
        <v>50</v>
      </c>
      <c r="I411">
        <v>200</v>
      </c>
      <c r="J411">
        <v>0</v>
      </c>
      <c r="K411" t="str">
        <f t="shared" si="25"/>
        <v>36-45</v>
      </c>
      <c r="L411" t="str">
        <f t="shared" si="24"/>
        <v>6.40-45</v>
      </c>
      <c r="N411" s="11">
        <f t="shared" si="26"/>
        <v>1.5234852933828407E-45</v>
      </c>
    </row>
    <row r="412" spans="1:14" x14ac:dyDescent="0.3">
      <c r="A412">
        <v>208</v>
      </c>
      <c r="B412" s="1">
        <v>45203</v>
      </c>
      <c r="C412" t="s">
        <v>221</v>
      </c>
      <c r="D412" t="s">
        <v>13</v>
      </c>
      <c r="E412">
        <v>34</v>
      </c>
      <c r="F412" t="s">
        <v>16</v>
      </c>
      <c r="G412">
        <v>4</v>
      </c>
      <c r="H412">
        <v>50</v>
      </c>
      <c r="I412">
        <v>200</v>
      </c>
      <c r="J412">
        <v>0</v>
      </c>
      <c r="K412" t="str">
        <f t="shared" si="25"/>
        <v>26-35</v>
      </c>
      <c r="L412" t="str">
        <f t="shared" si="24"/>
        <v>4.30-35</v>
      </c>
      <c r="N412" s="11">
        <f t="shared" si="26"/>
        <v>1.5234852933828407E-45</v>
      </c>
    </row>
    <row r="413" spans="1:14" x14ac:dyDescent="0.3">
      <c r="A413">
        <v>209</v>
      </c>
      <c r="B413" s="1">
        <v>45280</v>
      </c>
      <c r="C413" t="s">
        <v>222</v>
      </c>
      <c r="D413" t="s">
        <v>13</v>
      </c>
      <c r="E413">
        <v>30</v>
      </c>
      <c r="F413" t="s">
        <v>16</v>
      </c>
      <c r="G413">
        <v>4</v>
      </c>
      <c r="H413">
        <v>50</v>
      </c>
      <c r="I413">
        <v>200</v>
      </c>
      <c r="J413">
        <v>0</v>
      </c>
      <c r="K413" t="str">
        <f t="shared" si="25"/>
        <v>26-35</v>
      </c>
      <c r="L413" t="str">
        <f t="shared" si="24"/>
        <v>3.25-30</v>
      </c>
      <c r="N413" s="11">
        <f t="shared" si="26"/>
        <v>1.5234852933828407E-45</v>
      </c>
    </row>
    <row r="414" spans="1:14" x14ac:dyDescent="0.3">
      <c r="A414">
        <v>210</v>
      </c>
      <c r="B414" s="1">
        <v>45029</v>
      </c>
      <c r="C414" t="s">
        <v>223</v>
      </c>
      <c r="D414" t="s">
        <v>10</v>
      </c>
      <c r="E414">
        <v>37</v>
      </c>
      <c r="F414" t="s">
        <v>16</v>
      </c>
      <c r="G414">
        <v>4</v>
      </c>
      <c r="H414">
        <v>50</v>
      </c>
      <c r="I414">
        <v>200</v>
      </c>
      <c r="J414">
        <v>0</v>
      </c>
      <c r="K414" t="str">
        <f t="shared" si="25"/>
        <v>36-45</v>
      </c>
      <c r="L414" t="str">
        <f t="shared" si="24"/>
        <v>5.35-40</v>
      </c>
      <c r="N414" s="11">
        <f t="shared" si="26"/>
        <v>1.5234852933828407E-45</v>
      </c>
    </row>
    <row r="415" spans="1:14" x14ac:dyDescent="0.3">
      <c r="A415">
        <v>217</v>
      </c>
      <c r="B415" s="1">
        <v>45151</v>
      </c>
      <c r="C415" t="s">
        <v>230</v>
      </c>
      <c r="D415" t="s">
        <v>13</v>
      </c>
      <c r="E415">
        <v>35</v>
      </c>
      <c r="F415" t="s">
        <v>16</v>
      </c>
      <c r="G415">
        <v>4</v>
      </c>
      <c r="H415">
        <v>50</v>
      </c>
      <c r="I415">
        <v>200</v>
      </c>
      <c r="J415">
        <v>0</v>
      </c>
      <c r="K415" t="str">
        <f t="shared" si="25"/>
        <v>26-35</v>
      </c>
      <c r="L415" t="str">
        <f t="shared" si="24"/>
        <v>4.30-35</v>
      </c>
      <c r="N415" s="11">
        <f t="shared" si="26"/>
        <v>1.5234852933828407E-45</v>
      </c>
    </row>
    <row r="416" spans="1:14" x14ac:dyDescent="0.3">
      <c r="A416">
        <v>251</v>
      </c>
      <c r="B416" s="1">
        <v>45169</v>
      </c>
      <c r="C416" t="s">
        <v>264</v>
      </c>
      <c r="D416" t="s">
        <v>13</v>
      </c>
      <c r="E416">
        <v>57</v>
      </c>
      <c r="F416" t="s">
        <v>11</v>
      </c>
      <c r="G416">
        <v>4</v>
      </c>
      <c r="H416">
        <v>50</v>
      </c>
      <c r="I416">
        <v>200</v>
      </c>
      <c r="J416">
        <v>0</v>
      </c>
      <c r="K416" t="str">
        <f t="shared" si="25"/>
        <v>56-65</v>
      </c>
      <c r="L416" t="str">
        <f t="shared" si="24"/>
        <v>9.55-60</v>
      </c>
      <c r="N416" s="11">
        <f t="shared" si="26"/>
        <v>1.5234852933828407E-45</v>
      </c>
    </row>
    <row r="417" spans="1:14" x14ac:dyDescent="0.3">
      <c r="A417">
        <v>259</v>
      </c>
      <c r="B417" s="1">
        <v>45147</v>
      </c>
      <c r="C417" t="s">
        <v>272</v>
      </c>
      <c r="D417" t="s">
        <v>13</v>
      </c>
      <c r="E417">
        <v>45</v>
      </c>
      <c r="F417" t="s">
        <v>14</v>
      </c>
      <c r="G417">
        <v>4</v>
      </c>
      <c r="H417">
        <v>50</v>
      </c>
      <c r="I417">
        <v>200</v>
      </c>
      <c r="J417">
        <v>0</v>
      </c>
      <c r="K417" t="str">
        <f t="shared" si="25"/>
        <v>36-45</v>
      </c>
      <c r="L417" t="str">
        <f t="shared" si="24"/>
        <v>6.40-45</v>
      </c>
      <c r="N417" s="11">
        <f t="shared" si="26"/>
        <v>1.5234852933828407E-45</v>
      </c>
    </row>
    <row r="418" spans="1:14" x14ac:dyDescent="0.3">
      <c r="A418">
        <v>282</v>
      </c>
      <c r="B418" s="1">
        <v>45163</v>
      </c>
      <c r="C418" t="s">
        <v>295</v>
      </c>
      <c r="D418" t="s">
        <v>13</v>
      </c>
      <c r="E418">
        <v>64</v>
      </c>
      <c r="F418" t="s">
        <v>16</v>
      </c>
      <c r="G418">
        <v>4</v>
      </c>
      <c r="H418">
        <v>50</v>
      </c>
      <c r="I418">
        <v>200</v>
      </c>
      <c r="J418">
        <v>0</v>
      </c>
      <c r="K418" t="str">
        <f t="shared" si="25"/>
        <v>56-65</v>
      </c>
      <c r="L418" t="str">
        <f t="shared" si="24"/>
        <v>10.60-65</v>
      </c>
      <c r="N418" s="11">
        <f t="shared" si="26"/>
        <v>1.5234852933828407E-45</v>
      </c>
    </row>
    <row r="419" spans="1:14" x14ac:dyDescent="0.3">
      <c r="A419">
        <v>284</v>
      </c>
      <c r="B419" s="1">
        <v>44965</v>
      </c>
      <c r="C419" t="s">
        <v>297</v>
      </c>
      <c r="D419" t="s">
        <v>10</v>
      </c>
      <c r="E419">
        <v>43</v>
      </c>
      <c r="F419" t="s">
        <v>14</v>
      </c>
      <c r="G419">
        <v>4</v>
      </c>
      <c r="H419">
        <v>50</v>
      </c>
      <c r="I419">
        <v>200</v>
      </c>
      <c r="J419">
        <v>0</v>
      </c>
      <c r="K419" t="str">
        <f t="shared" si="25"/>
        <v>36-45</v>
      </c>
      <c r="L419" t="str">
        <f t="shared" si="24"/>
        <v>6.40-45</v>
      </c>
      <c r="N419" s="11">
        <f t="shared" si="26"/>
        <v>1.5234852933828407E-45</v>
      </c>
    </row>
    <row r="420" spans="1:14" x14ac:dyDescent="0.3">
      <c r="A420">
        <v>300</v>
      </c>
      <c r="B420" s="1">
        <v>44957</v>
      </c>
      <c r="C420" t="s">
        <v>313</v>
      </c>
      <c r="D420" t="s">
        <v>13</v>
      </c>
      <c r="E420">
        <v>19</v>
      </c>
      <c r="F420" t="s">
        <v>16</v>
      </c>
      <c r="G420">
        <v>4</v>
      </c>
      <c r="H420">
        <v>50</v>
      </c>
      <c r="I420">
        <v>200</v>
      </c>
      <c r="J420">
        <v>0</v>
      </c>
      <c r="K420" t="str">
        <f t="shared" si="25"/>
        <v>18-25</v>
      </c>
      <c r="L420" t="str">
        <f t="shared" si="24"/>
        <v>1.18-20</v>
      </c>
      <c r="N420" s="11">
        <f t="shared" si="26"/>
        <v>1.5234852933828407E-45</v>
      </c>
    </row>
    <row r="421" spans="1:14" x14ac:dyDescent="0.3">
      <c r="A421">
        <v>330</v>
      </c>
      <c r="B421" s="1">
        <v>45187</v>
      </c>
      <c r="C421" t="s">
        <v>343</v>
      </c>
      <c r="D421" t="s">
        <v>13</v>
      </c>
      <c r="E421">
        <v>25</v>
      </c>
      <c r="F421" t="s">
        <v>11</v>
      </c>
      <c r="G421">
        <v>4</v>
      </c>
      <c r="H421">
        <v>50</v>
      </c>
      <c r="I421">
        <v>200</v>
      </c>
      <c r="J421">
        <v>0</v>
      </c>
      <c r="K421" t="str">
        <f t="shared" si="25"/>
        <v>18-25</v>
      </c>
      <c r="L421" t="str">
        <f t="shared" si="24"/>
        <v>2.20-25</v>
      </c>
      <c r="N421" s="11">
        <f t="shared" si="26"/>
        <v>1.5234852933828407E-45</v>
      </c>
    </row>
    <row r="422" spans="1:14" x14ac:dyDescent="0.3">
      <c r="A422">
        <v>341</v>
      </c>
      <c r="B422" s="1">
        <v>45053</v>
      </c>
      <c r="C422" t="s">
        <v>354</v>
      </c>
      <c r="D422" t="s">
        <v>10</v>
      </c>
      <c r="E422">
        <v>31</v>
      </c>
      <c r="F422" t="s">
        <v>14</v>
      </c>
      <c r="G422">
        <v>4</v>
      </c>
      <c r="H422">
        <v>50</v>
      </c>
      <c r="I422">
        <v>200</v>
      </c>
      <c r="J422">
        <v>0</v>
      </c>
      <c r="K422" t="str">
        <f t="shared" si="25"/>
        <v>26-35</v>
      </c>
      <c r="L422" t="str">
        <f t="shared" si="24"/>
        <v>4.30-35</v>
      </c>
      <c r="N422" s="11">
        <f t="shared" si="26"/>
        <v>1.5234852933828407E-45</v>
      </c>
    </row>
    <row r="423" spans="1:14" x14ac:dyDescent="0.3">
      <c r="A423">
        <v>354</v>
      </c>
      <c r="B423" s="1">
        <v>45031</v>
      </c>
      <c r="C423" t="s">
        <v>367</v>
      </c>
      <c r="D423" t="s">
        <v>13</v>
      </c>
      <c r="E423">
        <v>49</v>
      </c>
      <c r="F423" t="s">
        <v>11</v>
      </c>
      <c r="G423">
        <v>4</v>
      </c>
      <c r="H423">
        <v>50</v>
      </c>
      <c r="I423">
        <v>200</v>
      </c>
      <c r="J423">
        <v>0</v>
      </c>
      <c r="K423" t="str">
        <f t="shared" si="25"/>
        <v>46-55</v>
      </c>
      <c r="L423" t="str">
        <f t="shared" si="24"/>
        <v>7.45-50</v>
      </c>
      <c r="N423" s="11">
        <f t="shared" si="26"/>
        <v>1.5234852933828407E-45</v>
      </c>
    </row>
    <row r="424" spans="1:14" x14ac:dyDescent="0.3">
      <c r="A424">
        <v>377</v>
      </c>
      <c r="B424" s="1">
        <v>44994</v>
      </c>
      <c r="C424" t="s">
        <v>390</v>
      </c>
      <c r="D424" t="s">
        <v>13</v>
      </c>
      <c r="E424">
        <v>46</v>
      </c>
      <c r="F424" t="s">
        <v>14</v>
      </c>
      <c r="G424">
        <v>4</v>
      </c>
      <c r="H424">
        <v>50</v>
      </c>
      <c r="I424">
        <v>200</v>
      </c>
      <c r="J424">
        <v>0</v>
      </c>
      <c r="K424" t="str">
        <f t="shared" si="25"/>
        <v>46-55</v>
      </c>
      <c r="L424" t="str">
        <f t="shared" si="24"/>
        <v>7.45-50</v>
      </c>
      <c r="N424" s="11">
        <f t="shared" si="26"/>
        <v>1.5234852933828407E-45</v>
      </c>
    </row>
    <row r="425" spans="1:14" x14ac:dyDescent="0.3">
      <c r="A425">
        <v>400</v>
      </c>
      <c r="B425" s="1">
        <v>44981</v>
      </c>
      <c r="C425" t="s">
        <v>413</v>
      </c>
      <c r="D425" t="s">
        <v>10</v>
      </c>
      <c r="E425">
        <v>53</v>
      </c>
      <c r="F425" t="s">
        <v>14</v>
      </c>
      <c r="G425">
        <v>4</v>
      </c>
      <c r="H425">
        <v>50</v>
      </c>
      <c r="I425">
        <v>200</v>
      </c>
      <c r="J425">
        <v>0</v>
      </c>
      <c r="K425" t="str">
        <f t="shared" si="25"/>
        <v>46-55</v>
      </c>
      <c r="L425" t="str">
        <f t="shared" si="24"/>
        <v>8.50-55</v>
      </c>
      <c r="N425" s="11">
        <f t="shared" si="26"/>
        <v>1.5234852933828407E-45</v>
      </c>
    </row>
    <row r="426" spans="1:14" x14ac:dyDescent="0.3">
      <c r="A426">
        <v>411</v>
      </c>
      <c r="B426" s="1">
        <v>45062</v>
      </c>
      <c r="C426" t="s">
        <v>424</v>
      </c>
      <c r="D426" t="s">
        <v>10</v>
      </c>
      <c r="E426">
        <v>62</v>
      </c>
      <c r="F426" t="s">
        <v>16</v>
      </c>
      <c r="G426">
        <v>4</v>
      </c>
      <c r="H426">
        <v>50</v>
      </c>
      <c r="I426">
        <v>200</v>
      </c>
      <c r="J426">
        <v>0</v>
      </c>
      <c r="K426" t="str">
        <f t="shared" si="25"/>
        <v>56-65</v>
      </c>
      <c r="L426" t="str">
        <f t="shared" si="24"/>
        <v>10.60-65</v>
      </c>
      <c r="N426" s="11">
        <f t="shared" si="26"/>
        <v>1.5234852933828407E-45</v>
      </c>
    </row>
    <row r="427" spans="1:14" x14ac:dyDescent="0.3">
      <c r="A427">
        <v>428</v>
      </c>
      <c r="B427" s="1">
        <v>45209</v>
      </c>
      <c r="C427" t="s">
        <v>441</v>
      </c>
      <c r="D427" t="s">
        <v>13</v>
      </c>
      <c r="E427">
        <v>40</v>
      </c>
      <c r="F427" t="s">
        <v>16</v>
      </c>
      <c r="G427">
        <v>4</v>
      </c>
      <c r="H427">
        <v>50</v>
      </c>
      <c r="I427">
        <v>200</v>
      </c>
      <c r="J427">
        <v>0</v>
      </c>
      <c r="K427" t="str">
        <f t="shared" si="25"/>
        <v>36-45</v>
      </c>
      <c r="L427" t="str">
        <f t="shared" si="24"/>
        <v>5.35-40</v>
      </c>
      <c r="N427" s="11">
        <f t="shared" si="26"/>
        <v>1.5234852933828407E-45</v>
      </c>
    </row>
    <row r="428" spans="1:14" x14ac:dyDescent="0.3">
      <c r="A428">
        <v>433</v>
      </c>
      <c r="B428" s="1">
        <v>44984</v>
      </c>
      <c r="C428" t="s">
        <v>446</v>
      </c>
      <c r="D428" t="s">
        <v>10</v>
      </c>
      <c r="E428">
        <v>29</v>
      </c>
      <c r="F428" t="s">
        <v>11</v>
      </c>
      <c r="G428">
        <v>4</v>
      </c>
      <c r="H428">
        <v>50</v>
      </c>
      <c r="I428">
        <v>200</v>
      </c>
      <c r="J428">
        <v>0</v>
      </c>
      <c r="K428" t="str">
        <f t="shared" si="25"/>
        <v>26-35</v>
      </c>
      <c r="L428" t="str">
        <f t="shared" si="24"/>
        <v>3.25-30</v>
      </c>
      <c r="N428" s="11">
        <f t="shared" si="26"/>
        <v>1.5234852933828407E-45</v>
      </c>
    </row>
    <row r="429" spans="1:14" x14ac:dyDescent="0.3">
      <c r="A429">
        <v>449</v>
      </c>
      <c r="B429" s="1">
        <v>45110</v>
      </c>
      <c r="C429" t="s">
        <v>462</v>
      </c>
      <c r="D429" t="s">
        <v>10</v>
      </c>
      <c r="E429">
        <v>25</v>
      </c>
      <c r="F429" t="s">
        <v>16</v>
      </c>
      <c r="G429">
        <v>4</v>
      </c>
      <c r="H429">
        <v>50</v>
      </c>
      <c r="I429">
        <v>200</v>
      </c>
      <c r="J429">
        <v>0</v>
      </c>
      <c r="K429" t="str">
        <f t="shared" si="25"/>
        <v>18-25</v>
      </c>
      <c r="L429" t="str">
        <f t="shared" si="24"/>
        <v>2.20-25</v>
      </c>
      <c r="N429" s="11">
        <f t="shared" si="26"/>
        <v>1.5234852933828407E-45</v>
      </c>
    </row>
    <row r="430" spans="1:14" x14ac:dyDescent="0.3">
      <c r="A430">
        <v>494</v>
      </c>
      <c r="B430" s="1">
        <v>45187</v>
      </c>
      <c r="C430" t="s">
        <v>507</v>
      </c>
      <c r="D430" t="s">
        <v>13</v>
      </c>
      <c r="E430">
        <v>42</v>
      </c>
      <c r="F430" t="s">
        <v>11</v>
      </c>
      <c r="G430">
        <v>4</v>
      </c>
      <c r="H430">
        <v>50</v>
      </c>
      <c r="I430">
        <v>200</v>
      </c>
      <c r="J430">
        <v>0</v>
      </c>
      <c r="K430" t="str">
        <f t="shared" si="25"/>
        <v>36-45</v>
      </c>
      <c r="L430" t="str">
        <f t="shared" si="24"/>
        <v>6.40-45</v>
      </c>
      <c r="N430" s="11">
        <f t="shared" si="26"/>
        <v>1.5234852933828407E-45</v>
      </c>
    </row>
    <row r="431" spans="1:14" x14ac:dyDescent="0.3">
      <c r="A431">
        <v>510</v>
      </c>
      <c r="B431" s="1">
        <v>45087</v>
      </c>
      <c r="C431" t="s">
        <v>523</v>
      </c>
      <c r="D431" t="s">
        <v>13</v>
      </c>
      <c r="E431">
        <v>39</v>
      </c>
      <c r="F431" t="s">
        <v>11</v>
      </c>
      <c r="G431">
        <v>4</v>
      </c>
      <c r="H431">
        <v>50</v>
      </c>
      <c r="I431">
        <v>200</v>
      </c>
      <c r="J431">
        <v>0</v>
      </c>
      <c r="K431" t="str">
        <f t="shared" si="25"/>
        <v>36-45</v>
      </c>
      <c r="L431" t="str">
        <f t="shared" si="24"/>
        <v>5.35-40</v>
      </c>
      <c r="N431" s="11">
        <f t="shared" si="26"/>
        <v>1.5234852933828407E-45</v>
      </c>
    </row>
    <row r="432" spans="1:14" x14ac:dyDescent="0.3">
      <c r="A432">
        <v>546</v>
      </c>
      <c r="B432" s="1">
        <v>45210</v>
      </c>
      <c r="C432" t="s">
        <v>559</v>
      </c>
      <c r="D432" t="s">
        <v>13</v>
      </c>
      <c r="E432">
        <v>36</v>
      </c>
      <c r="F432" t="s">
        <v>16</v>
      </c>
      <c r="G432">
        <v>4</v>
      </c>
      <c r="H432">
        <v>50</v>
      </c>
      <c r="I432">
        <v>200</v>
      </c>
      <c r="J432">
        <v>0</v>
      </c>
      <c r="K432" t="str">
        <f t="shared" si="25"/>
        <v>36-45</v>
      </c>
      <c r="L432" t="str">
        <f t="shared" si="24"/>
        <v>5.35-40</v>
      </c>
      <c r="N432" s="11">
        <f t="shared" si="26"/>
        <v>1.5234852933828407E-45</v>
      </c>
    </row>
    <row r="433" spans="1:14" x14ac:dyDescent="0.3">
      <c r="A433">
        <v>569</v>
      </c>
      <c r="B433" s="1">
        <v>45153</v>
      </c>
      <c r="C433" t="s">
        <v>582</v>
      </c>
      <c r="D433" t="s">
        <v>10</v>
      </c>
      <c r="E433">
        <v>52</v>
      </c>
      <c r="F433" t="s">
        <v>16</v>
      </c>
      <c r="G433">
        <v>4</v>
      </c>
      <c r="H433">
        <v>50</v>
      </c>
      <c r="I433">
        <v>200</v>
      </c>
      <c r="J433">
        <v>0</v>
      </c>
      <c r="K433" t="str">
        <f t="shared" si="25"/>
        <v>46-55</v>
      </c>
      <c r="L433" t="str">
        <f t="shared" si="24"/>
        <v>8.50-55</v>
      </c>
      <c r="N433" s="11">
        <f t="shared" si="26"/>
        <v>1.5234852933828407E-45</v>
      </c>
    </row>
    <row r="434" spans="1:14" x14ac:dyDescent="0.3">
      <c r="A434">
        <v>584</v>
      </c>
      <c r="B434" s="1">
        <v>44974</v>
      </c>
      <c r="C434" t="s">
        <v>597</v>
      </c>
      <c r="D434" t="s">
        <v>13</v>
      </c>
      <c r="E434">
        <v>27</v>
      </c>
      <c r="F434" t="s">
        <v>11</v>
      </c>
      <c r="G434">
        <v>4</v>
      </c>
      <c r="H434">
        <v>50</v>
      </c>
      <c r="I434">
        <v>200</v>
      </c>
      <c r="J434">
        <v>0</v>
      </c>
      <c r="K434" t="str">
        <f t="shared" si="25"/>
        <v>26-35</v>
      </c>
      <c r="L434" t="str">
        <f t="shared" si="24"/>
        <v>3.25-30</v>
      </c>
      <c r="N434" s="11">
        <f t="shared" si="26"/>
        <v>1.5234852933828407E-45</v>
      </c>
    </row>
    <row r="435" spans="1:14" x14ac:dyDescent="0.3">
      <c r="A435">
        <v>604</v>
      </c>
      <c r="B435" s="1">
        <v>45180</v>
      </c>
      <c r="C435" t="s">
        <v>617</v>
      </c>
      <c r="D435" t="s">
        <v>13</v>
      </c>
      <c r="E435">
        <v>29</v>
      </c>
      <c r="F435" t="s">
        <v>16</v>
      </c>
      <c r="G435">
        <v>4</v>
      </c>
      <c r="H435">
        <v>50</v>
      </c>
      <c r="I435">
        <v>200</v>
      </c>
      <c r="J435">
        <v>0</v>
      </c>
      <c r="K435" t="str">
        <f t="shared" si="25"/>
        <v>26-35</v>
      </c>
      <c r="L435" t="str">
        <f t="shared" si="24"/>
        <v>3.25-30</v>
      </c>
      <c r="N435" s="11">
        <f t="shared" si="26"/>
        <v>1.5234852933828407E-45</v>
      </c>
    </row>
    <row r="436" spans="1:14" x14ac:dyDescent="0.3">
      <c r="A436">
        <v>628</v>
      </c>
      <c r="B436" s="1">
        <v>45231</v>
      </c>
      <c r="C436" t="s">
        <v>641</v>
      </c>
      <c r="D436" t="s">
        <v>13</v>
      </c>
      <c r="E436">
        <v>19</v>
      </c>
      <c r="F436" t="s">
        <v>11</v>
      </c>
      <c r="G436">
        <v>4</v>
      </c>
      <c r="H436">
        <v>50</v>
      </c>
      <c r="I436">
        <v>200</v>
      </c>
      <c r="J436">
        <v>0</v>
      </c>
      <c r="K436" t="str">
        <f t="shared" si="25"/>
        <v>18-25</v>
      </c>
      <c r="L436" t="str">
        <f t="shared" si="24"/>
        <v>1.18-20</v>
      </c>
      <c r="N436" s="11">
        <f t="shared" si="26"/>
        <v>1.5234852933828407E-45</v>
      </c>
    </row>
    <row r="437" spans="1:14" x14ac:dyDescent="0.3">
      <c r="A437">
        <v>639</v>
      </c>
      <c r="B437" s="1">
        <v>45059</v>
      </c>
      <c r="C437" t="s">
        <v>652</v>
      </c>
      <c r="D437" t="s">
        <v>13</v>
      </c>
      <c r="E437">
        <v>62</v>
      </c>
      <c r="F437" t="s">
        <v>11</v>
      </c>
      <c r="G437">
        <v>4</v>
      </c>
      <c r="H437">
        <v>50</v>
      </c>
      <c r="I437">
        <v>200</v>
      </c>
      <c r="J437">
        <v>0</v>
      </c>
      <c r="K437" t="str">
        <f t="shared" si="25"/>
        <v>56-65</v>
      </c>
      <c r="L437" t="str">
        <f t="shared" si="24"/>
        <v>10.60-65</v>
      </c>
      <c r="N437" s="11">
        <f t="shared" si="26"/>
        <v>1.5234852933828407E-45</v>
      </c>
    </row>
    <row r="438" spans="1:14" x14ac:dyDescent="0.3">
      <c r="A438">
        <v>686</v>
      </c>
      <c r="B438" s="1">
        <v>45126</v>
      </c>
      <c r="C438" t="s">
        <v>699</v>
      </c>
      <c r="D438" t="s">
        <v>13</v>
      </c>
      <c r="E438">
        <v>28</v>
      </c>
      <c r="F438" t="s">
        <v>16</v>
      </c>
      <c r="G438">
        <v>4</v>
      </c>
      <c r="H438">
        <v>50</v>
      </c>
      <c r="I438">
        <v>200</v>
      </c>
      <c r="J438">
        <v>0</v>
      </c>
      <c r="K438" t="str">
        <f t="shared" si="25"/>
        <v>26-35</v>
      </c>
      <c r="L438" t="str">
        <f t="shared" si="24"/>
        <v>3.25-30</v>
      </c>
      <c r="N438" s="11">
        <f t="shared" si="26"/>
        <v>1.5234852933828407E-45</v>
      </c>
    </row>
    <row r="439" spans="1:14" x14ac:dyDescent="0.3">
      <c r="A439">
        <v>696</v>
      </c>
      <c r="B439" s="1">
        <v>45175</v>
      </c>
      <c r="C439" t="s">
        <v>709</v>
      </c>
      <c r="D439" t="s">
        <v>13</v>
      </c>
      <c r="E439">
        <v>50</v>
      </c>
      <c r="F439" t="s">
        <v>14</v>
      </c>
      <c r="G439">
        <v>4</v>
      </c>
      <c r="H439">
        <v>50</v>
      </c>
      <c r="I439">
        <v>200</v>
      </c>
      <c r="J439">
        <v>0</v>
      </c>
      <c r="K439" t="str">
        <f t="shared" si="25"/>
        <v>46-55</v>
      </c>
      <c r="L439" t="str">
        <f t="shared" si="24"/>
        <v>7.45-50</v>
      </c>
      <c r="N439" s="11">
        <f t="shared" si="26"/>
        <v>1.5234852933828407E-45</v>
      </c>
    </row>
    <row r="440" spans="1:14" x14ac:dyDescent="0.3">
      <c r="A440">
        <v>723</v>
      </c>
      <c r="B440" s="1">
        <v>45094</v>
      </c>
      <c r="C440" t="s">
        <v>736</v>
      </c>
      <c r="D440" t="s">
        <v>13</v>
      </c>
      <c r="E440">
        <v>54</v>
      </c>
      <c r="F440" t="s">
        <v>11</v>
      </c>
      <c r="G440">
        <v>4</v>
      </c>
      <c r="H440">
        <v>50</v>
      </c>
      <c r="I440">
        <v>200</v>
      </c>
      <c r="J440">
        <v>0</v>
      </c>
      <c r="K440" t="str">
        <f t="shared" si="25"/>
        <v>46-55</v>
      </c>
      <c r="L440" t="str">
        <f t="shared" si="24"/>
        <v>8.50-55</v>
      </c>
      <c r="N440" s="11">
        <f t="shared" si="26"/>
        <v>1.5234852933828407E-45</v>
      </c>
    </row>
    <row r="441" spans="1:14" x14ac:dyDescent="0.3">
      <c r="A441">
        <v>740</v>
      </c>
      <c r="B441" s="1">
        <v>44962</v>
      </c>
      <c r="C441" t="s">
        <v>753</v>
      </c>
      <c r="D441" t="s">
        <v>13</v>
      </c>
      <c r="E441">
        <v>25</v>
      </c>
      <c r="F441" t="s">
        <v>11</v>
      </c>
      <c r="G441">
        <v>4</v>
      </c>
      <c r="H441">
        <v>50</v>
      </c>
      <c r="I441">
        <v>200</v>
      </c>
      <c r="J441">
        <v>0</v>
      </c>
      <c r="K441" t="str">
        <f t="shared" si="25"/>
        <v>18-25</v>
      </c>
      <c r="L441" t="str">
        <f t="shared" si="24"/>
        <v>2.20-25</v>
      </c>
      <c r="N441" s="11">
        <f t="shared" si="26"/>
        <v>1.5234852933828407E-45</v>
      </c>
    </row>
    <row r="442" spans="1:14" x14ac:dyDescent="0.3">
      <c r="A442">
        <v>765</v>
      </c>
      <c r="B442" s="1">
        <v>45086</v>
      </c>
      <c r="C442" t="s">
        <v>778</v>
      </c>
      <c r="D442" t="s">
        <v>10</v>
      </c>
      <c r="E442">
        <v>43</v>
      </c>
      <c r="F442" t="s">
        <v>14</v>
      </c>
      <c r="G442">
        <v>4</v>
      </c>
      <c r="H442">
        <v>50</v>
      </c>
      <c r="I442">
        <v>200</v>
      </c>
      <c r="J442">
        <v>0</v>
      </c>
      <c r="K442" t="str">
        <f t="shared" si="25"/>
        <v>36-45</v>
      </c>
      <c r="L442" t="str">
        <f t="shared" si="24"/>
        <v>6.40-45</v>
      </c>
      <c r="N442" s="11">
        <f t="shared" si="26"/>
        <v>1.5234852933828407E-45</v>
      </c>
    </row>
    <row r="443" spans="1:14" x14ac:dyDescent="0.3">
      <c r="A443">
        <v>785</v>
      </c>
      <c r="B443" s="1">
        <v>44988</v>
      </c>
      <c r="C443" t="s">
        <v>798</v>
      </c>
      <c r="D443" t="s">
        <v>13</v>
      </c>
      <c r="E443">
        <v>31</v>
      </c>
      <c r="F443" t="s">
        <v>11</v>
      </c>
      <c r="G443">
        <v>4</v>
      </c>
      <c r="H443">
        <v>50</v>
      </c>
      <c r="I443">
        <v>200</v>
      </c>
      <c r="J443">
        <v>0</v>
      </c>
      <c r="K443" t="str">
        <f t="shared" si="25"/>
        <v>26-35</v>
      </c>
      <c r="L443" t="str">
        <f t="shared" si="24"/>
        <v>4.30-35</v>
      </c>
      <c r="N443" s="11">
        <f t="shared" si="26"/>
        <v>1.5234852933828407E-45</v>
      </c>
    </row>
    <row r="444" spans="1:14" x14ac:dyDescent="0.3">
      <c r="A444">
        <v>801</v>
      </c>
      <c r="B444" s="1">
        <v>45148</v>
      </c>
      <c r="C444" t="s">
        <v>814</v>
      </c>
      <c r="D444" t="s">
        <v>10</v>
      </c>
      <c r="E444">
        <v>21</v>
      </c>
      <c r="F444" t="s">
        <v>14</v>
      </c>
      <c r="G444">
        <v>4</v>
      </c>
      <c r="H444">
        <v>50</v>
      </c>
      <c r="I444">
        <v>200</v>
      </c>
      <c r="J444">
        <v>0</v>
      </c>
      <c r="K444" t="str">
        <f t="shared" si="25"/>
        <v>18-25</v>
      </c>
      <c r="L444" t="str">
        <f t="shared" si="24"/>
        <v>2.20-25</v>
      </c>
      <c r="N444" s="11">
        <f t="shared" si="26"/>
        <v>1.5234852933828407E-45</v>
      </c>
    </row>
    <row r="445" spans="1:14" x14ac:dyDescent="0.3">
      <c r="A445">
        <v>807</v>
      </c>
      <c r="B445" s="1">
        <v>45149</v>
      </c>
      <c r="C445" t="s">
        <v>820</v>
      </c>
      <c r="D445" t="s">
        <v>13</v>
      </c>
      <c r="E445">
        <v>50</v>
      </c>
      <c r="F445" t="s">
        <v>16</v>
      </c>
      <c r="G445">
        <v>4</v>
      </c>
      <c r="H445">
        <v>50</v>
      </c>
      <c r="I445">
        <v>200</v>
      </c>
      <c r="J445">
        <v>0</v>
      </c>
      <c r="K445" t="str">
        <f t="shared" si="25"/>
        <v>46-55</v>
      </c>
      <c r="L445" t="str">
        <f t="shared" si="24"/>
        <v>7.45-50</v>
      </c>
      <c r="N445" s="11">
        <f t="shared" si="26"/>
        <v>1.5234852933828407E-45</v>
      </c>
    </row>
    <row r="446" spans="1:14" x14ac:dyDescent="0.3">
      <c r="A446">
        <v>817</v>
      </c>
      <c r="B446" s="1">
        <v>45230</v>
      </c>
      <c r="C446" t="s">
        <v>830</v>
      </c>
      <c r="D446" t="s">
        <v>10</v>
      </c>
      <c r="E446">
        <v>30</v>
      </c>
      <c r="F446" t="s">
        <v>11</v>
      </c>
      <c r="G446">
        <v>4</v>
      </c>
      <c r="H446">
        <v>50</v>
      </c>
      <c r="I446">
        <v>200</v>
      </c>
      <c r="J446">
        <v>0</v>
      </c>
      <c r="K446" t="str">
        <f t="shared" si="25"/>
        <v>26-35</v>
      </c>
      <c r="L446" t="str">
        <f t="shared" si="24"/>
        <v>3.25-30</v>
      </c>
      <c r="N446" s="11">
        <f t="shared" si="26"/>
        <v>1.5234852933828407E-45</v>
      </c>
    </row>
    <row r="447" spans="1:14" x14ac:dyDescent="0.3">
      <c r="A447">
        <v>820</v>
      </c>
      <c r="B447" s="1">
        <v>45052</v>
      </c>
      <c r="C447" t="s">
        <v>833</v>
      </c>
      <c r="D447" t="s">
        <v>10</v>
      </c>
      <c r="E447">
        <v>49</v>
      </c>
      <c r="F447" t="s">
        <v>16</v>
      </c>
      <c r="G447">
        <v>4</v>
      </c>
      <c r="H447">
        <v>50</v>
      </c>
      <c r="I447">
        <v>200</v>
      </c>
      <c r="J447">
        <v>0</v>
      </c>
      <c r="K447" t="str">
        <f t="shared" si="25"/>
        <v>46-55</v>
      </c>
      <c r="L447" t="str">
        <f t="shared" si="24"/>
        <v>7.45-50</v>
      </c>
      <c r="N447" s="11">
        <f t="shared" si="26"/>
        <v>1.5234852933828407E-45</v>
      </c>
    </row>
    <row r="448" spans="1:14" x14ac:dyDescent="0.3">
      <c r="A448">
        <v>833</v>
      </c>
      <c r="B448" s="1">
        <v>45093</v>
      </c>
      <c r="C448" t="s">
        <v>846</v>
      </c>
      <c r="D448" t="s">
        <v>10</v>
      </c>
      <c r="E448">
        <v>42</v>
      </c>
      <c r="F448" t="s">
        <v>11</v>
      </c>
      <c r="G448">
        <v>4</v>
      </c>
      <c r="H448">
        <v>50</v>
      </c>
      <c r="I448">
        <v>200</v>
      </c>
      <c r="J448">
        <v>0</v>
      </c>
      <c r="K448" t="str">
        <f t="shared" si="25"/>
        <v>36-45</v>
      </c>
      <c r="L448" t="str">
        <f t="shared" si="24"/>
        <v>6.40-45</v>
      </c>
      <c r="N448" s="11">
        <f t="shared" si="26"/>
        <v>1.5234852933828407E-45</v>
      </c>
    </row>
    <row r="449" spans="1:14" x14ac:dyDescent="0.3">
      <c r="A449">
        <v>835</v>
      </c>
      <c r="B449" s="1">
        <v>45176</v>
      </c>
      <c r="C449" t="s">
        <v>848</v>
      </c>
      <c r="D449" t="s">
        <v>10</v>
      </c>
      <c r="E449">
        <v>37</v>
      </c>
      <c r="F449" t="s">
        <v>14</v>
      </c>
      <c r="G449">
        <v>4</v>
      </c>
      <c r="H449">
        <v>50</v>
      </c>
      <c r="I449">
        <v>200</v>
      </c>
      <c r="J449">
        <v>0</v>
      </c>
      <c r="K449" t="str">
        <f t="shared" si="25"/>
        <v>36-45</v>
      </c>
      <c r="L449" t="str">
        <f t="shared" si="24"/>
        <v>5.35-40</v>
      </c>
      <c r="N449" s="11">
        <f t="shared" si="26"/>
        <v>1.5234852933828407E-45</v>
      </c>
    </row>
    <row r="450" spans="1:14" x14ac:dyDescent="0.3">
      <c r="A450">
        <v>860</v>
      </c>
      <c r="B450" s="1">
        <v>44935</v>
      </c>
      <c r="C450" t="s">
        <v>873</v>
      </c>
      <c r="D450" t="s">
        <v>10</v>
      </c>
      <c r="E450">
        <v>63</v>
      </c>
      <c r="F450" t="s">
        <v>14</v>
      </c>
      <c r="G450">
        <v>4</v>
      </c>
      <c r="H450">
        <v>50</v>
      </c>
      <c r="I450">
        <v>200</v>
      </c>
      <c r="J450">
        <v>0</v>
      </c>
      <c r="K450" t="str">
        <f t="shared" si="25"/>
        <v>56-65</v>
      </c>
      <c r="L450" t="str">
        <f t="shared" ref="L450:L513" si="27">IF(E450&lt;=20,"1.18-20",IF(E450&lt;=25,"2.20-25",IF(E450&lt;=30,"3.25-30",IF(E450&lt;=35,"4.30-35",IF(E450&lt;=40,"5.35-40",IF(E450&lt;=45,"6.40-45",IF(E450&lt;=50,"7.45-50",IF(E450&lt;=55,"8.50-55",IF(E450&lt;=60,"9.55-60","10.60-65")))))))))</f>
        <v>10.60-65</v>
      </c>
      <c r="N450" s="11">
        <f t="shared" si="26"/>
        <v>1.5234852933828407E-45</v>
      </c>
    </row>
    <row r="451" spans="1:14" x14ac:dyDescent="0.3">
      <c r="A451">
        <v>903</v>
      </c>
      <c r="B451" s="1">
        <v>45043</v>
      </c>
      <c r="C451" t="s">
        <v>916</v>
      </c>
      <c r="D451" t="s">
        <v>13</v>
      </c>
      <c r="E451">
        <v>51</v>
      </c>
      <c r="F451" t="s">
        <v>11</v>
      </c>
      <c r="G451">
        <v>4</v>
      </c>
      <c r="H451">
        <v>50</v>
      </c>
      <c r="I451">
        <v>200</v>
      </c>
      <c r="J451">
        <v>0</v>
      </c>
      <c r="K451" t="str">
        <f t="shared" ref="K451:K514" si="28">IF(E451&lt;=25,"18-25",IF(E451&lt;=35,"26-35",IF(E451&lt;=45,"36-45",IF(E451&lt;=55,"46-55","56-65"))))</f>
        <v>46-55</v>
      </c>
      <c r="L451" t="str">
        <f t="shared" si="27"/>
        <v>8.50-55</v>
      </c>
      <c r="N451" s="11">
        <f t="shared" ref="N451:N514" si="29">_xlfn.T.TEST($H$2:$H$1001,$I$2:$I$1001,2,3)</f>
        <v>1.5234852933828407E-45</v>
      </c>
    </row>
    <row r="452" spans="1:14" x14ac:dyDescent="0.3">
      <c r="A452">
        <v>917</v>
      </c>
      <c r="B452" s="1">
        <v>44991</v>
      </c>
      <c r="C452" t="s">
        <v>930</v>
      </c>
      <c r="D452" t="s">
        <v>13</v>
      </c>
      <c r="E452">
        <v>57</v>
      </c>
      <c r="F452" t="s">
        <v>16</v>
      </c>
      <c r="G452">
        <v>4</v>
      </c>
      <c r="H452">
        <v>50</v>
      </c>
      <c r="I452">
        <v>200</v>
      </c>
      <c r="J452">
        <v>0</v>
      </c>
      <c r="K452" t="str">
        <f t="shared" si="28"/>
        <v>56-65</v>
      </c>
      <c r="L452" t="str">
        <f t="shared" si="27"/>
        <v>9.55-60</v>
      </c>
      <c r="N452" s="11">
        <f t="shared" si="29"/>
        <v>1.5234852933828407E-45</v>
      </c>
    </row>
    <row r="453" spans="1:14" x14ac:dyDescent="0.3">
      <c r="A453">
        <v>930</v>
      </c>
      <c r="B453" s="1">
        <v>45056</v>
      </c>
      <c r="C453" t="s">
        <v>943</v>
      </c>
      <c r="D453" t="s">
        <v>10</v>
      </c>
      <c r="E453">
        <v>54</v>
      </c>
      <c r="F453" t="s">
        <v>14</v>
      </c>
      <c r="G453">
        <v>4</v>
      </c>
      <c r="H453">
        <v>50</v>
      </c>
      <c r="I453">
        <v>200</v>
      </c>
      <c r="J453">
        <v>0</v>
      </c>
      <c r="K453" t="str">
        <f t="shared" si="28"/>
        <v>46-55</v>
      </c>
      <c r="L453" t="str">
        <f t="shared" si="27"/>
        <v>8.50-55</v>
      </c>
      <c r="N453" s="11">
        <f t="shared" si="29"/>
        <v>1.5234852933828407E-45</v>
      </c>
    </row>
    <row r="454" spans="1:14" x14ac:dyDescent="0.3">
      <c r="A454">
        <v>936</v>
      </c>
      <c r="B454" s="1">
        <v>44964</v>
      </c>
      <c r="C454" t="s">
        <v>949</v>
      </c>
      <c r="D454" t="s">
        <v>10</v>
      </c>
      <c r="E454">
        <v>57</v>
      </c>
      <c r="F454" t="s">
        <v>11</v>
      </c>
      <c r="G454">
        <v>4</v>
      </c>
      <c r="H454">
        <v>50</v>
      </c>
      <c r="I454">
        <v>200</v>
      </c>
      <c r="J454">
        <v>0</v>
      </c>
      <c r="K454" t="str">
        <f t="shared" si="28"/>
        <v>56-65</v>
      </c>
      <c r="L454" t="str">
        <f t="shared" si="27"/>
        <v>9.55-60</v>
      </c>
      <c r="N454" s="11">
        <f t="shared" si="29"/>
        <v>1.5234852933828407E-45</v>
      </c>
    </row>
    <row r="455" spans="1:14" x14ac:dyDescent="0.3">
      <c r="A455">
        <v>938</v>
      </c>
      <c r="B455" s="1">
        <v>45249</v>
      </c>
      <c r="C455" t="s">
        <v>951</v>
      </c>
      <c r="D455" t="s">
        <v>10</v>
      </c>
      <c r="E455">
        <v>49</v>
      </c>
      <c r="F455" t="s">
        <v>14</v>
      </c>
      <c r="G455">
        <v>4</v>
      </c>
      <c r="H455">
        <v>50</v>
      </c>
      <c r="I455">
        <v>200</v>
      </c>
      <c r="J455">
        <v>0</v>
      </c>
      <c r="K455" t="str">
        <f t="shared" si="28"/>
        <v>46-55</v>
      </c>
      <c r="L455" t="str">
        <f t="shared" si="27"/>
        <v>7.45-50</v>
      </c>
      <c r="N455" s="11">
        <f t="shared" si="29"/>
        <v>1.5234852933828407E-45</v>
      </c>
    </row>
    <row r="456" spans="1:14" x14ac:dyDescent="0.3">
      <c r="A456">
        <v>961</v>
      </c>
      <c r="B456" s="1">
        <v>45083</v>
      </c>
      <c r="C456" t="s">
        <v>974</v>
      </c>
      <c r="D456" t="s">
        <v>10</v>
      </c>
      <c r="E456">
        <v>53</v>
      </c>
      <c r="F456" t="s">
        <v>11</v>
      </c>
      <c r="G456">
        <v>4</v>
      </c>
      <c r="H456">
        <v>50</v>
      </c>
      <c r="I456">
        <v>200</v>
      </c>
      <c r="J456">
        <v>0</v>
      </c>
      <c r="K456" t="str">
        <f t="shared" si="28"/>
        <v>46-55</v>
      </c>
      <c r="L456" t="str">
        <f t="shared" si="27"/>
        <v>8.50-55</v>
      </c>
      <c r="N456" s="11">
        <f t="shared" si="29"/>
        <v>1.5234852933828407E-45</v>
      </c>
    </row>
    <row r="457" spans="1:14" x14ac:dyDescent="0.3">
      <c r="A457">
        <v>965</v>
      </c>
      <c r="B457" s="1">
        <v>45239</v>
      </c>
      <c r="C457" t="s">
        <v>978</v>
      </c>
      <c r="D457" t="s">
        <v>10</v>
      </c>
      <c r="E457">
        <v>22</v>
      </c>
      <c r="F457" t="s">
        <v>14</v>
      </c>
      <c r="G457">
        <v>4</v>
      </c>
      <c r="H457">
        <v>50</v>
      </c>
      <c r="I457">
        <v>200</v>
      </c>
      <c r="J457">
        <v>0</v>
      </c>
      <c r="K457" t="str">
        <f t="shared" si="28"/>
        <v>18-25</v>
      </c>
      <c r="L457" t="str">
        <f t="shared" si="27"/>
        <v>2.20-25</v>
      </c>
      <c r="N457" s="11">
        <f t="shared" si="29"/>
        <v>1.5234852933828407E-45</v>
      </c>
    </row>
    <row r="458" spans="1:14" x14ac:dyDescent="0.3">
      <c r="A458">
        <v>971</v>
      </c>
      <c r="B458" s="1">
        <v>45265</v>
      </c>
      <c r="C458" t="s">
        <v>984</v>
      </c>
      <c r="D458" t="s">
        <v>13</v>
      </c>
      <c r="E458">
        <v>27</v>
      </c>
      <c r="F458" t="s">
        <v>16</v>
      </c>
      <c r="G458">
        <v>4</v>
      </c>
      <c r="H458">
        <v>50</v>
      </c>
      <c r="I458">
        <v>200</v>
      </c>
      <c r="J458">
        <v>0</v>
      </c>
      <c r="K458" t="str">
        <f t="shared" si="28"/>
        <v>26-35</v>
      </c>
      <c r="L458" t="str">
        <f t="shared" si="27"/>
        <v>3.25-30</v>
      </c>
      <c r="N458" s="11">
        <f t="shared" si="29"/>
        <v>1.5234852933828407E-45</v>
      </c>
    </row>
    <row r="459" spans="1:14" x14ac:dyDescent="0.3">
      <c r="A459">
        <v>975</v>
      </c>
      <c r="B459" s="1">
        <v>45015</v>
      </c>
      <c r="C459" t="s">
        <v>988</v>
      </c>
      <c r="D459" t="s">
        <v>13</v>
      </c>
      <c r="E459">
        <v>56</v>
      </c>
      <c r="F459" t="s">
        <v>14</v>
      </c>
      <c r="G459">
        <v>4</v>
      </c>
      <c r="H459">
        <v>50</v>
      </c>
      <c r="I459">
        <v>200</v>
      </c>
      <c r="J459">
        <v>0</v>
      </c>
      <c r="K459" t="str">
        <f t="shared" si="28"/>
        <v>56-65</v>
      </c>
      <c r="L459" t="str">
        <f t="shared" si="27"/>
        <v>9.55-60</v>
      </c>
      <c r="N459" s="11">
        <f t="shared" si="29"/>
        <v>1.5234852933828407E-45</v>
      </c>
    </row>
    <row r="460" spans="1:14" x14ac:dyDescent="0.3">
      <c r="A460">
        <v>1</v>
      </c>
      <c r="B460" s="1">
        <v>45254</v>
      </c>
      <c r="C460" t="s">
        <v>9</v>
      </c>
      <c r="D460" t="s">
        <v>10</v>
      </c>
      <c r="E460">
        <v>34</v>
      </c>
      <c r="F460" t="s">
        <v>11</v>
      </c>
      <c r="G460">
        <v>3</v>
      </c>
      <c r="H460">
        <v>50</v>
      </c>
      <c r="I460">
        <v>150</v>
      </c>
      <c r="J460">
        <v>0</v>
      </c>
      <c r="K460" t="str">
        <f t="shared" si="28"/>
        <v>26-35</v>
      </c>
      <c r="L460" t="str">
        <f t="shared" si="27"/>
        <v>4.30-35</v>
      </c>
      <c r="N460" s="11">
        <f t="shared" si="29"/>
        <v>1.5234852933828407E-45</v>
      </c>
    </row>
    <row r="461" spans="1:14" x14ac:dyDescent="0.3">
      <c r="A461">
        <v>34</v>
      </c>
      <c r="B461" s="1">
        <v>45284</v>
      </c>
      <c r="C461" t="s">
        <v>47</v>
      </c>
      <c r="D461" t="s">
        <v>13</v>
      </c>
      <c r="E461">
        <v>51</v>
      </c>
      <c r="F461" t="s">
        <v>14</v>
      </c>
      <c r="G461">
        <v>3</v>
      </c>
      <c r="H461">
        <v>50</v>
      </c>
      <c r="I461">
        <v>150</v>
      </c>
      <c r="J461">
        <v>0</v>
      </c>
      <c r="K461" t="str">
        <f t="shared" si="28"/>
        <v>46-55</v>
      </c>
      <c r="L461" t="str">
        <f t="shared" si="27"/>
        <v>8.50-55</v>
      </c>
      <c r="N461" s="11">
        <f t="shared" si="29"/>
        <v>1.5234852933828407E-45</v>
      </c>
    </row>
    <row r="462" spans="1:14" x14ac:dyDescent="0.3">
      <c r="A462">
        <v>60</v>
      </c>
      <c r="B462" s="1">
        <v>45222</v>
      </c>
      <c r="C462" t="s">
        <v>73</v>
      </c>
      <c r="D462" t="s">
        <v>10</v>
      </c>
      <c r="E462">
        <v>30</v>
      </c>
      <c r="F462" t="s">
        <v>11</v>
      </c>
      <c r="G462">
        <v>3</v>
      </c>
      <c r="H462">
        <v>50</v>
      </c>
      <c r="I462">
        <v>150</v>
      </c>
      <c r="J462">
        <v>0</v>
      </c>
      <c r="K462" t="str">
        <f t="shared" si="28"/>
        <v>26-35</v>
      </c>
      <c r="L462" t="str">
        <f t="shared" si="27"/>
        <v>3.25-30</v>
      </c>
      <c r="N462" s="11">
        <f t="shared" si="29"/>
        <v>1.5234852933828407E-45</v>
      </c>
    </row>
    <row r="463" spans="1:14" x14ac:dyDescent="0.3">
      <c r="A463">
        <v>85</v>
      </c>
      <c r="B463" s="1">
        <v>44963</v>
      </c>
      <c r="C463" t="s">
        <v>98</v>
      </c>
      <c r="D463" t="s">
        <v>10</v>
      </c>
      <c r="E463">
        <v>31</v>
      </c>
      <c r="F463" t="s">
        <v>14</v>
      </c>
      <c r="G463">
        <v>3</v>
      </c>
      <c r="H463">
        <v>50</v>
      </c>
      <c r="I463">
        <v>150</v>
      </c>
      <c r="J463">
        <v>0</v>
      </c>
      <c r="K463" t="str">
        <f t="shared" si="28"/>
        <v>26-35</v>
      </c>
      <c r="L463" t="str">
        <f t="shared" si="27"/>
        <v>4.30-35</v>
      </c>
      <c r="N463" s="11">
        <f t="shared" si="29"/>
        <v>1.5234852933828407E-45</v>
      </c>
    </row>
    <row r="464" spans="1:14" x14ac:dyDescent="0.3">
      <c r="A464">
        <v>119</v>
      </c>
      <c r="B464" s="1">
        <v>44998</v>
      </c>
      <c r="C464" t="s">
        <v>132</v>
      </c>
      <c r="D464" t="s">
        <v>13</v>
      </c>
      <c r="E464">
        <v>60</v>
      </c>
      <c r="F464" t="s">
        <v>14</v>
      </c>
      <c r="G464">
        <v>3</v>
      </c>
      <c r="H464">
        <v>50</v>
      </c>
      <c r="I464">
        <v>150</v>
      </c>
      <c r="J464">
        <v>0</v>
      </c>
      <c r="K464" t="str">
        <f t="shared" si="28"/>
        <v>56-65</v>
      </c>
      <c r="L464" t="str">
        <f t="shared" si="27"/>
        <v>9.55-60</v>
      </c>
      <c r="N464" s="11">
        <f t="shared" si="29"/>
        <v>1.5234852933828407E-45</v>
      </c>
    </row>
    <row r="465" spans="1:14" x14ac:dyDescent="0.3">
      <c r="A465">
        <v>163</v>
      </c>
      <c r="B465" s="1">
        <v>44928</v>
      </c>
      <c r="C465" t="s">
        <v>176</v>
      </c>
      <c r="D465" t="s">
        <v>13</v>
      </c>
      <c r="E465">
        <v>64</v>
      </c>
      <c r="F465" t="s">
        <v>14</v>
      </c>
      <c r="G465">
        <v>3</v>
      </c>
      <c r="H465">
        <v>50</v>
      </c>
      <c r="I465">
        <v>150</v>
      </c>
      <c r="J465">
        <v>0</v>
      </c>
      <c r="K465" t="str">
        <f t="shared" si="28"/>
        <v>56-65</v>
      </c>
      <c r="L465" t="str">
        <f t="shared" si="27"/>
        <v>10.60-65</v>
      </c>
      <c r="N465" s="11">
        <f t="shared" si="29"/>
        <v>1.5234852933828407E-45</v>
      </c>
    </row>
    <row r="466" spans="1:14" x14ac:dyDescent="0.3">
      <c r="A466">
        <v>167</v>
      </c>
      <c r="B466" s="1">
        <v>45186</v>
      </c>
      <c r="C466" t="s">
        <v>180</v>
      </c>
      <c r="D466" t="s">
        <v>13</v>
      </c>
      <c r="E466">
        <v>43</v>
      </c>
      <c r="F466" t="s">
        <v>14</v>
      </c>
      <c r="G466">
        <v>3</v>
      </c>
      <c r="H466">
        <v>50</v>
      </c>
      <c r="I466">
        <v>150</v>
      </c>
      <c r="J466">
        <v>0</v>
      </c>
      <c r="K466" t="str">
        <f t="shared" si="28"/>
        <v>36-45</v>
      </c>
      <c r="L466" t="str">
        <f t="shared" si="27"/>
        <v>6.40-45</v>
      </c>
      <c r="N466" s="11">
        <f t="shared" si="29"/>
        <v>1.5234852933828407E-45</v>
      </c>
    </row>
    <row r="467" spans="1:14" x14ac:dyDescent="0.3">
      <c r="A467">
        <v>200</v>
      </c>
      <c r="B467" s="1">
        <v>45170</v>
      </c>
      <c r="C467" t="s">
        <v>213</v>
      </c>
      <c r="D467" t="s">
        <v>10</v>
      </c>
      <c r="E467">
        <v>27</v>
      </c>
      <c r="F467" t="s">
        <v>11</v>
      </c>
      <c r="G467">
        <v>3</v>
      </c>
      <c r="H467">
        <v>50</v>
      </c>
      <c r="I467">
        <v>150</v>
      </c>
      <c r="J467">
        <v>0</v>
      </c>
      <c r="K467" t="str">
        <f t="shared" si="28"/>
        <v>26-35</v>
      </c>
      <c r="L467" t="str">
        <f t="shared" si="27"/>
        <v>3.25-30</v>
      </c>
      <c r="N467" s="11">
        <f t="shared" si="29"/>
        <v>1.5234852933828407E-45</v>
      </c>
    </row>
    <row r="468" spans="1:14" x14ac:dyDescent="0.3">
      <c r="A468">
        <v>231</v>
      </c>
      <c r="B468" s="1">
        <v>44930</v>
      </c>
      <c r="C468" t="s">
        <v>244</v>
      </c>
      <c r="D468" t="s">
        <v>13</v>
      </c>
      <c r="E468">
        <v>23</v>
      </c>
      <c r="F468" t="s">
        <v>14</v>
      </c>
      <c r="G468">
        <v>3</v>
      </c>
      <c r="H468">
        <v>50</v>
      </c>
      <c r="I468">
        <v>150</v>
      </c>
      <c r="J468">
        <v>0</v>
      </c>
      <c r="K468" t="str">
        <f t="shared" si="28"/>
        <v>18-25</v>
      </c>
      <c r="L468" t="str">
        <f t="shared" si="27"/>
        <v>2.20-25</v>
      </c>
      <c r="N468" s="11">
        <f t="shared" si="29"/>
        <v>1.5234852933828407E-45</v>
      </c>
    </row>
    <row r="469" spans="1:14" x14ac:dyDescent="0.3">
      <c r="A469">
        <v>324</v>
      </c>
      <c r="B469" s="1">
        <v>45226</v>
      </c>
      <c r="C469" t="s">
        <v>337</v>
      </c>
      <c r="D469" t="s">
        <v>13</v>
      </c>
      <c r="E469">
        <v>52</v>
      </c>
      <c r="F469" t="s">
        <v>16</v>
      </c>
      <c r="G469">
        <v>3</v>
      </c>
      <c r="H469">
        <v>50</v>
      </c>
      <c r="I469">
        <v>150</v>
      </c>
      <c r="J469">
        <v>0</v>
      </c>
      <c r="K469" t="str">
        <f t="shared" si="28"/>
        <v>46-55</v>
      </c>
      <c r="L469" t="str">
        <f t="shared" si="27"/>
        <v>8.50-55</v>
      </c>
      <c r="N469" s="11">
        <f t="shared" si="29"/>
        <v>1.5234852933828407E-45</v>
      </c>
    </row>
    <row r="470" spans="1:14" x14ac:dyDescent="0.3">
      <c r="A470">
        <v>327</v>
      </c>
      <c r="B470" s="1">
        <v>45198</v>
      </c>
      <c r="C470" t="s">
        <v>340</v>
      </c>
      <c r="D470" t="s">
        <v>10</v>
      </c>
      <c r="E470">
        <v>57</v>
      </c>
      <c r="F470" t="s">
        <v>16</v>
      </c>
      <c r="G470">
        <v>3</v>
      </c>
      <c r="H470">
        <v>50</v>
      </c>
      <c r="I470">
        <v>150</v>
      </c>
      <c r="J470">
        <v>0</v>
      </c>
      <c r="K470" t="str">
        <f t="shared" si="28"/>
        <v>56-65</v>
      </c>
      <c r="L470" t="str">
        <f t="shared" si="27"/>
        <v>9.55-60</v>
      </c>
      <c r="N470" s="11">
        <f t="shared" si="29"/>
        <v>1.5234852933828407E-45</v>
      </c>
    </row>
    <row r="471" spans="1:14" x14ac:dyDescent="0.3">
      <c r="A471">
        <v>336</v>
      </c>
      <c r="B471" s="1">
        <v>45272</v>
      </c>
      <c r="C471" t="s">
        <v>349</v>
      </c>
      <c r="D471" t="s">
        <v>13</v>
      </c>
      <c r="E471">
        <v>52</v>
      </c>
      <c r="F471" t="s">
        <v>11</v>
      </c>
      <c r="G471">
        <v>3</v>
      </c>
      <c r="H471">
        <v>50</v>
      </c>
      <c r="I471">
        <v>150</v>
      </c>
      <c r="J471">
        <v>0</v>
      </c>
      <c r="K471" t="str">
        <f t="shared" si="28"/>
        <v>46-55</v>
      </c>
      <c r="L471" t="str">
        <f t="shared" si="27"/>
        <v>8.50-55</v>
      </c>
      <c r="N471" s="11">
        <f t="shared" si="29"/>
        <v>1.5234852933828407E-45</v>
      </c>
    </row>
    <row r="472" spans="1:14" x14ac:dyDescent="0.3">
      <c r="A472">
        <v>426</v>
      </c>
      <c r="B472" s="1">
        <v>45009</v>
      </c>
      <c r="C472" t="s">
        <v>439</v>
      </c>
      <c r="D472" t="s">
        <v>10</v>
      </c>
      <c r="E472">
        <v>23</v>
      </c>
      <c r="F472" t="s">
        <v>16</v>
      </c>
      <c r="G472">
        <v>3</v>
      </c>
      <c r="H472">
        <v>50</v>
      </c>
      <c r="I472">
        <v>150</v>
      </c>
      <c r="J472">
        <v>0</v>
      </c>
      <c r="K472" t="str">
        <f t="shared" si="28"/>
        <v>18-25</v>
      </c>
      <c r="L472" t="str">
        <f t="shared" si="27"/>
        <v>2.20-25</v>
      </c>
      <c r="N472" s="11">
        <f t="shared" si="29"/>
        <v>1.5234852933828407E-45</v>
      </c>
    </row>
    <row r="473" spans="1:14" x14ac:dyDescent="0.3">
      <c r="A473">
        <v>465</v>
      </c>
      <c r="B473" s="1">
        <v>45018</v>
      </c>
      <c r="C473" t="s">
        <v>478</v>
      </c>
      <c r="D473" t="s">
        <v>13</v>
      </c>
      <c r="E473">
        <v>43</v>
      </c>
      <c r="F473" t="s">
        <v>16</v>
      </c>
      <c r="G473">
        <v>3</v>
      </c>
      <c r="H473">
        <v>50</v>
      </c>
      <c r="I473">
        <v>150</v>
      </c>
      <c r="J473">
        <v>0</v>
      </c>
      <c r="K473" t="str">
        <f t="shared" si="28"/>
        <v>36-45</v>
      </c>
      <c r="L473" t="str">
        <f t="shared" si="27"/>
        <v>6.40-45</v>
      </c>
      <c r="N473" s="11">
        <f t="shared" si="29"/>
        <v>1.5234852933828407E-45</v>
      </c>
    </row>
    <row r="474" spans="1:14" x14ac:dyDescent="0.3">
      <c r="A474">
        <v>467</v>
      </c>
      <c r="B474" s="1">
        <v>45137</v>
      </c>
      <c r="C474" t="s">
        <v>480</v>
      </c>
      <c r="D474" t="s">
        <v>13</v>
      </c>
      <c r="E474">
        <v>53</v>
      </c>
      <c r="F474" t="s">
        <v>16</v>
      </c>
      <c r="G474">
        <v>3</v>
      </c>
      <c r="H474">
        <v>50</v>
      </c>
      <c r="I474">
        <v>150</v>
      </c>
      <c r="J474">
        <v>0</v>
      </c>
      <c r="K474" t="str">
        <f t="shared" si="28"/>
        <v>46-55</v>
      </c>
      <c r="L474" t="str">
        <f t="shared" si="27"/>
        <v>8.50-55</v>
      </c>
      <c r="N474" s="11">
        <f t="shared" si="29"/>
        <v>1.5234852933828407E-45</v>
      </c>
    </row>
    <row r="475" spans="1:14" x14ac:dyDescent="0.3">
      <c r="A475">
        <v>471</v>
      </c>
      <c r="B475" s="1">
        <v>45008</v>
      </c>
      <c r="C475" t="s">
        <v>484</v>
      </c>
      <c r="D475" t="s">
        <v>10</v>
      </c>
      <c r="E475">
        <v>32</v>
      </c>
      <c r="F475" t="s">
        <v>14</v>
      </c>
      <c r="G475">
        <v>3</v>
      </c>
      <c r="H475">
        <v>50</v>
      </c>
      <c r="I475">
        <v>150</v>
      </c>
      <c r="J475">
        <v>0</v>
      </c>
      <c r="K475" t="str">
        <f t="shared" si="28"/>
        <v>26-35</v>
      </c>
      <c r="L475" t="str">
        <f t="shared" si="27"/>
        <v>4.30-35</v>
      </c>
      <c r="N475" s="11">
        <f t="shared" si="29"/>
        <v>1.5234852933828407E-45</v>
      </c>
    </row>
    <row r="476" spans="1:14" x14ac:dyDescent="0.3">
      <c r="A476">
        <v>490</v>
      </c>
      <c r="B476" s="1">
        <v>44962</v>
      </c>
      <c r="C476" t="s">
        <v>503</v>
      </c>
      <c r="D476" t="s">
        <v>10</v>
      </c>
      <c r="E476">
        <v>34</v>
      </c>
      <c r="F476" t="s">
        <v>14</v>
      </c>
      <c r="G476">
        <v>3</v>
      </c>
      <c r="H476">
        <v>50</v>
      </c>
      <c r="I476">
        <v>150</v>
      </c>
      <c r="J476">
        <v>0</v>
      </c>
      <c r="K476" t="str">
        <f t="shared" si="28"/>
        <v>26-35</v>
      </c>
      <c r="L476" t="str">
        <f t="shared" si="27"/>
        <v>4.30-35</v>
      </c>
      <c r="N476" s="11">
        <f t="shared" si="29"/>
        <v>1.5234852933828407E-45</v>
      </c>
    </row>
    <row r="477" spans="1:14" x14ac:dyDescent="0.3">
      <c r="A477">
        <v>502</v>
      </c>
      <c r="B477" s="1">
        <v>45018</v>
      </c>
      <c r="C477" t="s">
        <v>515</v>
      </c>
      <c r="D477" t="s">
        <v>10</v>
      </c>
      <c r="E477">
        <v>43</v>
      </c>
      <c r="F477" t="s">
        <v>16</v>
      </c>
      <c r="G477">
        <v>3</v>
      </c>
      <c r="H477">
        <v>50</v>
      </c>
      <c r="I477">
        <v>150</v>
      </c>
      <c r="J477">
        <v>0</v>
      </c>
      <c r="K477" t="str">
        <f t="shared" si="28"/>
        <v>36-45</v>
      </c>
      <c r="L477" t="str">
        <f t="shared" si="27"/>
        <v>6.40-45</v>
      </c>
      <c r="N477" s="11">
        <f t="shared" si="29"/>
        <v>1.5234852933828407E-45</v>
      </c>
    </row>
    <row r="478" spans="1:14" x14ac:dyDescent="0.3">
      <c r="A478">
        <v>504</v>
      </c>
      <c r="B478" s="1">
        <v>45062</v>
      </c>
      <c r="C478" t="s">
        <v>517</v>
      </c>
      <c r="D478" t="s">
        <v>13</v>
      </c>
      <c r="E478">
        <v>38</v>
      </c>
      <c r="F478" t="s">
        <v>11</v>
      </c>
      <c r="G478">
        <v>3</v>
      </c>
      <c r="H478">
        <v>50</v>
      </c>
      <c r="I478">
        <v>150</v>
      </c>
      <c r="J478">
        <v>0</v>
      </c>
      <c r="K478" t="str">
        <f t="shared" si="28"/>
        <v>36-45</v>
      </c>
      <c r="L478" t="str">
        <f t="shared" si="27"/>
        <v>5.35-40</v>
      </c>
      <c r="N478" s="11">
        <f t="shared" si="29"/>
        <v>1.5234852933828407E-45</v>
      </c>
    </row>
    <row r="479" spans="1:14" x14ac:dyDescent="0.3">
      <c r="A479">
        <v>529</v>
      </c>
      <c r="B479" s="1">
        <v>45147</v>
      </c>
      <c r="C479" t="s">
        <v>542</v>
      </c>
      <c r="D479" t="s">
        <v>13</v>
      </c>
      <c r="E479">
        <v>35</v>
      </c>
      <c r="F479" t="s">
        <v>14</v>
      </c>
      <c r="G479">
        <v>3</v>
      </c>
      <c r="H479">
        <v>50</v>
      </c>
      <c r="I479">
        <v>150</v>
      </c>
      <c r="J479">
        <v>0</v>
      </c>
      <c r="K479" t="str">
        <f t="shared" si="28"/>
        <v>26-35</v>
      </c>
      <c r="L479" t="str">
        <f t="shared" si="27"/>
        <v>4.30-35</v>
      </c>
      <c r="N479" s="11">
        <f t="shared" si="29"/>
        <v>1.5234852933828407E-45</v>
      </c>
    </row>
    <row r="480" spans="1:14" x14ac:dyDescent="0.3">
      <c r="A480">
        <v>538</v>
      </c>
      <c r="B480" s="1">
        <v>45186</v>
      </c>
      <c r="C480" t="s">
        <v>551</v>
      </c>
      <c r="D480" t="s">
        <v>10</v>
      </c>
      <c r="E480">
        <v>18</v>
      </c>
      <c r="F480" t="s">
        <v>14</v>
      </c>
      <c r="G480">
        <v>3</v>
      </c>
      <c r="H480">
        <v>50</v>
      </c>
      <c r="I480">
        <v>150</v>
      </c>
      <c r="J480">
        <v>0</v>
      </c>
      <c r="K480" t="str">
        <f t="shared" si="28"/>
        <v>18-25</v>
      </c>
      <c r="L480" t="str">
        <f t="shared" si="27"/>
        <v>1.18-20</v>
      </c>
      <c r="N480" s="11">
        <f t="shared" si="29"/>
        <v>1.5234852933828407E-45</v>
      </c>
    </row>
    <row r="481" spans="1:14" x14ac:dyDescent="0.3">
      <c r="A481">
        <v>554</v>
      </c>
      <c r="B481" s="1">
        <v>45242</v>
      </c>
      <c r="C481" t="s">
        <v>567</v>
      </c>
      <c r="D481" t="s">
        <v>13</v>
      </c>
      <c r="E481">
        <v>46</v>
      </c>
      <c r="F481" t="s">
        <v>11</v>
      </c>
      <c r="G481">
        <v>3</v>
      </c>
      <c r="H481">
        <v>50</v>
      </c>
      <c r="I481">
        <v>150</v>
      </c>
      <c r="J481">
        <v>0</v>
      </c>
      <c r="K481" t="str">
        <f t="shared" si="28"/>
        <v>46-55</v>
      </c>
      <c r="L481" t="str">
        <f t="shared" si="27"/>
        <v>7.45-50</v>
      </c>
      <c r="N481" s="11">
        <f t="shared" si="29"/>
        <v>1.5234852933828407E-45</v>
      </c>
    </row>
    <row r="482" spans="1:14" x14ac:dyDescent="0.3">
      <c r="A482">
        <v>576</v>
      </c>
      <c r="B482" s="1">
        <v>45264</v>
      </c>
      <c r="C482" t="s">
        <v>589</v>
      </c>
      <c r="D482" t="s">
        <v>13</v>
      </c>
      <c r="E482">
        <v>33</v>
      </c>
      <c r="F482" t="s">
        <v>11</v>
      </c>
      <c r="G482">
        <v>3</v>
      </c>
      <c r="H482">
        <v>50</v>
      </c>
      <c r="I482">
        <v>150</v>
      </c>
      <c r="J482">
        <v>0</v>
      </c>
      <c r="K482" t="str">
        <f t="shared" si="28"/>
        <v>26-35</v>
      </c>
      <c r="L482" t="str">
        <f t="shared" si="27"/>
        <v>4.30-35</v>
      </c>
      <c r="N482" s="11">
        <f t="shared" si="29"/>
        <v>1.5234852933828407E-45</v>
      </c>
    </row>
    <row r="483" spans="1:14" x14ac:dyDescent="0.3">
      <c r="A483">
        <v>623</v>
      </c>
      <c r="B483" s="1">
        <v>44995</v>
      </c>
      <c r="C483" t="s">
        <v>636</v>
      </c>
      <c r="D483" t="s">
        <v>10</v>
      </c>
      <c r="E483">
        <v>34</v>
      </c>
      <c r="F483" t="s">
        <v>14</v>
      </c>
      <c r="G483">
        <v>3</v>
      </c>
      <c r="H483">
        <v>50</v>
      </c>
      <c r="I483">
        <v>150</v>
      </c>
      <c r="J483">
        <v>0</v>
      </c>
      <c r="K483" t="str">
        <f t="shared" si="28"/>
        <v>26-35</v>
      </c>
      <c r="L483" t="str">
        <f t="shared" si="27"/>
        <v>4.30-35</v>
      </c>
      <c r="N483" s="11">
        <f t="shared" si="29"/>
        <v>1.5234852933828407E-45</v>
      </c>
    </row>
    <row r="484" spans="1:14" x14ac:dyDescent="0.3">
      <c r="A484">
        <v>651</v>
      </c>
      <c r="B484" s="1">
        <v>45073</v>
      </c>
      <c r="C484" t="s">
        <v>664</v>
      </c>
      <c r="D484" t="s">
        <v>10</v>
      </c>
      <c r="E484">
        <v>51</v>
      </c>
      <c r="F484" t="s">
        <v>14</v>
      </c>
      <c r="G484">
        <v>3</v>
      </c>
      <c r="H484">
        <v>50</v>
      </c>
      <c r="I484">
        <v>150</v>
      </c>
      <c r="J484">
        <v>0</v>
      </c>
      <c r="K484" t="str">
        <f t="shared" si="28"/>
        <v>46-55</v>
      </c>
      <c r="L484" t="str">
        <f t="shared" si="27"/>
        <v>8.50-55</v>
      </c>
      <c r="N484" s="11">
        <f t="shared" si="29"/>
        <v>1.5234852933828407E-45</v>
      </c>
    </row>
    <row r="485" spans="1:14" x14ac:dyDescent="0.3">
      <c r="A485">
        <v>666</v>
      </c>
      <c r="B485" s="1">
        <v>44959</v>
      </c>
      <c r="C485" t="s">
        <v>679</v>
      </c>
      <c r="D485" t="s">
        <v>10</v>
      </c>
      <c r="E485">
        <v>51</v>
      </c>
      <c r="F485" t="s">
        <v>16</v>
      </c>
      <c r="G485">
        <v>3</v>
      </c>
      <c r="H485">
        <v>50</v>
      </c>
      <c r="I485">
        <v>150</v>
      </c>
      <c r="J485">
        <v>0</v>
      </c>
      <c r="K485" t="str">
        <f t="shared" si="28"/>
        <v>46-55</v>
      </c>
      <c r="L485" t="str">
        <f t="shared" si="27"/>
        <v>8.50-55</v>
      </c>
      <c r="N485" s="11">
        <f t="shared" si="29"/>
        <v>1.5234852933828407E-45</v>
      </c>
    </row>
    <row r="486" spans="1:14" x14ac:dyDescent="0.3">
      <c r="A486">
        <v>668</v>
      </c>
      <c r="B486" s="1">
        <v>45135</v>
      </c>
      <c r="C486" t="s">
        <v>681</v>
      </c>
      <c r="D486" t="s">
        <v>13</v>
      </c>
      <c r="E486">
        <v>62</v>
      </c>
      <c r="F486" t="s">
        <v>16</v>
      </c>
      <c r="G486">
        <v>3</v>
      </c>
      <c r="H486">
        <v>50</v>
      </c>
      <c r="I486">
        <v>150</v>
      </c>
      <c r="J486">
        <v>0</v>
      </c>
      <c r="K486" t="str">
        <f t="shared" si="28"/>
        <v>56-65</v>
      </c>
      <c r="L486" t="str">
        <f t="shared" si="27"/>
        <v>10.60-65</v>
      </c>
      <c r="N486" s="11">
        <f t="shared" si="29"/>
        <v>1.5234852933828407E-45</v>
      </c>
    </row>
    <row r="487" spans="1:14" x14ac:dyDescent="0.3">
      <c r="A487">
        <v>671</v>
      </c>
      <c r="B487" s="1">
        <v>45165</v>
      </c>
      <c r="C487" t="s">
        <v>684</v>
      </c>
      <c r="D487" t="s">
        <v>10</v>
      </c>
      <c r="E487">
        <v>62</v>
      </c>
      <c r="F487" t="s">
        <v>16</v>
      </c>
      <c r="G487">
        <v>3</v>
      </c>
      <c r="H487">
        <v>50</v>
      </c>
      <c r="I487">
        <v>150</v>
      </c>
      <c r="J487">
        <v>0</v>
      </c>
      <c r="K487" t="str">
        <f t="shared" si="28"/>
        <v>56-65</v>
      </c>
      <c r="L487" t="str">
        <f t="shared" si="27"/>
        <v>10.60-65</v>
      </c>
      <c r="N487" s="11">
        <f t="shared" si="29"/>
        <v>1.5234852933828407E-45</v>
      </c>
    </row>
    <row r="488" spans="1:14" x14ac:dyDescent="0.3">
      <c r="A488">
        <v>695</v>
      </c>
      <c r="B488" s="1">
        <v>45150</v>
      </c>
      <c r="C488" t="s">
        <v>708</v>
      </c>
      <c r="D488" t="s">
        <v>13</v>
      </c>
      <c r="E488">
        <v>22</v>
      </c>
      <c r="F488" t="s">
        <v>16</v>
      </c>
      <c r="G488">
        <v>3</v>
      </c>
      <c r="H488">
        <v>50</v>
      </c>
      <c r="I488">
        <v>150</v>
      </c>
      <c r="J488">
        <v>0</v>
      </c>
      <c r="K488" t="str">
        <f t="shared" si="28"/>
        <v>18-25</v>
      </c>
      <c r="L488" t="str">
        <f t="shared" si="27"/>
        <v>2.20-25</v>
      </c>
      <c r="N488" s="11">
        <f t="shared" si="29"/>
        <v>1.5234852933828407E-45</v>
      </c>
    </row>
    <row r="489" spans="1:14" x14ac:dyDescent="0.3">
      <c r="A489">
        <v>724</v>
      </c>
      <c r="B489" s="1">
        <v>45035</v>
      </c>
      <c r="C489" t="s">
        <v>737</v>
      </c>
      <c r="D489" t="s">
        <v>10</v>
      </c>
      <c r="E489">
        <v>61</v>
      </c>
      <c r="F489" t="s">
        <v>14</v>
      </c>
      <c r="G489">
        <v>3</v>
      </c>
      <c r="H489">
        <v>50</v>
      </c>
      <c r="I489">
        <v>150</v>
      </c>
      <c r="J489">
        <v>0</v>
      </c>
      <c r="K489" t="str">
        <f t="shared" si="28"/>
        <v>56-65</v>
      </c>
      <c r="L489" t="str">
        <f t="shared" si="27"/>
        <v>10.60-65</v>
      </c>
      <c r="N489" s="11">
        <f t="shared" si="29"/>
        <v>1.5234852933828407E-45</v>
      </c>
    </row>
    <row r="490" spans="1:14" x14ac:dyDescent="0.3">
      <c r="A490">
        <v>728</v>
      </c>
      <c r="B490" s="1">
        <v>45121</v>
      </c>
      <c r="C490" t="s">
        <v>741</v>
      </c>
      <c r="D490" t="s">
        <v>10</v>
      </c>
      <c r="E490">
        <v>51</v>
      </c>
      <c r="F490" t="s">
        <v>16</v>
      </c>
      <c r="G490">
        <v>3</v>
      </c>
      <c r="H490">
        <v>50</v>
      </c>
      <c r="I490">
        <v>150</v>
      </c>
      <c r="J490">
        <v>0</v>
      </c>
      <c r="K490" t="str">
        <f t="shared" si="28"/>
        <v>46-55</v>
      </c>
      <c r="L490" t="str">
        <f t="shared" si="27"/>
        <v>8.50-55</v>
      </c>
      <c r="N490" s="11">
        <f t="shared" si="29"/>
        <v>1.5234852933828407E-45</v>
      </c>
    </row>
    <row r="491" spans="1:14" x14ac:dyDescent="0.3">
      <c r="A491">
        <v>748</v>
      </c>
      <c r="B491" s="1">
        <v>45005</v>
      </c>
      <c r="C491" t="s">
        <v>761</v>
      </c>
      <c r="D491" t="s">
        <v>10</v>
      </c>
      <c r="E491">
        <v>25</v>
      </c>
      <c r="F491" t="s">
        <v>14</v>
      </c>
      <c r="G491">
        <v>3</v>
      </c>
      <c r="H491">
        <v>50</v>
      </c>
      <c r="I491">
        <v>150</v>
      </c>
      <c r="J491">
        <v>0</v>
      </c>
      <c r="K491" t="str">
        <f t="shared" si="28"/>
        <v>18-25</v>
      </c>
      <c r="L491" t="str">
        <f t="shared" si="27"/>
        <v>2.20-25</v>
      </c>
      <c r="N491" s="11">
        <f t="shared" si="29"/>
        <v>1.5234852933828407E-45</v>
      </c>
    </row>
    <row r="492" spans="1:14" x14ac:dyDescent="0.3">
      <c r="A492">
        <v>777</v>
      </c>
      <c r="B492" s="1">
        <v>45280</v>
      </c>
      <c r="C492" t="s">
        <v>790</v>
      </c>
      <c r="D492" t="s">
        <v>10</v>
      </c>
      <c r="E492">
        <v>48</v>
      </c>
      <c r="F492" t="s">
        <v>16</v>
      </c>
      <c r="G492">
        <v>3</v>
      </c>
      <c r="H492">
        <v>50</v>
      </c>
      <c r="I492">
        <v>150</v>
      </c>
      <c r="J492">
        <v>0</v>
      </c>
      <c r="K492" t="str">
        <f t="shared" si="28"/>
        <v>46-55</v>
      </c>
      <c r="L492" t="str">
        <f t="shared" si="27"/>
        <v>7.45-50</v>
      </c>
      <c r="N492" s="11">
        <f t="shared" si="29"/>
        <v>1.5234852933828407E-45</v>
      </c>
    </row>
    <row r="493" spans="1:14" x14ac:dyDescent="0.3">
      <c r="A493">
        <v>813</v>
      </c>
      <c r="B493" s="1">
        <v>45202</v>
      </c>
      <c r="C493" t="s">
        <v>826</v>
      </c>
      <c r="D493" t="s">
        <v>10</v>
      </c>
      <c r="E493">
        <v>52</v>
      </c>
      <c r="F493" t="s">
        <v>16</v>
      </c>
      <c r="G493">
        <v>3</v>
      </c>
      <c r="H493">
        <v>50</v>
      </c>
      <c r="I493">
        <v>150</v>
      </c>
      <c r="J493">
        <v>0</v>
      </c>
      <c r="K493" t="str">
        <f t="shared" si="28"/>
        <v>46-55</v>
      </c>
      <c r="L493" t="str">
        <f t="shared" si="27"/>
        <v>8.50-55</v>
      </c>
      <c r="N493" s="11">
        <f t="shared" si="29"/>
        <v>1.5234852933828407E-45</v>
      </c>
    </row>
    <row r="494" spans="1:14" x14ac:dyDescent="0.3">
      <c r="A494">
        <v>822</v>
      </c>
      <c r="B494" s="1">
        <v>45069</v>
      </c>
      <c r="C494" t="s">
        <v>835</v>
      </c>
      <c r="D494" t="s">
        <v>13</v>
      </c>
      <c r="E494">
        <v>52</v>
      </c>
      <c r="F494" t="s">
        <v>11</v>
      </c>
      <c r="G494">
        <v>3</v>
      </c>
      <c r="H494">
        <v>50</v>
      </c>
      <c r="I494">
        <v>150</v>
      </c>
      <c r="J494">
        <v>0</v>
      </c>
      <c r="K494" t="str">
        <f t="shared" si="28"/>
        <v>46-55</v>
      </c>
      <c r="L494" t="str">
        <f t="shared" si="27"/>
        <v>8.50-55</v>
      </c>
      <c r="N494" s="11">
        <f t="shared" si="29"/>
        <v>1.5234852933828407E-45</v>
      </c>
    </row>
    <row r="495" spans="1:14" x14ac:dyDescent="0.3">
      <c r="A495">
        <v>830</v>
      </c>
      <c r="B495" s="1">
        <v>45099</v>
      </c>
      <c r="C495" t="s">
        <v>843</v>
      </c>
      <c r="D495" t="s">
        <v>13</v>
      </c>
      <c r="E495">
        <v>64</v>
      </c>
      <c r="F495" t="s">
        <v>14</v>
      </c>
      <c r="G495">
        <v>3</v>
      </c>
      <c r="H495">
        <v>50</v>
      </c>
      <c r="I495">
        <v>150</v>
      </c>
      <c r="J495">
        <v>0</v>
      </c>
      <c r="K495" t="str">
        <f t="shared" si="28"/>
        <v>56-65</v>
      </c>
      <c r="L495" t="str">
        <f t="shared" si="27"/>
        <v>10.60-65</v>
      </c>
      <c r="N495" s="11">
        <f t="shared" si="29"/>
        <v>1.5234852933828407E-45</v>
      </c>
    </row>
    <row r="496" spans="1:14" x14ac:dyDescent="0.3">
      <c r="A496">
        <v>844</v>
      </c>
      <c r="B496" s="1">
        <v>45211</v>
      </c>
      <c r="C496" t="s">
        <v>857</v>
      </c>
      <c r="D496" t="s">
        <v>10</v>
      </c>
      <c r="E496">
        <v>35</v>
      </c>
      <c r="F496" t="s">
        <v>14</v>
      </c>
      <c r="G496">
        <v>3</v>
      </c>
      <c r="H496">
        <v>50</v>
      </c>
      <c r="I496">
        <v>150</v>
      </c>
      <c r="J496">
        <v>0</v>
      </c>
      <c r="K496" t="str">
        <f t="shared" si="28"/>
        <v>26-35</v>
      </c>
      <c r="L496" t="str">
        <f t="shared" si="27"/>
        <v>4.30-35</v>
      </c>
      <c r="N496" s="11">
        <f t="shared" si="29"/>
        <v>1.5234852933828407E-45</v>
      </c>
    </row>
    <row r="497" spans="1:14" x14ac:dyDescent="0.3">
      <c r="A497">
        <v>910</v>
      </c>
      <c r="B497" s="1">
        <v>44991</v>
      </c>
      <c r="C497" t="s">
        <v>923</v>
      </c>
      <c r="D497" t="s">
        <v>13</v>
      </c>
      <c r="E497">
        <v>20</v>
      </c>
      <c r="F497" t="s">
        <v>11</v>
      </c>
      <c r="G497">
        <v>3</v>
      </c>
      <c r="H497">
        <v>50</v>
      </c>
      <c r="I497">
        <v>150</v>
      </c>
      <c r="J497">
        <v>0</v>
      </c>
      <c r="K497" t="str">
        <f t="shared" si="28"/>
        <v>18-25</v>
      </c>
      <c r="L497" t="str">
        <f t="shared" si="27"/>
        <v>1.18-20</v>
      </c>
      <c r="N497" s="11">
        <f t="shared" si="29"/>
        <v>1.5234852933828407E-45</v>
      </c>
    </row>
    <row r="498" spans="1:14" x14ac:dyDescent="0.3">
      <c r="A498">
        <v>912</v>
      </c>
      <c r="B498" s="1">
        <v>44950</v>
      </c>
      <c r="C498" t="s">
        <v>925</v>
      </c>
      <c r="D498" t="s">
        <v>10</v>
      </c>
      <c r="E498">
        <v>51</v>
      </c>
      <c r="F498" t="s">
        <v>11</v>
      </c>
      <c r="G498">
        <v>3</v>
      </c>
      <c r="H498">
        <v>50</v>
      </c>
      <c r="I498">
        <v>150</v>
      </c>
      <c r="J498">
        <v>0</v>
      </c>
      <c r="K498" t="str">
        <f t="shared" si="28"/>
        <v>46-55</v>
      </c>
      <c r="L498" t="str">
        <f t="shared" si="27"/>
        <v>8.50-55</v>
      </c>
      <c r="N498" s="11">
        <f t="shared" si="29"/>
        <v>1.5234852933828407E-45</v>
      </c>
    </row>
    <row r="499" spans="1:14" x14ac:dyDescent="0.3">
      <c r="A499">
        <v>978</v>
      </c>
      <c r="B499" s="1">
        <v>45007</v>
      </c>
      <c r="C499" t="s">
        <v>991</v>
      </c>
      <c r="D499" t="s">
        <v>13</v>
      </c>
      <c r="E499">
        <v>53</v>
      </c>
      <c r="F499" t="s">
        <v>14</v>
      </c>
      <c r="G499">
        <v>3</v>
      </c>
      <c r="H499">
        <v>50</v>
      </c>
      <c r="I499">
        <v>150</v>
      </c>
      <c r="J499">
        <v>0</v>
      </c>
      <c r="K499" t="str">
        <f t="shared" si="28"/>
        <v>46-55</v>
      </c>
      <c r="L499" t="str">
        <f t="shared" si="27"/>
        <v>8.50-55</v>
      </c>
      <c r="N499" s="11">
        <f t="shared" si="29"/>
        <v>1.5234852933828407E-45</v>
      </c>
    </row>
    <row r="500" spans="1:14" x14ac:dyDescent="0.3">
      <c r="A500">
        <v>993</v>
      </c>
      <c r="B500" s="1">
        <v>44963</v>
      </c>
      <c r="C500" t="s">
        <v>1006</v>
      </c>
      <c r="D500" t="s">
        <v>13</v>
      </c>
      <c r="E500">
        <v>48</v>
      </c>
      <c r="F500" t="s">
        <v>16</v>
      </c>
      <c r="G500">
        <v>3</v>
      </c>
      <c r="H500">
        <v>50</v>
      </c>
      <c r="I500">
        <v>150</v>
      </c>
      <c r="J500">
        <v>0</v>
      </c>
      <c r="K500" t="str">
        <f t="shared" si="28"/>
        <v>46-55</v>
      </c>
      <c r="L500" t="str">
        <f t="shared" si="27"/>
        <v>7.45-50</v>
      </c>
      <c r="N500" s="11">
        <f t="shared" si="29"/>
        <v>1.5234852933828407E-45</v>
      </c>
    </row>
    <row r="501" spans="1:14" x14ac:dyDescent="0.3">
      <c r="A501">
        <v>999</v>
      </c>
      <c r="B501" s="1">
        <v>45265</v>
      </c>
      <c r="C501" t="s">
        <v>1012</v>
      </c>
      <c r="D501" t="s">
        <v>13</v>
      </c>
      <c r="E501">
        <v>36</v>
      </c>
      <c r="F501" t="s">
        <v>16</v>
      </c>
      <c r="G501">
        <v>3</v>
      </c>
      <c r="H501">
        <v>50</v>
      </c>
      <c r="I501">
        <v>150</v>
      </c>
      <c r="J501">
        <v>0</v>
      </c>
      <c r="K501" t="str">
        <f t="shared" si="28"/>
        <v>36-45</v>
      </c>
      <c r="L501" t="str">
        <f t="shared" si="27"/>
        <v>5.35-40</v>
      </c>
      <c r="N501" s="11">
        <f t="shared" si="29"/>
        <v>1.5234852933828407E-45</v>
      </c>
    </row>
    <row r="502" spans="1:14" x14ac:dyDescent="0.3">
      <c r="A502">
        <v>14</v>
      </c>
      <c r="B502" s="1">
        <v>44943</v>
      </c>
      <c r="C502" t="s">
        <v>27</v>
      </c>
      <c r="D502" t="s">
        <v>10</v>
      </c>
      <c r="E502">
        <v>64</v>
      </c>
      <c r="F502" t="s">
        <v>14</v>
      </c>
      <c r="G502">
        <v>4</v>
      </c>
      <c r="H502">
        <v>30</v>
      </c>
      <c r="I502">
        <v>120</v>
      </c>
      <c r="J502">
        <v>0</v>
      </c>
      <c r="K502" t="str">
        <f t="shared" si="28"/>
        <v>56-65</v>
      </c>
      <c r="L502" t="str">
        <f t="shared" si="27"/>
        <v>10.60-65</v>
      </c>
      <c r="N502" s="11">
        <f t="shared" si="29"/>
        <v>1.5234852933828407E-45</v>
      </c>
    </row>
    <row r="503" spans="1:14" x14ac:dyDescent="0.3">
      <c r="A503">
        <v>23</v>
      </c>
      <c r="B503" s="1">
        <v>45028</v>
      </c>
      <c r="C503" t="s">
        <v>36</v>
      </c>
      <c r="D503" t="s">
        <v>13</v>
      </c>
      <c r="E503">
        <v>35</v>
      </c>
      <c r="F503" t="s">
        <v>14</v>
      </c>
      <c r="G503">
        <v>4</v>
      </c>
      <c r="H503">
        <v>30</v>
      </c>
      <c r="I503">
        <v>120</v>
      </c>
      <c r="J503">
        <v>0</v>
      </c>
      <c r="K503" t="str">
        <f t="shared" si="28"/>
        <v>26-35</v>
      </c>
      <c r="L503" t="str">
        <f t="shared" si="27"/>
        <v>4.30-35</v>
      </c>
      <c r="N503" s="11">
        <f t="shared" si="29"/>
        <v>1.5234852933828407E-45</v>
      </c>
    </row>
    <row r="504" spans="1:14" x14ac:dyDescent="0.3">
      <c r="A504">
        <v>39</v>
      </c>
      <c r="B504" s="1">
        <v>45037</v>
      </c>
      <c r="C504" t="s">
        <v>52</v>
      </c>
      <c r="D504" t="s">
        <v>10</v>
      </c>
      <c r="E504">
        <v>23</v>
      </c>
      <c r="F504" t="s">
        <v>14</v>
      </c>
      <c r="G504">
        <v>4</v>
      </c>
      <c r="H504">
        <v>30</v>
      </c>
      <c r="I504">
        <v>120</v>
      </c>
      <c r="J504">
        <v>0</v>
      </c>
      <c r="K504" t="str">
        <f t="shared" si="28"/>
        <v>18-25</v>
      </c>
      <c r="L504" t="str">
        <f t="shared" si="27"/>
        <v>2.20-25</v>
      </c>
      <c r="N504" s="11">
        <f t="shared" si="29"/>
        <v>1.5234852933828407E-45</v>
      </c>
    </row>
    <row r="505" spans="1:14" x14ac:dyDescent="0.3">
      <c r="A505">
        <v>55</v>
      </c>
      <c r="B505" s="1">
        <v>45209</v>
      </c>
      <c r="C505" t="s">
        <v>68</v>
      </c>
      <c r="D505" t="s">
        <v>10</v>
      </c>
      <c r="E505">
        <v>31</v>
      </c>
      <c r="F505" t="s">
        <v>11</v>
      </c>
      <c r="G505">
        <v>4</v>
      </c>
      <c r="H505">
        <v>30</v>
      </c>
      <c r="I505">
        <v>120</v>
      </c>
      <c r="J505">
        <v>0</v>
      </c>
      <c r="K505" t="str">
        <f t="shared" si="28"/>
        <v>26-35</v>
      </c>
      <c r="L505" t="str">
        <f t="shared" si="27"/>
        <v>4.30-35</v>
      </c>
      <c r="N505" s="11">
        <f t="shared" si="29"/>
        <v>1.5234852933828407E-45</v>
      </c>
    </row>
    <row r="506" spans="1:14" x14ac:dyDescent="0.3">
      <c r="A506">
        <v>92</v>
      </c>
      <c r="B506" s="1">
        <v>45163</v>
      </c>
      <c r="C506" t="s">
        <v>105</v>
      </c>
      <c r="D506" t="s">
        <v>13</v>
      </c>
      <c r="E506">
        <v>51</v>
      </c>
      <c r="F506" t="s">
        <v>16</v>
      </c>
      <c r="G506">
        <v>4</v>
      </c>
      <c r="H506">
        <v>30</v>
      </c>
      <c r="I506">
        <v>120</v>
      </c>
      <c r="J506">
        <v>0</v>
      </c>
      <c r="K506" t="str">
        <f t="shared" si="28"/>
        <v>46-55</v>
      </c>
      <c r="L506" t="str">
        <f t="shared" si="27"/>
        <v>8.50-55</v>
      </c>
      <c r="N506" s="11">
        <f t="shared" si="29"/>
        <v>1.5234852933828407E-45</v>
      </c>
    </row>
    <row r="507" spans="1:14" x14ac:dyDescent="0.3">
      <c r="A507">
        <v>122</v>
      </c>
      <c r="B507" s="1">
        <v>45202</v>
      </c>
      <c r="C507" t="s">
        <v>135</v>
      </c>
      <c r="D507" t="s">
        <v>10</v>
      </c>
      <c r="E507">
        <v>64</v>
      </c>
      <c r="F507" t="s">
        <v>16</v>
      </c>
      <c r="G507">
        <v>4</v>
      </c>
      <c r="H507">
        <v>30</v>
      </c>
      <c r="I507">
        <v>120</v>
      </c>
      <c r="J507">
        <v>0</v>
      </c>
      <c r="K507" t="str">
        <f t="shared" si="28"/>
        <v>56-65</v>
      </c>
      <c r="L507" t="str">
        <f t="shared" si="27"/>
        <v>10.60-65</v>
      </c>
      <c r="N507" s="11">
        <f t="shared" si="29"/>
        <v>1.5234852933828407E-45</v>
      </c>
    </row>
    <row r="508" spans="1:14" x14ac:dyDescent="0.3">
      <c r="A508">
        <v>150</v>
      </c>
      <c r="B508" s="1">
        <v>44932</v>
      </c>
      <c r="C508" t="s">
        <v>163</v>
      </c>
      <c r="D508" t="s">
        <v>13</v>
      </c>
      <c r="E508">
        <v>58</v>
      </c>
      <c r="F508" t="s">
        <v>16</v>
      </c>
      <c r="G508">
        <v>4</v>
      </c>
      <c r="H508">
        <v>30</v>
      </c>
      <c r="I508">
        <v>120</v>
      </c>
      <c r="J508">
        <v>0</v>
      </c>
      <c r="K508" t="str">
        <f t="shared" si="28"/>
        <v>56-65</v>
      </c>
      <c r="L508" t="str">
        <f t="shared" si="27"/>
        <v>9.55-60</v>
      </c>
      <c r="N508" s="11">
        <f t="shared" si="29"/>
        <v>1.5234852933828407E-45</v>
      </c>
    </row>
    <row r="509" spans="1:14" x14ac:dyDescent="0.3">
      <c r="A509">
        <v>173</v>
      </c>
      <c r="B509" s="1">
        <v>45238</v>
      </c>
      <c r="C509" t="s">
        <v>186</v>
      </c>
      <c r="D509" t="s">
        <v>10</v>
      </c>
      <c r="E509">
        <v>64</v>
      </c>
      <c r="F509" t="s">
        <v>16</v>
      </c>
      <c r="G509">
        <v>4</v>
      </c>
      <c r="H509">
        <v>30</v>
      </c>
      <c r="I509">
        <v>120</v>
      </c>
      <c r="J509">
        <v>0</v>
      </c>
      <c r="K509" t="str">
        <f t="shared" si="28"/>
        <v>56-65</v>
      </c>
      <c r="L509" t="str">
        <f t="shared" si="27"/>
        <v>10.60-65</v>
      </c>
      <c r="N509" s="11">
        <f t="shared" si="29"/>
        <v>1.5234852933828407E-45</v>
      </c>
    </row>
    <row r="510" spans="1:14" x14ac:dyDescent="0.3">
      <c r="A510">
        <v>182</v>
      </c>
      <c r="B510" s="1">
        <v>45092</v>
      </c>
      <c r="C510" t="s">
        <v>195</v>
      </c>
      <c r="D510" t="s">
        <v>10</v>
      </c>
      <c r="E510">
        <v>62</v>
      </c>
      <c r="F510" t="s">
        <v>11</v>
      </c>
      <c r="G510">
        <v>4</v>
      </c>
      <c r="H510">
        <v>30</v>
      </c>
      <c r="I510">
        <v>120</v>
      </c>
      <c r="J510">
        <v>0</v>
      </c>
      <c r="K510" t="str">
        <f t="shared" si="28"/>
        <v>56-65</v>
      </c>
      <c r="L510" t="str">
        <f t="shared" si="27"/>
        <v>10.60-65</v>
      </c>
      <c r="N510" s="11">
        <f t="shared" si="29"/>
        <v>1.5234852933828407E-45</v>
      </c>
    </row>
    <row r="511" spans="1:14" x14ac:dyDescent="0.3">
      <c r="A511">
        <v>222</v>
      </c>
      <c r="B511" s="1">
        <v>45042</v>
      </c>
      <c r="C511" t="s">
        <v>235</v>
      </c>
      <c r="D511" t="s">
        <v>10</v>
      </c>
      <c r="E511">
        <v>51</v>
      </c>
      <c r="F511" t="s">
        <v>14</v>
      </c>
      <c r="G511">
        <v>4</v>
      </c>
      <c r="H511">
        <v>30</v>
      </c>
      <c r="I511">
        <v>120</v>
      </c>
      <c r="J511">
        <v>0</v>
      </c>
      <c r="K511" t="str">
        <f t="shared" si="28"/>
        <v>46-55</v>
      </c>
      <c r="L511" t="str">
        <f t="shared" si="27"/>
        <v>8.50-55</v>
      </c>
      <c r="N511" s="11">
        <f t="shared" si="29"/>
        <v>1.5234852933828407E-45</v>
      </c>
    </row>
    <row r="512" spans="1:14" x14ac:dyDescent="0.3">
      <c r="A512">
        <v>262</v>
      </c>
      <c r="B512" s="1">
        <v>45137</v>
      </c>
      <c r="C512" t="s">
        <v>275</v>
      </c>
      <c r="D512" t="s">
        <v>13</v>
      </c>
      <c r="E512">
        <v>32</v>
      </c>
      <c r="F512" t="s">
        <v>11</v>
      </c>
      <c r="G512">
        <v>4</v>
      </c>
      <c r="H512">
        <v>30</v>
      </c>
      <c r="I512">
        <v>120</v>
      </c>
      <c r="J512">
        <v>0</v>
      </c>
      <c r="K512" t="str">
        <f t="shared" si="28"/>
        <v>26-35</v>
      </c>
      <c r="L512" t="str">
        <f t="shared" si="27"/>
        <v>4.30-35</v>
      </c>
      <c r="N512" s="11">
        <f t="shared" si="29"/>
        <v>1.5234852933828407E-45</v>
      </c>
    </row>
    <row r="513" spans="1:14" x14ac:dyDescent="0.3">
      <c r="A513">
        <v>271</v>
      </c>
      <c r="B513" s="1">
        <v>45100</v>
      </c>
      <c r="C513" t="s">
        <v>284</v>
      </c>
      <c r="D513" t="s">
        <v>13</v>
      </c>
      <c r="E513">
        <v>62</v>
      </c>
      <c r="F513" t="s">
        <v>11</v>
      </c>
      <c r="G513">
        <v>4</v>
      </c>
      <c r="H513">
        <v>30</v>
      </c>
      <c r="I513">
        <v>120</v>
      </c>
      <c r="J513">
        <v>0</v>
      </c>
      <c r="K513" t="str">
        <f t="shared" si="28"/>
        <v>56-65</v>
      </c>
      <c r="L513" t="str">
        <f t="shared" si="27"/>
        <v>10.60-65</v>
      </c>
      <c r="N513" s="11">
        <f t="shared" si="29"/>
        <v>1.5234852933828407E-45</v>
      </c>
    </row>
    <row r="514" spans="1:14" x14ac:dyDescent="0.3">
      <c r="A514">
        <v>288</v>
      </c>
      <c r="B514" s="1">
        <v>44952</v>
      </c>
      <c r="C514" t="s">
        <v>301</v>
      </c>
      <c r="D514" t="s">
        <v>10</v>
      </c>
      <c r="E514">
        <v>28</v>
      </c>
      <c r="F514" t="s">
        <v>14</v>
      </c>
      <c r="G514">
        <v>4</v>
      </c>
      <c r="H514">
        <v>30</v>
      </c>
      <c r="I514">
        <v>120</v>
      </c>
      <c r="J514">
        <v>0</v>
      </c>
      <c r="K514" t="str">
        <f t="shared" si="28"/>
        <v>26-35</v>
      </c>
      <c r="L514" t="str">
        <f t="shared" ref="L514:L577" si="30">IF(E514&lt;=20,"1.18-20",IF(E514&lt;=25,"2.20-25",IF(E514&lt;=30,"3.25-30",IF(E514&lt;=35,"4.30-35",IF(E514&lt;=40,"5.35-40",IF(E514&lt;=45,"6.40-45",IF(E514&lt;=50,"7.45-50",IF(E514&lt;=55,"8.50-55",IF(E514&lt;=60,"9.55-60","10.60-65")))))))))</f>
        <v>3.25-30</v>
      </c>
      <c r="N514" s="11">
        <f t="shared" si="29"/>
        <v>1.5234852933828407E-45</v>
      </c>
    </row>
    <row r="515" spans="1:14" x14ac:dyDescent="0.3">
      <c r="A515">
        <v>301</v>
      </c>
      <c r="B515" s="1">
        <v>45011</v>
      </c>
      <c r="C515" t="s">
        <v>314</v>
      </c>
      <c r="D515" t="s">
        <v>10</v>
      </c>
      <c r="E515">
        <v>30</v>
      </c>
      <c r="F515" t="s">
        <v>14</v>
      </c>
      <c r="G515">
        <v>4</v>
      </c>
      <c r="H515">
        <v>30</v>
      </c>
      <c r="I515">
        <v>120</v>
      </c>
      <c r="J515">
        <v>0</v>
      </c>
      <c r="K515" t="str">
        <f t="shared" ref="K515:K578" si="31">IF(E515&lt;=25,"18-25",IF(E515&lt;=35,"26-35",IF(E515&lt;=45,"36-45",IF(E515&lt;=55,"46-55","56-65"))))</f>
        <v>26-35</v>
      </c>
      <c r="L515" t="str">
        <f t="shared" si="30"/>
        <v>3.25-30</v>
      </c>
      <c r="N515" s="11">
        <f t="shared" ref="N515:N578" si="32">_xlfn.T.TEST($H$2:$H$1001,$I$2:$I$1001,2,3)</f>
        <v>1.5234852933828407E-45</v>
      </c>
    </row>
    <row r="516" spans="1:14" x14ac:dyDescent="0.3">
      <c r="A516">
        <v>312</v>
      </c>
      <c r="B516" s="1">
        <v>45176</v>
      </c>
      <c r="C516" t="s">
        <v>325</v>
      </c>
      <c r="D516" t="s">
        <v>10</v>
      </c>
      <c r="E516">
        <v>41</v>
      </c>
      <c r="F516" t="s">
        <v>14</v>
      </c>
      <c r="G516">
        <v>4</v>
      </c>
      <c r="H516">
        <v>30</v>
      </c>
      <c r="I516">
        <v>120</v>
      </c>
      <c r="J516">
        <v>0</v>
      </c>
      <c r="K516" t="str">
        <f t="shared" si="31"/>
        <v>36-45</v>
      </c>
      <c r="L516" t="str">
        <f t="shared" si="30"/>
        <v>6.40-45</v>
      </c>
      <c r="N516" s="11">
        <f t="shared" si="32"/>
        <v>1.5234852933828407E-45</v>
      </c>
    </row>
    <row r="517" spans="1:14" x14ac:dyDescent="0.3">
      <c r="A517">
        <v>314</v>
      </c>
      <c r="B517" s="1">
        <v>45024</v>
      </c>
      <c r="C517" t="s">
        <v>327</v>
      </c>
      <c r="D517" t="s">
        <v>10</v>
      </c>
      <c r="E517">
        <v>52</v>
      </c>
      <c r="F517" t="s">
        <v>14</v>
      </c>
      <c r="G517">
        <v>4</v>
      </c>
      <c r="H517">
        <v>30</v>
      </c>
      <c r="I517">
        <v>120</v>
      </c>
      <c r="J517">
        <v>0</v>
      </c>
      <c r="K517" t="str">
        <f t="shared" si="31"/>
        <v>46-55</v>
      </c>
      <c r="L517" t="str">
        <f t="shared" si="30"/>
        <v>8.50-55</v>
      </c>
      <c r="N517" s="11">
        <f t="shared" si="32"/>
        <v>1.5234852933828407E-45</v>
      </c>
    </row>
    <row r="518" spans="1:14" x14ac:dyDescent="0.3">
      <c r="A518">
        <v>335</v>
      </c>
      <c r="B518" s="1">
        <v>44961</v>
      </c>
      <c r="C518" t="s">
        <v>348</v>
      </c>
      <c r="D518" t="s">
        <v>13</v>
      </c>
      <c r="E518">
        <v>47</v>
      </c>
      <c r="F518" t="s">
        <v>11</v>
      </c>
      <c r="G518">
        <v>4</v>
      </c>
      <c r="H518">
        <v>30</v>
      </c>
      <c r="I518">
        <v>120</v>
      </c>
      <c r="J518">
        <v>0</v>
      </c>
      <c r="K518" t="str">
        <f t="shared" si="31"/>
        <v>46-55</v>
      </c>
      <c r="L518" t="str">
        <f t="shared" si="30"/>
        <v>7.45-50</v>
      </c>
      <c r="N518" s="11">
        <f t="shared" si="32"/>
        <v>1.5234852933828407E-45</v>
      </c>
    </row>
    <row r="519" spans="1:14" x14ac:dyDescent="0.3">
      <c r="A519">
        <v>425</v>
      </c>
      <c r="B519" s="1">
        <v>45061</v>
      </c>
      <c r="C519" t="s">
        <v>438</v>
      </c>
      <c r="D519" t="s">
        <v>13</v>
      </c>
      <c r="E519">
        <v>55</v>
      </c>
      <c r="F519" t="s">
        <v>16</v>
      </c>
      <c r="G519">
        <v>4</v>
      </c>
      <c r="H519">
        <v>30</v>
      </c>
      <c r="I519">
        <v>120</v>
      </c>
      <c r="J519">
        <v>0</v>
      </c>
      <c r="K519" t="str">
        <f t="shared" si="31"/>
        <v>46-55</v>
      </c>
      <c r="L519" t="str">
        <f t="shared" si="30"/>
        <v>8.50-55</v>
      </c>
      <c r="N519" s="11">
        <f t="shared" si="32"/>
        <v>1.5234852933828407E-45</v>
      </c>
    </row>
    <row r="520" spans="1:14" x14ac:dyDescent="0.3">
      <c r="A520">
        <v>436</v>
      </c>
      <c r="B520" s="1">
        <v>45003</v>
      </c>
      <c r="C520" t="s">
        <v>449</v>
      </c>
      <c r="D520" t="s">
        <v>13</v>
      </c>
      <c r="E520">
        <v>57</v>
      </c>
      <c r="F520" t="s">
        <v>14</v>
      </c>
      <c r="G520">
        <v>4</v>
      </c>
      <c r="H520">
        <v>30</v>
      </c>
      <c r="I520">
        <v>120</v>
      </c>
      <c r="J520">
        <v>0</v>
      </c>
      <c r="K520" t="str">
        <f t="shared" si="31"/>
        <v>56-65</v>
      </c>
      <c r="L520" t="str">
        <f t="shared" si="30"/>
        <v>9.55-60</v>
      </c>
      <c r="N520" s="11">
        <f t="shared" si="32"/>
        <v>1.5234852933828407E-45</v>
      </c>
    </row>
    <row r="521" spans="1:14" x14ac:dyDescent="0.3">
      <c r="A521">
        <v>477</v>
      </c>
      <c r="B521" s="1">
        <v>45040</v>
      </c>
      <c r="C521" t="s">
        <v>490</v>
      </c>
      <c r="D521" t="s">
        <v>10</v>
      </c>
      <c r="E521">
        <v>43</v>
      </c>
      <c r="F521" t="s">
        <v>14</v>
      </c>
      <c r="G521">
        <v>4</v>
      </c>
      <c r="H521">
        <v>30</v>
      </c>
      <c r="I521">
        <v>120</v>
      </c>
      <c r="J521">
        <v>0</v>
      </c>
      <c r="K521" t="str">
        <f t="shared" si="31"/>
        <v>36-45</v>
      </c>
      <c r="L521" t="str">
        <f t="shared" si="30"/>
        <v>6.40-45</v>
      </c>
      <c r="N521" s="11">
        <f t="shared" si="32"/>
        <v>1.5234852933828407E-45</v>
      </c>
    </row>
    <row r="522" spans="1:14" x14ac:dyDescent="0.3">
      <c r="A522">
        <v>497</v>
      </c>
      <c r="B522" s="1">
        <v>45201</v>
      </c>
      <c r="C522" t="s">
        <v>510</v>
      </c>
      <c r="D522" t="s">
        <v>10</v>
      </c>
      <c r="E522">
        <v>41</v>
      </c>
      <c r="F522" t="s">
        <v>14</v>
      </c>
      <c r="G522">
        <v>4</v>
      </c>
      <c r="H522">
        <v>30</v>
      </c>
      <c r="I522">
        <v>120</v>
      </c>
      <c r="J522">
        <v>0</v>
      </c>
      <c r="K522" t="str">
        <f t="shared" si="31"/>
        <v>36-45</v>
      </c>
      <c r="L522" t="str">
        <f t="shared" si="30"/>
        <v>6.40-45</v>
      </c>
      <c r="N522" s="11">
        <f t="shared" si="32"/>
        <v>1.5234852933828407E-45</v>
      </c>
    </row>
    <row r="523" spans="1:14" x14ac:dyDescent="0.3">
      <c r="A523">
        <v>519</v>
      </c>
      <c r="B523" s="1">
        <v>44949</v>
      </c>
      <c r="C523" t="s">
        <v>532</v>
      </c>
      <c r="D523" t="s">
        <v>13</v>
      </c>
      <c r="E523">
        <v>36</v>
      </c>
      <c r="F523" t="s">
        <v>16</v>
      </c>
      <c r="G523">
        <v>4</v>
      </c>
      <c r="H523">
        <v>30</v>
      </c>
      <c r="I523">
        <v>120</v>
      </c>
      <c r="J523">
        <v>0</v>
      </c>
      <c r="K523" t="str">
        <f t="shared" si="31"/>
        <v>36-45</v>
      </c>
      <c r="L523" t="str">
        <f t="shared" si="30"/>
        <v>5.35-40</v>
      </c>
      <c r="N523" s="11">
        <f t="shared" si="32"/>
        <v>1.5234852933828407E-45</v>
      </c>
    </row>
    <row r="524" spans="1:14" x14ac:dyDescent="0.3">
      <c r="A524">
        <v>521</v>
      </c>
      <c r="B524" s="1">
        <v>45150</v>
      </c>
      <c r="C524" t="s">
        <v>534</v>
      </c>
      <c r="D524" t="s">
        <v>13</v>
      </c>
      <c r="E524">
        <v>47</v>
      </c>
      <c r="F524" t="s">
        <v>14</v>
      </c>
      <c r="G524">
        <v>4</v>
      </c>
      <c r="H524">
        <v>30</v>
      </c>
      <c r="I524">
        <v>120</v>
      </c>
      <c r="J524">
        <v>0</v>
      </c>
      <c r="K524" t="str">
        <f t="shared" si="31"/>
        <v>46-55</v>
      </c>
      <c r="L524" t="str">
        <f t="shared" si="30"/>
        <v>7.45-50</v>
      </c>
      <c r="N524" s="11">
        <f t="shared" si="32"/>
        <v>1.5234852933828407E-45</v>
      </c>
    </row>
    <row r="525" spans="1:14" x14ac:dyDescent="0.3">
      <c r="A525">
        <v>530</v>
      </c>
      <c r="B525" s="1">
        <v>44962</v>
      </c>
      <c r="C525" t="s">
        <v>543</v>
      </c>
      <c r="D525" t="s">
        <v>13</v>
      </c>
      <c r="E525">
        <v>18</v>
      </c>
      <c r="F525" t="s">
        <v>16</v>
      </c>
      <c r="G525">
        <v>4</v>
      </c>
      <c r="H525">
        <v>30</v>
      </c>
      <c r="I525">
        <v>120</v>
      </c>
      <c r="J525">
        <v>0</v>
      </c>
      <c r="K525" t="str">
        <f t="shared" si="31"/>
        <v>18-25</v>
      </c>
      <c r="L525" t="str">
        <f t="shared" si="30"/>
        <v>1.18-20</v>
      </c>
      <c r="N525" s="11">
        <f t="shared" si="32"/>
        <v>1.5234852933828407E-45</v>
      </c>
    </row>
    <row r="526" spans="1:14" x14ac:dyDescent="0.3">
      <c r="A526">
        <v>532</v>
      </c>
      <c r="B526" s="1">
        <v>45096</v>
      </c>
      <c r="C526" t="s">
        <v>545</v>
      </c>
      <c r="D526" t="s">
        <v>13</v>
      </c>
      <c r="E526">
        <v>64</v>
      </c>
      <c r="F526" t="s">
        <v>14</v>
      </c>
      <c r="G526">
        <v>4</v>
      </c>
      <c r="H526">
        <v>30</v>
      </c>
      <c r="I526">
        <v>120</v>
      </c>
      <c r="J526">
        <v>0</v>
      </c>
      <c r="K526" t="str">
        <f t="shared" si="31"/>
        <v>56-65</v>
      </c>
      <c r="L526" t="str">
        <f t="shared" si="30"/>
        <v>10.60-65</v>
      </c>
      <c r="N526" s="11">
        <f t="shared" si="32"/>
        <v>1.5234852933828407E-45</v>
      </c>
    </row>
    <row r="527" spans="1:14" x14ac:dyDescent="0.3">
      <c r="A527">
        <v>536</v>
      </c>
      <c r="B527" s="1">
        <v>44990</v>
      </c>
      <c r="C527" t="s">
        <v>549</v>
      </c>
      <c r="D527" t="s">
        <v>13</v>
      </c>
      <c r="E527">
        <v>55</v>
      </c>
      <c r="F527" t="s">
        <v>11</v>
      </c>
      <c r="G527">
        <v>4</v>
      </c>
      <c r="H527">
        <v>30</v>
      </c>
      <c r="I527">
        <v>120</v>
      </c>
      <c r="J527">
        <v>0</v>
      </c>
      <c r="K527" t="str">
        <f t="shared" si="31"/>
        <v>46-55</v>
      </c>
      <c r="L527" t="str">
        <f t="shared" si="30"/>
        <v>8.50-55</v>
      </c>
      <c r="N527" s="11">
        <f t="shared" si="32"/>
        <v>1.5234852933828407E-45</v>
      </c>
    </row>
    <row r="528" spans="1:14" x14ac:dyDescent="0.3">
      <c r="A528">
        <v>578</v>
      </c>
      <c r="B528" s="1">
        <v>45072</v>
      </c>
      <c r="C528" t="s">
        <v>591</v>
      </c>
      <c r="D528" t="s">
        <v>13</v>
      </c>
      <c r="E528">
        <v>54</v>
      </c>
      <c r="F528" t="s">
        <v>14</v>
      </c>
      <c r="G528">
        <v>4</v>
      </c>
      <c r="H528">
        <v>30</v>
      </c>
      <c r="I528">
        <v>120</v>
      </c>
      <c r="J528">
        <v>0</v>
      </c>
      <c r="K528" t="str">
        <f t="shared" si="31"/>
        <v>46-55</v>
      </c>
      <c r="L528" t="str">
        <f t="shared" si="30"/>
        <v>8.50-55</v>
      </c>
      <c r="N528" s="11">
        <f t="shared" si="32"/>
        <v>1.5234852933828407E-45</v>
      </c>
    </row>
    <row r="529" spans="1:14" x14ac:dyDescent="0.3">
      <c r="A529">
        <v>598</v>
      </c>
      <c r="B529" s="1">
        <v>45139</v>
      </c>
      <c r="C529" t="s">
        <v>611</v>
      </c>
      <c r="D529" t="s">
        <v>10</v>
      </c>
      <c r="E529">
        <v>37</v>
      </c>
      <c r="F529" t="s">
        <v>11</v>
      </c>
      <c r="G529">
        <v>4</v>
      </c>
      <c r="H529">
        <v>30</v>
      </c>
      <c r="I529">
        <v>120</v>
      </c>
      <c r="J529">
        <v>0</v>
      </c>
      <c r="K529" t="str">
        <f t="shared" si="31"/>
        <v>36-45</v>
      </c>
      <c r="L529" t="str">
        <f t="shared" si="30"/>
        <v>5.35-40</v>
      </c>
      <c r="N529" s="11">
        <f t="shared" si="32"/>
        <v>1.5234852933828407E-45</v>
      </c>
    </row>
    <row r="530" spans="1:14" x14ac:dyDescent="0.3">
      <c r="A530">
        <v>633</v>
      </c>
      <c r="B530" s="1">
        <v>45145</v>
      </c>
      <c r="C530" t="s">
        <v>646</v>
      </c>
      <c r="D530" t="s">
        <v>10</v>
      </c>
      <c r="E530">
        <v>39</v>
      </c>
      <c r="F530" t="s">
        <v>11</v>
      </c>
      <c r="G530">
        <v>4</v>
      </c>
      <c r="H530">
        <v>30</v>
      </c>
      <c r="I530">
        <v>120</v>
      </c>
      <c r="J530">
        <v>0</v>
      </c>
      <c r="K530" t="str">
        <f t="shared" si="31"/>
        <v>36-45</v>
      </c>
      <c r="L530" t="str">
        <f t="shared" si="30"/>
        <v>5.35-40</v>
      </c>
      <c r="N530" s="11">
        <f t="shared" si="32"/>
        <v>1.5234852933828407E-45</v>
      </c>
    </row>
    <row r="531" spans="1:14" x14ac:dyDescent="0.3">
      <c r="A531">
        <v>640</v>
      </c>
      <c r="B531" s="1">
        <v>45053</v>
      </c>
      <c r="C531" t="s">
        <v>653</v>
      </c>
      <c r="D531" t="s">
        <v>13</v>
      </c>
      <c r="E531">
        <v>51</v>
      </c>
      <c r="F531" t="s">
        <v>16</v>
      </c>
      <c r="G531">
        <v>4</v>
      </c>
      <c r="H531">
        <v>30</v>
      </c>
      <c r="I531">
        <v>120</v>
      </c>
      <c r="J531">
        <v>0</v>
      </c>
      <c r="K531" t="str">
        <f t="shared" si="31"/>
        <v>46-55</v>
      </c>
      <c r="L531" t="str">
        <f t="shared" si="30"/>
        <v>8.50-55</v>
      </c>
      <c r="N531" s="11">
        <f t="shared" si="32"/>
        <v>1.5234852933828407E-45</v>
      </c>
    </row>
    <row r="532" spans="1:14" x14ac:dyDescent="0.3">
      <c r="A532">
        <v>645</v>
      </c>
      <c r="B532" s="1">
        <v>45247</v>
      </c>
      <c r="C532" t="s">
        <v>658</v>
      </c>
      <c r="D532" t="s">
        <v>13</v>
      </c>
      <c r="E532">
        <v>35</v>
      </c>
      <c r="F532" t="s">
        <v>16</v>
      </c>
      <c r="G532">
        <v>4</v>
      </c>
      <c r="H532">
        <v>30</v>
      </c>
      <c r="I532">
        <v>120</v>
      </c>
      <c r="J532">
        <v>0</v>
      </c>
      <c r="K532" t="str">
        <f t="shared" si="31"/>
        <v>26-35</v>
      </c>
      <c r="L532" t="str">
        <f t="shared" si="30"/>
        <v>4.30-35</v>
      </c>
      <c r="N532" s="11">
        <f t="shared" si="32"/>
        <v>1.5234852933828407E-45</v>
      </c>
    </row>
    <row r="533" spans="1:14" x14ac:dyDescent="0.3">
      <c r="A533">
        <v>699</v>
      </c>
      <c r="B533" s="1">
        <v>45099</v>
      </c>
      <c r="C533" t="s">
        <v>712</v>
      </c>
      <c r="D533" t="s">
        <v>13</v>
      </c>
      <c r="E533">
        <v>37</v>
      </c>
      <c r="F533" t="s">
        <v>14</v>
      </c>
      <c r="G533">
        <v>4</v>
      </c>
      <c r="H533">
        <v>30</v>
      </c>
      <c r="I533">
        <v>120</v>
      </c>
      <c r="J533">
        <v>0</v>
      </c>
      <c r="K533" t="str">
        <f t="shared" si="31"/>
        <v>36-45</v>
      </c>
      <c r="L533" t="str">
        <f t="shared" si="30"/>
        <v>5.35-40</v>
      </c>
      <c r="N533" s="11">
        <f t="shared" si="32"/>
        <v>1.5234852933828407E-45</v>
      </c>
    </row>
    <row r="534" spans="1:14" x14ac:dyDescent="0.3">
      <c r="A534">
        <v>769</v>
      </c>
      <c r="B534" s="1">
        <v>45086</v>
      </c>
      <c r="C534" t="s">
        <v>782</v>
      </c>
      <c r="D534" t="s">
        <v>13</v>
      </c>
      <c r="E534">
        <v>31</v>
      </c>
      <c r="F534" t="s">
        <v>16</v>
      </c>
      <c r="G534">
        <v>4</v>
      </c>
      <c r="H534">
        <v>30</v>
      </c>
      <c r="I534">
        <v>120</v>
      </c>
      <c r="J534">
        <v>0</v>
      </c>
      <c r="K534" t="str">
        <f t="shared" si="31"/>
        <v>26-35</v>
      </c>
      <c r="L534" t="str">
        <f t="shared" si="30"/>
        <v>4.30-35</v>
      </c>
      <c r="N534" s="11">
        <f t="shared" si="32"/>
        <v>1.5234852933828407E-45</v>
      </c>
    </row>
    <row r="535" spans="1:14" x14ac:dyDescent="0.3">
      <c r="A535">
        <v>796</v>
      </c>
      <c r="B535" s="1">
        <v>45101</v>
      </c>
      <c r="C535" t="s">
        <v>809</v>
      </c>
      <c r="D535" t="s">
        <v>10</v>
      </c>
      <c r="E535">
        <v>43</v>
      </c>
      <c r="F535" t="s">
        <v>11</v>
      </c>
      <c r="G535">
        <v>4</v>
      </c>
      <c r="H535">
        <v>30</v>
      </c>
      <c r="I535">
        <v>120</v>
      </c>
      <c r="J535">
        <v>0</v>
      </c>
      <c r="K535" t="str">
        <f t="shared" si="31"/>
        <v>36-45</v>
      </c>
      <c r="L535" t="str">
        <f t="shared" si="30"/>
        <v>6.40-45</v>
      </c>
      <c r="N535" s="11">
        <f t="shared" si="32"/>
        <v>1.5234852933828407E-45</v>
      </c>
    </row>
    <row r="536" spans="1:14" x14ac:dyDescent="0.3">
      <c r="A536">
        <v>824</v>
      </c>
      <c r="B536" s="1">
        <v>45051</v>
      </c>
      <c r="C536" t="s">
        <v>837</v>
      </c>
      <c r="D536" t="s">
        <v>10</v>
      </c>
      <c r="E536">
        <v>63</v>
      </c>
      <c r="F536" t="s">
        <v>14</v>
      </c>
      <c r="G536">
        <v>4</v>
      </c>
      <c r="H536">
        <v>30</v>
      </c>
      <c r="I536">
        <v>120</v>
      </c>
      <c r="J536">
        <v>0</v>
      </c>
      <c r="K536" t="str">
        <f t="shared" si="31"/>
        <v>56-65</v>
      </c>
      <c r="L536" t="str">
        <f t="shared" si="30"/>
        <v>10.60-65</v>
      </c>
      <c r="N536" s="11">
        <f t="shared" si="32"/>
        <v>1.5234852933828407E-45</v>
      </c>
    </row>
    <row r="537" spans="1:14" x14ac:dyDescent="0.3">
      <c r="A537">
        <v>856</v>
      </c>
      <c r="B537" s="1">
        <v>45257</v>
      </c>
      <c r="C537" t="s">
        <v>869</v>
      </c>
      <c r="D537" t="s">
        <v>10</v>
      </c>
      <c r="E537">
        <v>54</v>
      </c>
      <c r="F537" t="s">
        <v>16</v>
      </c>
      <c r="G537">
        <v>4</v>
      </c>
      <c r="H537">
        <v>30</v>
      </c>
      <c r="I537">
        <v>120</v>
      </c>
      <c r="J537">
        <v>0</v>
      </c>
      <c r="K537" t="str">
        <f t="shared" si="31"/>
        <v>46-55</v>
      </c>
      <c r="L537" t="str">
        <f t="shared" si="30"/>
        <v>8.50-55</v>
      </c>
      <c r="N537" s="11">
        <f t="shared" si="32"/>
        <v>1.5234852933828407E-45</v>
      </c>
    </row>
    <row r="538" spans="1:14" x14ac:dyDescent="0.3">
      <c r="A538">
        <v>870</v>
      </c>
      <c r="B538" s="1">
        <v>45115</v>
      </c>
      <c r="C538" t="s">
        <v>883</v>
      </c>
      <c r="D538" t="s">
        <v>13</v>
      </c>
      <c r="E538">
        <v>46</v>
      </c>
      <c r="F538" t="s">
        <v>16</v>
      </c>
      <c r="G538">
        <v>4</v>
      </c>
      <c r="H538">
        <v>30</v>
      </c>
      <c r="I538">
        <v>120</v>
      </c>
      <c r="J538">
        <v>0</v>
      </c>
      <c r="K538" t="str">
        <f t="shared" si="31"/>
        <v>46-55</v>
      </c>
      <c r="L538" t="str">
        <f t="shared" si="30"/>
        <v>7.45-50</v>
      </c>
      <c r="N538" s="11">
        <f t="shared" si="32"/>
        <v>1.5234852933828407E-45</v>
      </c>
    </row>
    <row r="539" spans="1:14" x14ac:dyDescent="0.3">
      <c r="A539">
        <v>876</v>
      </c>
      <c r="B539" s="1">
        <v>45208</v>
      </c>
      <c r="C539" t="s">
        <v>889</v>
      </c>
      <c r="D539" t="s">
        <v>10</v>
      </c>
      <c r="E539">
        <v>43</v>
      </c>
      <c r="F539" t="s">
        <v>14</v>
      </c>
      <c r="G539">
        <v>4</v>
      </c>
      <c r="H539">
        <v>30</v>
      </c>
      <c r="I539">
        <v>120</v>
      </c>
      <c r="J539">
        <v>0</v>
      </c>
      <c r="K539" t="str">
        <f t="shared" si="31"/>
        <v>36-45</v>
      </c>
      <c r="L539" t="str">
        <f t="shared" si="30"/>
        <v>6.40-45</v>
      </c>
      <c r="N539" s="11">
        <f t="shared" si="32"/>
        <v>1.5234852933828407E-45</v>
      </c>
    </row>
    <row r="540" spans="1:14" x14ac:dyDescent="0.3">
      <c r="A540">
        <v>885</v>
      </c>
      <c r="B540" s="1">
        <v>44988</v>
      </c>
      <c r="C540" t="s">
        <v>898</v>
      </c>
      <c r="D540" t="s">
        <v>13</v>
      </c>
      <c r="E540">
        <v>52</v>
      </c>
      <c r="F540" t="s">
        <v>14</v>
      </c>
      <c r="G540">
        <v>4</v>
      </c>
      <c r="H540">
        <v>30</v>
      </c>
      <c r="I540">
        <v>120</v>
      </c>
      <c r="J540">
        <v>0</v>
      </c>
      <c r="K540" t="str">
        <f t="shared" si="31"/>
        <v>46-55</v>
      </c>
      <c r="L540" t="str">
        <f t="shared" si="30"/>
        <v>8.50-55</v>
      </c>
      <c r="N540" s="11">
        <f t="shared" si="32"/>
        <v>1.5234852933828407E-45</v>
      </c>
    </row>
    <row r="541" spans="1:14" x14ac:dyDescent="0.3">
      <c r="A541">
        <v>895</v>
      </c>
      <c r="B541" s="1">
        <v>45068</v>
      </c>
      <c r="C541" t="s">
        <v>908</v>
      </c>
      <c r="D541" t="s">
        <v>13</v>
      </c>
      <c r="E541">
        <v>55</v>
      </c>
      <c r="F541" t="s">
        <v>14</v>
      </c>
      <c r="G541">
        <v>4</v>
      </c>
      <c r="H541">
        <v>30</v>
      </c>
      <c r="I541">
        <v>120</v>
      </c>
      <c r="J541">
        <v>0</v>
      </c>
      <c r="K541" t="str">
        <f t="shared" si="31"/>
        <v>46-55</v>
      </c>
      <c r="L541" t="str">
        <f t="shared" si="30"/>
        <v>8.50-55</v>
      </c>
      <c r="N541" s="11">
        <f t="shared" si="32"/>
        <v>1.5234852933828407E-45</v>
      </c>
    </row>
    <row r="542" spans="1:14" x14ac:dyDescent="0.3">
      <c r="A542">
        <v>931</v>
      </c>
      <c r="B542" s="1">
        <v>45171</v>
      </c>
      <c r="C542" t="s">
        <v>944</v>
      </c>
      <c r="D542" t="s">
        <v>10</v>
      </c>
      <c r="E542">
        <v>30</v>
      </c>
      <c r="F542" t="s">
        <v>11</v>
      </c>
      <c r="G542">
        <v>4</v>
      </c>
      <c r="H542">
        <v>30</v>
      </c>
      <c r="I542">
        <v>120</v>
      </c>
      <c r="J542">
        <v>0</v>
      </c>
      <c r="K542" t="str">
        <f t="shared" si="31"/>
        <v>26-35</v>
      </c>
      <c r="L542" t="str">
        <f t="shared" si="30"/>
        <v>3.25-30</v>
      </c>
      <c r="N542" s="11">
        <f t="shared" si="32"/>
        <v>1.5234852933828407E-45</v>
      </c>
    </row>
    <row r="543" spans="1:14" x14ac:dyDescent="0.3">
      <c r="A543">
        <v>957</v>
      </c>
      <c r="B543" s="1">
        <v>45153</v>
      </c>
      <c r="C543" t="s">
        <v>970</v>
      </c>
      <c r="D543" t="s">
        <v>13</v>
      </c>
      <c r="E543">
        <v>60</v>
      </c>
      <c r="F543" t="s">
        <v>16</v>
      </c>
      <c r="G543">
        <v>4</v>
      </c>
      <c r="H543">
        <v>30</v>
      </c>
      <c r="I543">
        <v>120</v>
      </c>
      <c r="J543">
        <v>0</v>
      </c>
      <c r="K543" t="str">
        <f t="shared" si="31"/>
        <v>56-65</v>
      </c>
      <c r="L543" t="str">
        <f t="shared" si="30"/>
        <v>9.55-60</v>
      </c>
      <c r="N543" s="11">
        <f t="shared" si="32"/>
        <v>1.5234852933828407E-45</v>
      </c>
    </row>
    <row r="544" spans="1:14" x14ac:dyDescent="0.3">
      <c r="A544">
        <v>1000</v>
      </c>
      <c r="B544" s="1">
        <v>45028</v>
      </c>
      <c r="C544" t="s">
        <v>1013</v>
      </c>
      <c r="D544" t="s">
        <v>10</v>
      </c>
      <c r="E544">
        <v>47</v>
      </c>
      <c r="F544" t="s">
        <v>16</v>
      </c>
      <c r="G544">
        <v>4</v>
      </c>
      <c r="H544">
        <v>30</v>
      </c>
      <c r="I544">
        <v>120</v>
      </c>
      <c r="J544">
        <v>0</v>
      </c>
      <c r="K544" t="str">
        <f t="shared" si="31"/>
        <v>46-55</v>
      </c>
      <c r="L544" t="str">
        <f t="shared" si="30"/>
        <v>7.45-50</v>
      </c>
      <c r="N544" s="11">
        <f t="shared" si="32"/>
        <v>1.5234852933828407E-45</v>
      </c>
    </row>
    <row r="545" spans="1:14" x14ac:dyDescent="0.3">
      <c r="A545">
        <v>5</v>
      </c>
      <c r="B545" s="1">
        <v>45052</v>
      </c>
      <c r="C545" t="s">
        <v>18</v>
      </c>
      <c r="D545" t="s">
        <v>10</v>
      </c>
      <c r="E545">
        <v>30</v>
      </c>
      <c r="F545" t="s">
        <v>11</v>
      </c>
      <c r="G545">
        <v>2</v>
      </c>
      <c r="H545">
        <v>50</v>
      </c>
      <c r="I545">
        <v>100</v>
      </c>
      <c r="J545">
        <v>0</v>
      </c>
      <c r="K545" t="str">
        <f t="shared" si="31"/>
        <v>26-35</v>
      </c>
      <c r="L545" t="str">
        <f t="shared" si="30"/>
        <v>3.25-30</v>
      </c>
      <c r="N545" s="11">
        <f t="shared" si="32"/>
        <v>1.5234852933828407E-45</v>
      </c>
    </row>
    <row r="546" spans="1:14" x14ac:dyDescent="0.3">
      <c r="A546">
        <v>8</v>
      </c>
      <c r="B546" s="1">
        <v>44979</v>
      </c>
      <c r="C546" t="s">
        <v>21</v>
      </c>
      <c r="D546" t="s">
        <v>10</v>
      </c>
      <c r="E546">
        <v>30</v>
      </c>
      <c r="F546" t="s">
        <v>16</v>
      </c>
      <c r="G546">
        <v>4</v>
      </c>
      <c r="H546">
        <v>25</v>
      </c>
      <c r="I546">
        <v>100</v>
      </c>
      <c r="J546">
        <v>0</v>
      </c>
      <c r="K546" t="str">
        <f t="shared" si="31"/>
        <v>26-35</v>
      </c>
      <c r="L546" t="str">
        <f t="shared" si="30"/>
        <v>3.25-30</v>
      </c>
      <c r="N546" s="11">
        <f t="shared" si="32"/>
        <v>1.5234852933828407E-45</v>
      </c>
    </row>
    <row r="547" spans="1:14" x14ac:dyDescent="0.3">
      <c r="A547">
        <v>11</v>
      </c>
      <c r="B547" s="1">
        <v>44971</v>
      </c>
      <c r="C547" t="s">
        <v>24</v>
      </c>
      <c r="D547" t="s">
        <v>10</v>
      </c>
      <c r="E547">
        <v>23</v>
      </c>
      <c r="F547" t="s">
        <v>14</v>
      </c>
      <c r="G547">
        <v>2</v>
      </c>
      <c r="H547">
        <v>50</v>
      </c>
      <c r="I547">
        <v>100</v>
      </c>
      <c r="J547">
        <v>0</v>
      </c>
      <c r="K547" t="str">
        <f t="shared" si="31"/>
        <v>18-25</v>
      </c>
      <c r="L547" t="str">
        <f t="shared" si="30"/>
        <v>2.20-25</v>
      </c>
      <c r="N547" s="11">
        <f t="shared" si="32"/>
        <v>1.5234852933828407E-45</v>
      </c>
    </row>
    <row r="548" spans="1:14" x14ac:dyDescent="0.3">
      <c r="A548">
        <v>17</v>
      </c>
      <c r="B548" s="1">
        <v>45038</v>
      </c>
      <c r="C548" t="s">
        <v>30</v>
      </c>
      <c r="D548" t="s">
        <v>13</v>
      </c>
      <c r="E548">
        <v>27</v>
      </c>
      <c r="F548" t="s">
        <v>14</v>
      </c>
      <c r="G548">
        <v>4</v>
      </c>
      <c r="H548">
        <v>25</v>
      </c>
      <c r="I548">
        <v>100</v>
      </c>
      <c r="J548">
        <v>0</v>
      </c>
      <c r="K548" t="str">
        <f t="shared" si="31"/>
        <v>26-35</v>
      </c>
      <c r="L548" t="str">
        <f t="shared" si="30"/>
        <v>3.25-30</v>
      </c>
      <c r="N548" s="11">
        <f t="shared" si="32"/>
        <v>1.5234852933828407E-45</v>
      </c>
    </row>
    <row r="549" spans="1:14" x14ac:dyDescent="0.3">
      <c r="A549">
        <v>22</v>
      </c>
      <c r="B549" s="1">
        <v>45214</v>
      </c>
      <c r="C549" t="s">
        <v>35</v>
      </c>
      <c r="D549" t="s">
        <v>10</v>
      </c>
      <c r="E549">
        <v>18</v>
      </c>
      <c r="F549" t="s">
        <v>14</v>
      </c>
      <c r="G549">
        <v>2</v>
      </c>
      <c r="H549">
        <v>50</v>
      </c>
      <c r="I549">
        <v>100</v>
      </c>
      <c r="J549">
        <v>0</v>
      </c>
      <c r="K549" t="str">
        <f t="shared" si="31"/>
        <v>18-25</v>
      </c>
      <c r="L549" t="str">
        <f t="shared" si="30"/>
        <v>1.18-20</v>
      </c>
      <c r="N549" s="11">
        <f t="shared" si="32"/>
        <v>1.5234852933828407E-45</v>
      </c>
    </row>
    <row r="550" spans="1:14" x14ac:dyDescent="0.3">
      <c r="A550">
        <v>33</v>
      </c>
      <c r="B550" s="1">
        <v>45008</v>
      </c>
      <c r="C550" t="s">
        <v>46</v>
      </c>
      <c r="D550" t="s">
        <v>13</v>
      </c>
      <c r="E550">
        <v>50</v>
      </c>
      <c r="F550" t="s">
        <v>16</v>
      </c>
      <c r="G550">
        <v>2</v>
      </c>
      <c r="H550">
        <v>50</v>
      </c>
      <c r="I550">
        <v>100</v>
      </c>
      <c r="J550">
        <v>0</v>
      </c>
      <c r="K550" t="str">
        <f t="shared" si="31"/>
        <v>46-55</v>
      </c>
      <c r="L550" t="str">
        <f t="shared" si="30"/>
        <v>7.45-50</v>
      </c>
      <c r="N550" s="11">
        <f t="shared" si="32"/>
        <v>1.5234852933828407E-45</v>
      </c>
    </row>
    <row r="551" spans="1:14" x14ac:dyDescent="0.3">
      <c r="A551">
        <v>53</v>
      </c>
      <c r="B551" s="1">
        <v>45120</v>
      </c>
      <c r="C551" t="s">
        <v>66</v>
      </c>
      <c r="D551" t="s">
        <v>10</v>
      </c>
      <c r="E551">
        <v>34</v>
      </c>
      <c r="F551" t="s">
        <v>16</v>
      </c>
      <c r="G551">
        <v>2</v>
      </c>
      <c r="H551">
        <v>50</v>
      </c>
      <c r="I551">
        <v>100</v>
      </c>
      <c r="J551">
        <v>0</v>
      </c>
      <c r="K551" t="str">
        <f t="shared" si="31"/>
        <v>26-35</v>
      </c>
      <c r="L551" t="str">
        <f t="shared" si="30"/>
        <v>4.30-35</v>
      </c>
      <c r="N551" s="11">
        <f t="shared" si="32"/>
        <v>1.5234852933828407E-45</v>
      </c>
    </row>
    <row r="552" spans="1:14" x14ac:dyDescent="0.3">
      <c r="A552">
        <v>62</v>
      </c>
      <c r="B552" s="1">
        <v>45287</v>
      </c>
      <c r="C552" t="s">
        <v>75</v>
      </c>
      <c r="D552" t="s">
        <v>10</v>
      </c>
      <c r="E552">
        <v>18</v>
      </c>
      <c r="F552" t="s">
        <v>11</v>
      </c>
      <c r="G552">
        <v>2</v>
      </c>
      <c r="H552">
        <v>50</v>
      </c>
      <c r="I552">
        <v>100</v>
      </c>
      <c r="J552">
        <v>0</v>
      </c>
      <c r="K552" t="str">
        <f t="shared" si="31"/>
        <v>18-25</v>
      </c>
      <c r="L552" t="str">
        <f t="shared" si="30"/>
        <v>1.18-20</v>
      </c>
      <c r="N552" s="11">
        <f t="shared" si="32"/>
        <v>1.5234852933828407E-45</v>
      </c>
    </row>
    <row r="553" spans="1:14" x14ac:dyDescent="0.3">
      <c r="A553">
        <v>64</v>
      </c>
      <c r="B553" s="1">
        <v>44950</v>
      </c>
      <c r="C553" t="s">
        <v>77</v>
      </c>
      <c r="D553" t="s">
        <v>10</v>
      </c>
      <c r="E553">
        <v>49</v>
      </c>
      <c r="F553" t="s">
        <v>14</v>
      </c>
      <c r="G553">
        <v>4</v>
      </c>
      <c r="H553">
        <v>25</v>
      </c>
      <c r="I553">
        <v>100</v>
      </c>
      <c r="J553">
        <v>0</v>
      </c>
      <c r="K553" t="str">
        <f t="shared" si="31"/>
        <v>46-55</v>
      </c>
      <c r="L553" t="str">
        <f t="shared" si="30"/>
        <v>7.45-50</v>
      </c>
      <c r="N553" s="11">
        <f t="shared" si="32"/>
        <v>1.5234852933828407E-45</v>
      </c>
    </row>
    <row r="554" spans="1:14" x14ac:dyDescent="0.3">
      <c r="A554">
        <v>71</v>
      </c>
      <c r="B554" s="1">
        <v>45121</v>
      </c>
      <c r="C554" t="s">
        <v>84</v>
      </c>
      <c r="D554" t="s">
        <v>13</v>
      </c>
      <c r="E554">
        <v>51</v>
      </c>
      <c r="F554" t="s">
        <v>11</v>
      </c>
      <c r="G554">
        <v>4</v>
      </c>
      <c r="H554">
        <v>25</v>
      </c>
      <c r="I554">
        <v>100</v>
      </c>
      <c r="J554">
        <v>0</v>
      </c>
      <c r="K554" t="str">
        <f t="shared" si="31"/>
        <v>46-55</v>
      </c>
      <c r="L554" t="str">
        <f t="shared" si="30"/>
        <v>8.50-55</v>
      </c>
      <c r="N554" s="11">
        <f t="shared" si="32"/>
        <v>1.5234852933828407E-45</v>
      </c>
    </row>
    <row r="555" spans="1:14" x14ac:dyDescent="0.3">
      <c r="A555">
        <v>76</v>
      </c>
      <c r="B555" s="1">
        <v>45010</v>
      </c>
      <c r="C555" t="s">
        <v>89</v>
      </c>
      <c r="D555" t="s">
        <v>13</v>
      </c>
      <c r="E555">
        <v>22</v>
      </c>
      <c r="F555" t="s">
        <v>16</v>
      </c>
      <c r="G555">
        <v>2</v>
      </c>
      <c r="H555">
        <v>50</v>
      </c>
      <c r="I555">
        <v>100</v>
      </c>
      <c r="J555">
        <v>0</v>
      </c>
      <c r="K555" t="str">
        <f t="shared" si="31"/>
        <v>18-25</v>
      </c>
      <c r="L555" t="str">
        <f t="shared" si="30"/>
        <v>2.20-25</v>
      </c>
      <c r="N555" s="11">
        <f t="shared" si="32"/>
        <v>1.5234852933828407E-45</v>
      </c>
    </row>
    <row r="556" spans="1:14" x14ac:dyDescent="0.3">
      <c r="A556">
        <v>77</v>
      </c>
      <c r="B556" s="1">
        <v>45116</v>
      </c>
      <c r="C556" t="s">
        <v>90</v>
      </c>
      <c r="D556" t="s">
        <v>13</v>
      </c>
      <c r="E556">
        <v>47</v>
      </c>
      <c r="F556" t="s">
        <v>14</v>
      </c>
      <c r="G556">
        <v>2</v>
      </c>
      <c r="H556">
        <v>50</v>
      </c>
      <c r="I556">
        <v>100</v>
      </c>
      <c r="J556">
        <v>0</v>
      </c>
      <c r="K556" t="str">
        <f t="shared" si="31"/>
        <v>46-55</v>
      </c>
      <c r="L556" t="str">
        <f t="shared" si="30"/>
        <v>7.45-50</v>
      </c>
      <c r="N556" s="11">
        <f t="shared" si="32"/>
        <v>1.5234852933828407E-45</v>
      </c>
    </row>
    <row r="557" spans="1:14" x14ac:dyDescent="0.3">
      <c r="A557">
        <v>83</v>
      </c>
      <c r="B557" s="1">
        <v>45276</v>
      </c>
      <c r="C557" t="s">
        <v>96</v>
      </c>
      <c r="D557" t="s">
        <v>10</v>
      </c>
      <c r="E557">
        <v>54</v>
      </c>
      <c r="F557" t="s">
        <v>16</v>
      </c>
      <c r="G557">
        <v>2</v>
      </c>
      <c r="H557">
        <v>50</v>
      </c>
      <c r="I557">
        <v>100</v>
      </c>
      <c r="J557">
        <v>0</v>
      </c>
      <c r="K557" t="str">
        <f t="shared" si="31"/>
        <v>46-55</v>
      </c>
      <c r="L557" t="str">
        <f t="shared" si="30"/>
        <v>8.50-55</v>
      </c>
      <c r="N557" s="11">
        <f t="shared" si="32"/>
        <v>1.5234852933828407E-45</v>
      </c>
    </row>
    <row r="558" spans="1:14" x14ac:dyDescent="0.3">
      <c r="A558">
        <v>87</v>
      </c>
      <c r="B558" s="1">
        <v>45252</v>
      </c>
      <c r="C558" t="s">
        <v>100</v>
      </c>
      <c r="D558" t="s">
        <v>13</v>
      </c>
      <c r="E558">
        <v>28</v>
      </c>
      <c r="F558" t="s">
        <v>11</v>
      </c>
      <c r="G558">
        <v>2</v>
      </c>
      <c r="H558">
        <v>50</v>
      </c>
      <c r="I558">
        <v>100</v>
      </c>
      <c r="J558">
        <v>0</v>
      </c>
      <c r="K558" t="str">
        <f t="shared" si="31"/>
        <v>26-35</v>
      </c>
      <c r="L558" t="str">
        <f t="shared" si="30"/>
        <v>3.25-30</v>
      </c>
      <c r="N558" s="11">
        <f t="shared" si="32"/>
        <v>1.5234852933828407E-45</v>
      </c>
    </row>
    <row r="559" spans="1:14" x14ac:dyDescent="0.3">
      <c r="A559">
        <v>98</v>
      </c>
      <c r="B559" s="1">
        <v>45039</v>
      </c>
      <c r="C559" t="s">
        <v>111</v>
      </c>
      <c r="D559" t="s">
        <v>13</v>
      </c>
      <c r="E559">
        <v>55</v>
      </c>
      <c r="F559" t="s">
        <v>11</v>
      </c>
      <c r="G559">
        <v>2</v>
      </c>
      <c r="H559">
        <v>50</v>
      </c>
      <c r="I559">
        <v>100</v>
      </c>
      <c r="J559">
        <v>0</v>
      </c>
      <c r="K559" t="str">
        <f t="shared" si="31"/>
        <v>46-55</v>
      </c>
      <c r="L559" t="str">
        <f t="shared" si="30"/>
        <v>8.50-55</v>
      </c>
      <c r="N559" s="11">
        <f t="shared" si="32"/>
        <v>1.5234852933828407E-45</v>
      </c>
    </row>
    <row r="560" spans="1:14" x14ac:dyDescent="0.3">
      <c r="A560">
        <v>114</v>
      </c>
      <c r="B560" s="1">
        <v>45129</v>
      </c>
      <c r="C560" t="s">
        <v>127</v>
      </c>
      <c r="D560" t="s">
        <v>13</v>
      </c>
      <c r="E560">
        <v>22</v>
      </c>
      <c r="F560" t="s">
        <v>11</v>
      </c>
      <c r="G560">
        <v>4</v>
      </c>
      <c r="H560">
        <v>25</v>
      </c>
      <c r="I560">
        <v>100</v>
      </c>
      <c r="J560">
        <v>0</v>
      </c>
      <c r="K560" t="str">
        <f t="shared" si="31"/>
        <v>18-25</v>
      </c>
      <c r="L560" t="str">
        <f t="shared" si="30"/>
        <v>2.20-25</v>
      </c>
      <c r="N560" s="11">
        <f t="shared" si="32"/>
        <v>1.5234852933828407E-45</v>
      </c>
    </row>
    <row r="561" spans="1:14" x14ac:dyDescent="0.3">
      <c r="A561">
        <v>125</v>
      </c>
      <c r="B561" s="1">
        <v>45146</v>
      </c>
      <c r="C561" t="s">
        <v>138</v>
      </c>
      <c r="D561" t="s">
        <v>10</v>
      </c>
      <c r="E561">
        <v>48</v>
      </c>
      <c r="F561" t="s">
        <v>14</v>
      </c>
      <c r="G561">
        <v>2</v>
      </c>
      <c r="H561">
        <v>50</v>
      </c>
      <c r="I561">
        <v>100</v>
      </c>
      <c r="J561">
        <v>0</v>
      </c>
      <c r="K561" t="str">
        <f t="shared" si="31"/>
        <v>46-55</v>
      </c>
      <c r="L561" t="str">
        <f t="shared" si="30"/>
        <v>7.45-50</v>
      </c>
      <c r="N561" s="11">
        <f t="shared" si="32"/>
        <v>1.5234852933828407E-45</v>
      </c>
    </row>
    <row r="562" spans="1:14" x14ac:dyDescent="0.3">
      <c r="A562">
        <v>156</v>
      </c>
      <c r="B562" s="1">
        <v>45255</v>
      </c>
      <c r="C562" t="s">
        <v>169</v>
      </c>
      <c r="D562" t="s">
        <v>13</v>
      </c>
      <c r="E562">
        <v>43</v>
      </c>
      <c r="F562" t="s">
        <v>14</v>
      </c>
      <c r="G562">
        <v>4</v>
      </c>
      <c r="H562">
        <v>25</v>
      </c>
      <c r="I562">
        <v>100</v>
      </c>
      <c r="J562">
        <v>0</v>
      </c>
      <c r="K562" t="str">
        <f t="shared" si="31"/>
        <v>36-45</v>
      </c>
      <c r="L562" t="str">
        <f t="shared" si="30"/>
        <v>6.40-45</v>
      </c>
      <c r="N562" s="11">
        <f t="shared" si="32"/>
        <v>1.5234852933828407E-45</v>
      </c>
    </row>
    <row r="563" spans="1:14" x14ac:dyDescent="0.3">
      <c r="A563">
        <v>160</v>
      </c>
      <c r="B563" s="1">
        <v>45149</v>
      </c>
      <c r="C563" t="s">
        <v>173</v>
      </c>
      <c r="D563" t="s">
        <v>13</v>
      </c>
      <c r="E563">
        <v>43</v>
      </c>
      <c r="F563" t="s">
        <v>14</v>
      </c>
      <c r="G563">
        <v>2</v>
      </c>
      <c r="H563">
        <v>50</v>
      </c>
      <c r="I563">
        <v>100</v>
      </c>
      <c r="J563">
        <v>0</v>
      </c>
      <c r="K563" t="str">
        <f t="shared" si="31"/>
        <v>36-45</v>
      </c>
      <c r="L563" t="str">
        <f t="shared" si="30"/>
        <v>6.40-45</v>
      </c>
      <c r="N563" s="11">
        <f t="shared" si="32"/>
        <v>1.5234852933828407E-45</v>
      </c>
    </row>
    <row r="564" spans="1:14" x14ac:dyDescent="0.3">
      <c r="A564">
        <v>175</v>
      </c>
      <c r="B564" s="1">
        <v>45005</v>
      </c>
      <c r="C564" t="s">
        <v>188</v>
      </c>
      <c r="D564" t="s">
        <v>13</v>
      </c>
      <c r="E564">
        <v>31</v>
      </c>
      <c r="F564" t="s">
        <v>16</v>
      </c>
      <c r="G564">
        <v>4</v>
      </c>
      <c r="H564">
        <v>25</v>
      </c>
      <c r="I564">
        <v>100</v>
      </c>
      <c r="J564">
        <v>0</v>
      </c>
      <c r="K564" t="str">
        <f t="shared" si="31"/>
        <v>26-35</v>
      </c>
      <c r="L564" t="str">
        <f t="shared" si="30"/>
        <v>4.30-35</v>
      </c>
      <c r="N564" s="11">
        <f t="shared" si="32"/>
        <v>1.5234852933828407E-45</v>
      </c>
    </row>
    <row r="565" spans="1:14" x14ac:dyDescent="0.3">
      <c r="A565">
        <v>176</v>
      </c>
      <c r="B565" s="1">
        <v>45118</v>
      </c>
      <c r="C565" t="s">
        <v>189</v>
      </c>
      <c r="D565" t="s">
        <v>13</v>
      </c>
      <c r="E565">
        <v>43</v>
      </c>
      <c r="F565" t="s">
        <v>11</v>
      </c>
      <c r="G565">
        <v>2</v>
      </c>
      <c r="H565">
        <v>50</v>
      </c>
      <c r="I565">
        <v>100</v>
      </c>
      <c r="J565">
        <v>0</v>
      </c>
      <c r="K565" t="str">
        <f t="shared" si="31"/>
        <v>36-45</v>
      </c>
      <c r="L565" t="str">
        <f t="shared" si="30"/>
        <v>6.40-45</v>
      </c>
      <c r="N565" s="11">
        <f t="shared" si="32"/>
        <v>1.5234852933828407E-45</v>
      </c>
    </row>
    <row r="566" spans="1:14" x14ac:dyDescent="0.3">
      <c r="A566">
        <v>177</v>
      </c>
      <c r="B566" s="1">
        <v>45009</v>
      </c>
      <c r="C566" t="s">
        <v>190</v>
      </c>
      <c r="D566" t="s">
        <v>10</v>
      </c>
      <c r="E566">
        <v>45</v>
      </c>
      <c r="F566" t="s">
        <v>11</v>
      </c>
      <c r="G566">
        <v>2</v>
      </c>
      <c r="H566">
        <v>50</v>
      </c>
      <c r="I566">
        <v>100</v>
      </c>
      <c r="J566">
        <v>0</v>
      </c>
      <c r="K566" t="str">
        <f t="shared" si="31"/>
        <v>36-45</v>
      </c>
      <c r="L566" t="str">
        <f t="shared" si="30"/>
        <v>6.40-45</v>
      </c>
      <c r="N566" s="11">
        <f t="shared" si="32"/>
        <v>1.5234852933828407E-45</v>
      </c>
    </row>
    <row r="567" spans="1:14" x14ac:dyDescent="0.3">
      <c r="A567">
        <v>187</v>
      </c>
      <c r="B567" s="1">
        <v>45084</v>
      </c>
      <c r="C567" t="s">
        <v>200</v>
      </c>
      <c r="D567" t="s">
        <v>13</v>
      </c>
      <c r="E567">
        <v>64</v>
      </c>
      <c r="F567" t="s">
        <v>14</v>
      </c>
      <c r="G567">
        <v>2</v>
      </c>
      <c r="H567">
        <v>50</v>
      </c>
      <c r="I567">
        <v>100</v>
      </c>
      <c r="J567">
        <v>0</v>
      </c>
      <c r="K567" t="str">
        <f t="shared" si="31"/>
        <v>56-65</v>
      </c>
      <c r="L567" t="str">
        <f t="shared" si="30"/>
        <v>10.60-65</v>
      </c>
      <c r="N567" s="11">
        <f t="shared" si="32"/>
        <v>1.5234852933828407E-45</v>
      </c>
    </row>
    <row r="568" spans="1:14" x14ac:dyDescent="0.3">
      <c r="A568">
        <v>192</v>
      </c>
      <c r="B568" s="1">
        <v>44967</v>
      </c>
      <c r="C568" t="s">
        <v>205</v>
      </c>
      <c r="D568" t="s">
        <v>10</v>
      </c>
      <c r="E568">
        <v>62</v>
      </c>
      <c r="F568" t="s">
        <v>11</v>
      </c>
      <c r="G568">
        <v>2</v>
      </c>
      <c r="H568">
        <v>50</v>
      </c>
      <c r="I568">
        <v>100</v>
      </c>
      <c r="J568">
        <v>0</v>
      </c>
      <c r="K568" t="str">
        <f t="shared" si="31"/>
        <v>56-65</v>
      </c>
      <c r="L568" t="str">
        <f t="shared" si="30"/>
        <v>10.60-65</v>
      </c>
      <c r="N568" s="11">
        <f t="shared" si="32"/>
        <v>1.5234852933828407E-45</v>
      </c>
    </row>
    <row r="569" spans="1:14" x14ac:dyDescent="0.3">
      <c r="A569">
        <v>216</v>
      </c>
      <c r="B569" s="1">
        <v>45118</v>
      </c>
      <c r="C569" t="s">
        <v>229</v>
      </c>
      <c r="D569" t="s">
        <v>10</v>
      </c>
      <c r="E569">
        <v>62</v>
      </c>
      <c r="F569" t="s">
        <v>16</v>
      </c>
      <c r="G569">
        <v>2</v>
      </c>
      <c r="H569">
        <v>50</v>
      </c>
      <c r="I569">
        <v>100</v>
      </c>
      <c r="J569">
        <v>0</v>
      </c>
      <c r="K569" t="str">
        <f t="shared" si="31"/>
        <v>56-65</v>
      </c>
      <c r="L569" t="str">
        <f t="shared" si="30"/>
        <v>10.60-65</v>
      </c>
      <c r="N569" s="11">
        <f t="shared" si="32"/>
        <v>1.5234852933828407E-45</v>
      </c>
    </row>
    <row r="570" spans="1:14" x14ac:dyDescent="0.3">
      <c r="A570">
        <v>225</v>
      </c>
      <c r="B570" s="1">
        <v>44937</v>
      </c>
      <c r="C570" t="s">
        <v>238</v>
      </c>
      <c r="D570" t="s">
        <v>13</v>
      </c>
      <c r="E570">
        <v>57</v>
      </c>
      <c r="F570" t="s">
        <v>11</v>
      </c>
      <c r="G570">
        <v>4</v>
      </c>
      <c r="H570">
        <v>25</v>
      </c>
      <c r="I570">
        <v>100</v>
      </c>
      <c r="J570">
        <v>0</v>
      </c>
      <c r="K570" t="str">
        <f t="shared" si="31"/>
        <v>56-65</v>
      </c>
      <c r="L570" t="str">
        <f t="shared" si="30"/>
        <v>9.55-60</v>
      </c>
      <c r="N570" s="11">
        <f t="shared" si="32"/>
        <v>1.5234852933828407E-45</v>
      </c>
    </row>
    <row r="571" spans="1:14" x14ac:dyDescent="0.3">
      <c r="A571">
        <v>227</v>
      </c>
      <c r="B571" s="1">
        <v>45210</v>
      </c>
      <c r="C571" t="s">
        <v>240</v>
      </c>
      <c r="D571" t="s">
        <v>10</v>
      </c>
      <c r="E571">
        <v>36</v>
      </c>
      <c r="F571" t="s">
        <v>16</v>
      </c>
      <c r="G571">
        <v>2</v>
      </c>
      <c r="H571">
        <v>50</v>
      </c>
      <c r="I571">
        <v>100</v>
      </c>
      <c r="J571">
        <v>0</v>
      </c>
      <c r="K571" t="str">
        <f t="shared" si="31"/>
        <v>36-45</v>
      </c>
      <c r="L571" t="str">
        <f t="shared" si="30"/>
        <v>5.35-40</v>
      </c>
      <c r="N571" s="11">
        <f t="shared" si="32"/>
        <v>1.5234852933828407E-45</v>
      </c>
    </row>
    <row r="572" spans="1:14" x14ac:dyDescent="0.3">
      <c r="A572">
        <v>244</v>
      </c>
      <c r="B572" s="1">
        <v>45269</v>
      </c>
      <c r="C572" t="s">
        <v>257</v>
      </c>
      <c r="D572" t="s">
        <v>10</v>
      </c>
      <c r="E572">
        <v>28</v>
      </c>
      <c r="F572" t="s">
        <v>11</v>
      </c>
      <c r="G572">
        <v>2</v>
      </c>
      <c r="H572">
        <v>50</v>
      </c>
      <c r="I572">
        <v>100</v>
      </c>
      <c r="J572">
        <v>0</v>
      </c>
      <c r="K572" t="str">
        <f t="shared" si="31"/>
        <v>26-35</v>
      </c>
      <c r="L572" t="str">
        <f t="shared" si="30"/>
        <v>3.25-30</v>
      </c>
      <c r="N572" s="11">
        <f t="shared" si="32"/>
        <v>1.5234852933828407E-45</v>
      </c>
    </row>
    <row r="573" spans="1:14" x14ac:dyDescent="0.3">
      <c r="A573">
        <v>272</v>
      </c>
      <c r="B573" s="1">
        <v>44982</v>
      </c>
      <c r="C573" t="s">
        <v>285</v>
      </c>
      <c r="D573" t="s">
        <v>13</v>
      </c>
      <c r="E573">
        <v>61</v>
      </c>
      <c r="F573" t="s">
        <v>16</v>
      </c>
      <c r="G573">
        <v>2</v>
      </c>
      <c r="H573">
        <v>50</v>
      </c>
      <c r="I573">
        <v>100</v>
      </c>
      <c r="J573">
        <v>0</v>
      </c>
      <c r="K573" t="str">
        <f t="shared" si="31"/>
        <v>56-65</v>
      </c>
      <c r="L573" t="str">
        <f t="shared" si="30"/>
        <v>10.60-65</v>
      </c>
      <c r="N573" s="11">
        <f t="shared" si="32"/>
        <v>1.5234852933828407E-45</v>
      </c>
    </row>
    <row r="574" spans="1:14" x14ac:dyDescent="0.3">
      <c r="A574">
        <v>276</v>
      </c>
      <c r="B574" s="1">
        <v>45201</v>
      </c>
      <c r="C574" t="s">
        <v>289</v>
      </c>
      <c r="D574" t="s">
        <v>13</v>
      </c>
      <c r="E574">
        <v>21</v>
      </c>
      <c r="F574" t="s">
        <v>11</v>
      </c>
      <c r="G574">
        <v>4</v>
      </c>
      <c r="H574">
        <v>25</v>
      </c>
      <c r="I574">
        <v>100</v>
      </c>
      <c r="J574">
        <v>0</v>
      </c>
      <c r="K574" t="str">
        <f t="shared" si="31"/>
        <v>18-25</v>
      </c>
      <c r="L574" t="str">
        <f t="shared" si="30"/>
        <v>2.20-25</v>
      </c>
      <c r="N574" s="11">
        <f t="shared" si="32"/>
        <v>1.5234852933828407E-45</v>
      </c>
    </row>
    <row r="575" spans="1:14" x14ac:dyDescent="0.3">
      <c r="A575">
        <v>277</v>
      </c>
      <c r="B575" s="1">
        <v>45156</v>
      </c>
      <c r="C575" t="s">
        <v>290</v>
      </c>
      <c r="D575" t="s">
        <v>10</v>
      </c>
      <c r="E575">
        <v>36</v>
      </c>
      <c r="F575" t="s">
        <v>14</v>
      </c>
      <c r="G575">
        <v>4</v>
      </c>
      <c r="H575">
        <v>25</v>
      </c>
      <c r="I575">
        <v>100</v>
      </c>
      <c r="J575">
        <v>0</v>
      </c>
      <c r="K575" t="str">
        <f t="shared" si="31"/>
        <v>36-45</v>
      </c>
      <c r="L575" t="str">
        <f t="shared" si="30"/>
        <v>5.35-40</v>
      </c>
      <c r="N575" s="11">
        <f t="shared" si="32"/>
        <v>1.5234852933828407E-45</v>
      </c>
    </row>
    <row r="576" spans="1:14" x14ac:dyDescent="0.3">
      <c r="A576">
        <v>278</v>
      </c>
      <c r="B576" s="1">
        <v>44998</v>
      </c>
      <c r="C576" t="s">
        <v>291</v>
      </c>
      <c r="D576" t="s">
        <v>13</v>
      </c>
      <c r="E576">
        <v>37</v>
      </c>
      <c r="F576" t="s">
        <v>14</v>
      </c>
      <c r="G576">
        <v>4</v>
      </c>
      <c r="H576">
        <v>25</v>
      </c>
      <c r="I576">
        <v>100</v>
      </c>
      <c r="J576">
        <v>0</v>
      </c>
      <c r="K576" t="str">
        <f t="shared" si="31"/>
        <v>36-45</v>
      </c>
      <c r="L576" t="str">
        <f t="shared" si="30"/>
        <v>5.35-40</v>
      </c>
      <c r="N576" s="11">
        <f t="shared" si="32"/>
        <v>1.5234852933828407E-45</v>
      </c>
    </row>
    <row r="577" spans="1:14" x14ac:dyDescent="0.3">
      <c r="A577">
        <v>287</v>
      </c>
      <c r="B577" s="1">
        <v>44977</v>
      </c>
      <c r="C577" t="s">
        <v>300</v>
      </c>
      <c r="D577" t="s">
        <v>10</v>
      </c>
      <c r="E577">
        <v>54</v>
      </c>
      <c r="F577" t="s">
        <v>14</v>
      </c>
      <c r="G577">
        <v>4</v>
      </c>
      <c r="H577">
        <v>25</v>
      </c>
      <c r="I577">
        <v>100</v>
      </c>
      <c r="J577">
        <v>0</v>
      </c>
      <c r="K577" t="str">
        <f t="shared" si="31"/>
        <v>46-55</v>
      </c>
      <c r="L577" t="str">
        <f t="shared" si="30"/>
        <v>8.50-55</v>
      </c>
      <c r="N577" s="11">
        <f t="shared" si="32"/>
        <v>1.5234852933828407E-45</v>
      </c>
    </row>
    <row r="578" spans="1:14" x14ac:dyDescent="0.3">
      <c r="A578">
        <v>311</v>
      </c>
      <c r="B578" s="1">
        <v>45265</v>
      </c>
      <c r="C578" t="s">
        <v>324</v>
      </c>
      <c r="D578" t="s">
        <v>13</v>
      </c>
      <c r="E578">
        <v>32</v>
      </c>
      <c r="F578" t="s">
        <v>11</v>
      </c>
      <c r="G578">
        <v>4</v>
      </c>
      <c r="H578">
        <v>25</v>
      </c>
      <c r="I578">
        <v>100</v>
      </c>
      <c r="J578">
        <v>0</v>
      </c>
      <c r="K578" t="str">
        <f t="shared" si="31"/>
        <v>26-35</v>
      </c>
      <c r="L578" t="str">
        <f t="shared" ref="L578:L641" si="33">IF(E578&lt;=20,"1.18-20",IF(E578&lt;=25,"2.20-25",IF(E578&lt;=30,"3.25-30",IF(E578&lt;=35,"4.30-35",IF(E578&lt;=40,"5.35-40",IF(E578&lt;=45,"6.40-45",IF(E578&lt;=50,"7.45-50",IF(E578&lt;=55,"8.50-55",IF(E578&lt;=60,"9.55-60","10.60-65")))))))))</f>
        <v>4.30-35</v>
      </c>
      <c r="N578" s="11">
        <f t="shared" si="32"/>
        <v>1.5234852933828407E-45</v>
      </c>
    </row>
    <row r="579" spans="1:14" x14ac:dyDescent="0.3">
      <c r="A579">
        <v>328</v>
      </c>
      <c r="B579" s="1">
        <v>45007</v>
      </c>
      <c r="C579" t="s">
        <v>341</v>
      </c>
      <c r="D579" t="s">
        <v>10</v>
      </c>
      <c r="E579">
        <v>39</v>
      </c>
      <c r="F579" t="s">
        <v>11</v>
      </c>
      <c r="G579">
        <v>2</v>
      </c>
      <c r="H579">
        <v>50</v>
      </c>
      <c r="I579">
        <v>100</v>
      </c>
      <c r="J579">
        <v>0</v>
      </c>
      <c r="K579" t="str">
        <f t="shared" ref="K579:K642" si="34">IF(E579&lt;=25,"18-25",IF(E579&lt;=35,"26-35",IF(E579&lt;=45,"36-45",IF(E579&lt;=55,"46-55","56-65"))))</f>
        <v>36-45</v>
      </c>
      <c r="L579" t="str">
        <f t="shared" si="33"/>
        <v>5.35-40</v>
      </c>
      <c r="N579" s="11">
        <f t="shared" ref="N579:N642" si="35">_xlfn.T.TEST($H$2:$H$1001,$I$2:$I$1001,2,3)</f>
        <v>1.5234852933828407E-45</v>
      </c>
    </row>
    <row r="580" spans="1:14" x14ac:dyDescent="0.3">
      <c r="A580">
        <v>329</v>
      </c>
      <c r="B580" s="1">
        <v>44956</v>
      </c>
      <c r="C580" t="s">
        <v>342</v>
      </c>
      <c r="D580" t="s">
        <v>13</v>
      </c>
      <c r="E580">
        <v>46</v>
      </c>
      <c r="F580" t="s">
        <v>16</v>
      </c>
      <c r="G580">
        <v>4</v>
      </c>
      <c r="H580">
        <v>25</v>
      </c>
      <c r="I580">
        <v>100</v>
      </c>
      <c r="J580">
        <v>0</v>
      </c>
      <c r="K580" t="str">
        <f t="shared" si="34"/>
        <v>46-55</v>
      </c>
      <c r="L580" t="str">
        <f t="shared" si="33"/>
        <v>7.45-50</v>
      </c>
      <c r="N580" s="11">
        <f t="shared" si="35"/>
        <v>1.5234852933828407E-45</v>
      </c>
    </row>
    <row r="581" spans="1:14" x14ac:dyDescent="0.3">
      <c r="A581">
        <v>338</v>
      </c>
      <c r="B581" s="1">
        <v>45133</v>
      </c>
      <c r="C581" t="s">
        <v>351</v>
      </c>
      <c r="D581" t="s">
        <v>10</v>
      </c>
      <c r="E581">
        <v>54</v>
      </c>
      <c r="F581" t="s">
        <v>11</v>
      </c>
      <c r="G581">
        <v>2</v>
      </c>
      <c r="H581">
        <v>50</v>
      </c>
      <c r="I581">
        <v>100</v>
      </c>
      <c r="J581">
        <v>0</v>
      </c>
      <c r="K581" t="str">
        <f t="shared" si="34"/>
        <v>46-55</v>
      </c>
      <c r="L581" t="str">
        <f t="shared" si="33"/>
        <v>8.50-55</v>
      </c>
      <c r="N581" s="11">
        <f t="shared" si="35"/>
        <v>1.5234852933828407E-45</v>
      </c>
    </row>
    <row r="582" spans="1:14" x14ac:dyDescent="0.3">
      <c r="A582">
        <v>360</v>
      </c>
      <c r="B582" s="1">
        <v>44994</v>
      </c>
      <c r="C582" t="s">
        <v>373</v>
      </c>
      <c r="D582" t="s">
        <v>10</v>
      </c>
      <c r="E582">
        <v>42</v>
      </c>
      <c r="F582" t="s">
        <v>14</v>
      </c>
      <c r="G582">
        <v>4</v>
      </c>
      <c r="H582">
        <v>25</v>
      </c>
      <c r="I582">
        <v>100</v>
      </c>
      <c r="J582">
        <v>0</v>
      </c>
      <c r="K582" t="str">
        <f t="shared" si="34"/>
        <v>36-45</v>
      </c>
      <c r="L582" t="str">
        <f t="shared" si="33"/>
        <v>6.40-45</v>
      </c>
      <c r="N582" s="11">
        <f t="shared" si="35"/>
        <v>1.5234852933828407E-45</v>
      </c>
    </row>
    <row r="583" spans="1:14" x14ac:dyDescent="0.3">
      <c r="A583">
        <v>366</v>
      </c>
      <c r="B583" s="1">
        <v>44964</v>
      </c>
      <c r="C583" t="s">
        <v>379</v>
      </c>
      <c r="D583" t="s">
        <v>10</v>
      </c>
      <c r="E583">
        <v>57</v>
      </c>
      <c r="F583" t="s">
        <v>14</v>
      </c>
      <c r="G583">
        <v>2</v>
      </c>
      <c r="H583">
        <v>50</v>
      </c>
      <c r="I583">
        <v>100</v>
      </c>
      <c r="J583">
        <v>0</v>
      </c>
      <c r="K583" t="str">
        <f t="shared" si="34"/>
        <v>56-65</v>
      </c>
      <c r="L583" t="str">
        <f t="shared" si="33"/>
        <v>9.55-60</v>
      </c>
      <c r="N583" s="11">
        <f t="shared" si="35"/>
        <v>1.5234852933828407E-45</v>
      </c>
    </row>
    <row r="584" spans="1:14" x14ac:dyDescent="0.3">
      <c r="A584">
        <v>381</v>
      </c>
      <c r="B584" s="1">
        <v>45116</v>
      </c>
      <c r="C584" t="s">
        <v>394</v>
      </c>
      <c r="D584" t="s">
        <v>13</v>
      </c>
      <c r="E584">
        <v>44</v>
      </c>
      <c r="F584" t="s">
        <v>14</v>
      </c>
      <c r="G584">
        <v>4</v>
      </c>
      <c r="H584">
        <v>25</v>
      </c>
      <c r="I584">
        <v>100</v>
      </c>
      <c r="J584">
        <v>0</v>
      </c>
      <c r="K584" t="str">
        <f t="shared" si="34"/>
        <v>36-45</v>
      </c>
      <c r="L584" t="str">
        <f t="shared" si="33"/>
        <v>6.40-45</v>
      </c>
      <c r="N584" s="11">
        <f t="shared" si="35"/>
        <v>1.5234852933828407E-45</v>
      </c>
    </row>
    <row r="585" spans="1:14" x14ac:dyDescent="0.3">
      <c r="A585">
        <v>390</v>
      </c>
      <c r="B585" s="1">
        <v>45197</v>
      </c>
      <c r="C585" t="s">
        <v>403</v>
      </c>
      <c r="D585" t="s">
        <v>10</v>
      </c>
      <c r="E585">
        <v>39</v>
      </c>
      <c r="F585" t="s">
        <v>16</v>
      </c>
      <c r="G585">
        <v>2</v>
      </c>
      <c r="H585">
        <v>50</v>
      </c>
      <c r="I585">
        <v>100</v>
      </c>
      <c r="J585">
        <v>0</v>
      </c>
      <c r="K585" t="str">
        <f t="shared" si="34"/>
        <v>36-45</v>
      </c>
      <c r="L585" t="str">
        <f t="shared" si="33"/>
        <v>5.35-40</v>
      </c>
      <c r="N585" s="11">
        <f t="shared" si="35"/>
        <v>1.5234852933828407E-45</v>
      </c>
    </row>
    <row r="586" spans="1:14" x14ac:dyDescent="0.3">
      <c r="A586">
        <v>406</v>
      </c>
      <c r="B586" s="1">
        <v>45034</v>
      </c>
      <c r="C586" t="s">
        <v>419</v>
      </c>
      <c r="D586" t="s">
        <v>13</v>
      </c>
      <c r="E586">
        <v>22</v>
      </c>
      <c r="F586" t="s">
        <v>11</v>
      </c>
      <c r="G586">
        <v>4</v>
      </c>
      <c r="H586">
        <v>25</v>
      </c>
      <c r="I586">
        <v>100</v>
      </c>
      <c r="J586">
        <v>0</v>
      </c>
      <c r="K586" t="str">
        <f t="shared" si="34"/>
        <v>18-25</v>
      </c>
      <c r="L586" t="str">
        <f t="shared" si="33"/>
        <v>2.20-25</v>
      </c>
      <c r="N586" s="11">
        <f t="shared" si="35"/>
        <v>1.5234852933828407E-45</v>
      </c>
    </row>
    <row r="587" spans="1:14" x14ac:dyDescent="0.3">
      <c r="A587">
        <v>410</v>
      </c>
      <c r="B587" s="1">
        <v>45251</v>
      </c>
      <c r="C587" t="s">
        <v>423</v>
      </c>
      <c r="D587" t="s">
        <v>13</v>
      </c>
      <c r="E587">
        <v>29</v>
      </c>
      <c r="F587" t="s">
        <v>14</v>
      </c>
      <c r="G587">
        <v>2</v>
      </c>
      <c r="H587">
        <v>50</v>
      </c>
      <c r="I587">
        <v>100</v>
      </c>
      <c r="J587">
        <v>0</v>
      </c>
      <c r="K587" t="str">
        <f t="shared" si="34"/>
        <v>26-35</v>
      </c>
      <c r="L587" t="str">
        <f t="shared" si="33"/>
        <v>3.25-30</v>
      </c>
      <c r="N587" s="11">
        <f t="shared" si="35"/>
        <v>1.5234852933828407E-45</v>
      </c>
    </row>
    <row r="588" spans="1:14" x14ac:dyDescent="0.3">
      <c r="A588">
        <v>414</v>
      </c>
      <c r="B588" s="1">
        <v>45055</v>
      </c>
      <c r="C588" t="s">
        <v>427</v>
      </c>
      <c r="D588" t="s">
        <v>10</v>
      </c>
      <c r="E588">
        <v>48</v>
      </c>
      <c r="F588" t="s">
        <v>11</v>
      </c>
      <c r="G588">
        <v>4</v>
      </c>
      <c r="H588">
        <v>25</v>
      </c>
      <c r="I588">
        <v>100</v>
      </c>
      <c r="J588">
        <v>0</v>
      </c>
      <c r="K588" t="str">
        <f t="shared" si="34"/>
        <v>46-55</v>
      </c>
      <c r="L588" t="str">
        <f t="shared" si="33"/>
        <v>7.45-50</v>
      </c>
      <c r="N588" s="11">
        <f t="shared" si="35"/>
        <v>1.5234852933828407E-45</v>
      </c>
    </row>
    <row r="589" spans="1:14" x14ac:dyDescent="0.3">
      <c r="A589">
        <v>442</v>
      </c>
      <c r="B589" s="1">
        <v>45002</v>
      </c>
      <c r="C589" t="s">
        <v>455</v>
      </c>
      <c r="D589" t="s">
        <v>13</v>
      </c>
      <c r="E589">
        <v>60</v>
      </c>
      <c r="F589" t="s">
        <v>14</v>
      </c>
      <c r="G589">
        <v>4</v>
      </c>
      <c r="H589">
        <v>25</v>
      </c>
      <c r="I589">
        <v>100</v>
      </c>
      <c r="J589">
        <v>0</v>
      </c>
      <c r="K589" t="str">
        <f t="shared" si="34"/>
        <v>56-65</v>
      </c>
      <c r="L589" t="str">
        <f t="shared" si="33"/>
        <v>9.55-60</v>
      </c>
      <c r="N589" s="11">
        <f t="shared" si="35"/>
        <v>1.5234852933828407E-45</v>
      </c>
    </row>
    <row r="590" spans="1:14" x14ac:dyDescent="0.3">
      <c r="A590">
        <v>455</v>
      </c>
      <c r="B590" s="1">
        <v>45108</v>
      </c>
      <c r="C590" t="s">
        <v>468</v>
      </c>
      <c r="D590" t="s">
        <v>10</v>
      </c>
      <c r="E590">
        <v>31</v>
      </c>
      <c r="F590" t="s">
        <v>16</v>
      </c>
      <c r="G590">
        <v>4</v>
      </c>
      <c r="H590">
        <v>25</v>
      </c>
      <c r="I590">
        <v>100</v>
      </c>
      <c r="J590">
        <v>0</v>
      </c>
      <c r="K590" t="str">
        <f t="shared" si="34"/>
        <v>26-35</v>
      </c>
      <c r="L590" t="str">
        <f t="shared" si="33"/>
        <v>4.30-35</v>
      </c>
      <c r="N590" s="11">
        <f t="shared" si="35"/>
        <v>1.5234852933828407E-45</v>
      </c>
    </row>
    <row r="591" spans="1:14" x14ac:dyDescent="0.3">
      <c r="A591">
        <v>458</v>
      </c>
      <c r="B591" s="1">
        <v>45244</v>
      </c>
      <c r="C591" t="s">
        <v>471</v>
      </c>
      <c r="D591" t="s">
        <v>13</v>
      </c>
      <c r="E591">
        <v>39</v>
      </c>
      <c r="F591" t="s">
        <v>16</v>
      </c>
      <c r="G591">
        <v>4</v>
      </c>
      <c r="H591">
        <v>25</v>
      </c>
      <c r="I591">
        <v>100</v>
      </c>
      <c r="J591">
        <v>0</v>
      </c>
      <c r="K591" t="str">
        <f t="shared" si="34"/>
        <v>36-45</v>
      </c>
      <c r="L591" t="str">
        <f t="shared" si="33"/>
        <v>5.35-40</v>
      </c>
      <c r="N591" s="11">
        <f t="shared" si="35"/>
        <v>1.5234852933828407E-45</v>
      </c>
    </row>
    <row r="592" spans="1:14" x14ac:dyDescent="0.3">
      <c r="A592">
        <v>466</v>
      </c>
      <c r="B592" s="1">
        <v>45097</v>
      </c>
      <c r="C592" t="s">
        <v>479</v>
      </c>
      <c r="D592" t="s">
        <v>10</v>
      </c>
      <c r="E592">
        <v>63</v>
      </c>
      <c r="F592" t="s">
        <v>16</v>
      </c>
      <c r="G592">
        <v>4</v>
      </c>
      <c r="H592">
        <v>25</v>
      </c>
      <c r="I592">
        <v>100</v>
      </c>
      <c r="J592">
        <v>0</v>
      </c>
      <c r="K592" t="str">
        <f t="shared" si="34"/>
        <v>56-65</v>
      </c>
      <c r="L592" t="str">
        <f t="shared" si="33"/>
        <v>10.60-65</v>
      </c>
      <c r="N592" s="11">
        <f t="shared" si="35"/>
        <v>1.5234852933828407E-45</v>
      </c>
    </row>
    <row r="593" spans="1:14" x14ac:dyDescent="0.3">
      <c r="A593">
        <v>492</v>
      </c>
      <c r="B593" s="1">
        <v>45106</v>
      </c>
      <c r="C593" t="s">
        <v>505</v>
      </c>
      <c r="D593" t="s">
        <v>10</v>
      </c>
      <c r="E593">
        <v>61</v>
      </c>
      <c r="F593" t="s">
        <v>11</v>
      </c>
      <c r="G593">
        <v>4</v>
      </c>
      <c r="H593">
        <v>25</v>
      </c>
      <c r="I593">
        <v>100</v>
      </c>
      <c r="J593">
        <v>0</v>
      </c>
      <c r="K593" t="str">
        <f t="shared" si="34"/>
        <v>56-65</v>
      </c>
      <c r="L593" t="str">
        <f t="shared" si="33"/>
        <v>10.60-65</v>
      </c>
      <c r="N593" s="11">
        <f t="shared" si="35"/>
        <v>1.5234852933828407E-45</v>
      </c>
    </row>
    <row r="594" spans="1:14" x14ac:dyDescent="0.3">
      <c r="A594">
        <v>498</v>
      </c>
      <c r="B594" s="1">
        <v>45096</v>
      </c>
      <c r="C594" t="s">
        <v>511</v>
      </c>
      <c r="D594" t="s">
        <v>13</v>
      </c>
      <c r="E594">
        <v>50</v>
      </c>
      <c r="F594" t="s">
        <v>14</v>
      </c>
      <c r="G594">
        <v>4</v>
      </c>
      <c r="H594">
        <v>25</v>
      </c>
      <c r="I594">
        <v>100</v>
      </c>
      <c r="J594">
        <v>0</v>
      </c>
      <c r="K594" t="str">
        <f t="shared" si="34"/>
        <v>46-55</v>
      </c>
      <c r="L594" t="str">
        <f t="shared" si="33"/>
        <v>7.45-50</v>
      </c>
      <c r="N594" s="11">
        <f t="shared" si="35"/>
        <v>1.5234852933828407E-45</v>
      </c>
    </row>
    <row r="595" spans="1:14" x14ac:dyDescent="0.3">
      <c r="A595">
        <v>500</v>
      </c>
      <c r="B595" s="1">
        <v>44986</v>
      </c>
      <c r="C595" t="s">
        <v>513</v>
      </c>
      <c r="D595" t="s">
        <v>13</v>
      </c>
      <c r="E595">
        <v>60</v>
      </c>
      <c r="F595" t="s">
        <v>11</v>
      </c>
      <c r="G595">
        <v>4</v>
      </c>
      <c r="H595">
        <v>25</v>
      </c>
      <c r="I595">
        <v>100</v>
      </c>
      <c r="J595">
        <v>0</v>
      </c>
      <c r="K595" t="str">
        <f t="shared" si="34"/>
        <v>56-65</v>
      </c>
      <c r="L595" t="str">
        <f t="shared" si="33"/>
        <v>9.55-60</v>
      </c>
      <c r="N595" s="11">
        <f t="shared" si="35"/>
        <v>1.5234852933828407E-45</v>
      </c>
    </row>
    <row r="596" spans="1:14" x14ac:dyDescent="0.3">
      <c r="A596">
        <v>511</v>
      </c>
      <c r="B596" s="1">
        <v>45150</v>
      </c>
      <c r="C596" t="s">
        <v>524</v>
      </c>
      <c r="D596" t="s">
        <v>10</v>
      </c>
      <c r="E596">
        <v>45</v>
      </c>
      <c r="F596" t="s">
        <v>11</v>
      </c>
      <c r="G596">
        <v>2</v>
      </c>
      <c r="H596">
        <v>50</v>
      </c>
      <c r="I596">
        <v>100</v>
      </c>
      <c r="J596">
        <v>0</v>
      </c>
      <c r="K596" t="str">
        <f t="shared" si="34"/>
        <v>36-45</v>
      </c>
      <c r="L596" t="str">
        <f t="shared" si="33"/>
        <v>6.40-45</v>
      </c>
      <c r="N596" s="11">
        <f t="shared" si="35"/>
        <v>1.5234852933828407E-45</v>
      </c>
    </row>
    <row r="597" spans="1:14" x14ac:dyDescent="0.3">
      <c r="A597">
        <v>513</v>
      </c>
      <c r="B597" s="1">
        <v>45188</v>
      </c>
      <c r="C597" t="s">
        <v>526</v>
      </c>
      <c r="D597" t="s">
        <v>10</v>
      </c>
      <c r="E597">
        <v>24</v>
      </c>
      <c r="F597" t="s">
        <v>16</v>
      </c>
      <c r="G597">
        <v>4</v>
      </c>
      <c r="H597">
        <v>25</v>
      </c>
      <c r="I597">
        <v>100</v>
      </c>
      <c r="J597">
        <v>0</v>
      </c>
      <c r="K597" t="str">
        <f t="shared" si="34"/>
        <v>18-25</v>
      </c>
      <c r="L597" t="str">
        <f t="shared" si="33"/>
        <v>2.20-25</v>
      </c>
      <c r="N597" s="11">
        <f t="shared" si="35"/>
        <v>1.5234852933828407E-45</v>
      </c>
    </row>
    <row r="598" spans="1:14" x14ac:dyDescent="0.3">
      <c r="A598">
        <v>516</v>
      </c>
      <c r="B598" s="1">
        <v>45222</v>
      </c>
      <c r="C598" t="s">
        <v>529</v>
      </c>
      <c r="D598" t="s">
        <v>10</v>
      </c>
      <c r="E598">
        <v>30</v>
      </c>
      <c r="F598" t="s">
        <v>11</v>
      </c>
      <c r="G598">
        <v>4</v>
      </c>
      <c r="H598">
        <v>25</v>
      </c>
      <c r="I598">
        <v>100</v>
      </c>
      <c r="J598">
        <v>0</v>
      </c>
      <c r="K598" t="str">
        <f t="shared" si="34"/>
        <v>26-35</v>
      </c>
      <c r="L598" t="str">
        <f t="shared" si="33"/>
        <v>3.25-30</v>
      </c>
      <c r="N598" s="11">
        <f t="shared" si="35"/>
        <v>1.5234852933828407E-45</v>
      </c>
    </row>
    <row r="599" spans="1:14" x14ac:dyDescent="0.3">
      <c r="A599">
        <v>517</v>
      </c>
      <c r="B599" s="1">
        <v>45024</v>
      </c>
      <c r="C599" t="s">
        <v>530</v>
      </c>
      <c r="D599" t="s">
        <v>13</v>
      </c>
      <c r="E599">
        <v>47</v>
      </c>
      <c r="F599" t="s">
        <v>14</v>
      </c>
      <c r="G599">
        <v>4</v>
      </c>
      <c r="H599">
        <v>25</v>
      </c>
      <c r="I599">
        <v>100</v>
      </c>
      <c r="J599">
        <v>0</v>
      </c>
      <c r="K599" t="str">
        <f t="shared" si="34"/>
        <v>46-55</v>
      </c>
      <c r="L599" t="str">
        <f t="shared" si="33"/>
        <v>7.45-50</v>
      </c>
      <c r="N599" s="11">
        <f t="shared" si="35"/>
        <v>1.5234852933828407E-45</v>
      </c>
    </row>
    <row r="600" spans="1:14" x14ac:dyDescent="0.3">
      <c r="A600">
        <v>520</v>
      </c>
      <c r="B600" s="1">
        <v>45289</v>
      </c>
      <c r="C600" t="s">
        <v>533</v>
      </c>
      <c r="D600" t="s">
        <v>13</v>
      </c>
      <c r="E600">
        <v>49</v>
      </c>
      <c r="F600" t="s">
        <v>16</v>
      </c>
      <c r="G600">
        <v>4</v>
      </c>
      <c r="H600">
        <v>25</v>
      </c>
      <c r="I600">
        <v>100</v>
      </c>
      <c r="J600">
        <v>0</v>
      </c>
      <c r="K600" t="str">
        <f t="shared" si="34"/>
        <v>46-55</v>
      </c>
      <c r="L600" t="str">
        <f t="shared" si="33"/>
        <v>7.45-50</v>
      </c>
      <c r="N600" s="11">
        <f t="shared" si="35"/>
        <v>1.5234852933828407E-45</v>
      </c>
    </row>
    <row r="601" spans="1:14" x14ac:dyDescent="0.3">
      <c r="A601">
        <v>526</v>
      </c>
      <c r="B601" s="1">
        <v>45270</v>
      </c>
      <c r="C601" t="s">
        <v>539</v>
      </c>
      <c r="D601" t="s">
        <v>10</v>
      </c>
      <c r="E601">
        <v>33</v>
      </c>
      <c r="F601" t="s">
        <v>14</v>
      </c>
      <c r="G601">
        <v>2</v>
      </c>
      <c r="H601">
        <v>50</v>
      </c>
      <c r="I601">
        <v>100</v>
      </c>
      <c r="J601">
        <v>0</v>
      </c>
      <c r="K601" t="str">
        <f t="shared" si="34"/>
        <v>26-35</v>
      </c>
      <c r="L601" t="str">
        <f t="shared" si="33"/>
        <v>4.30-35</v>
      </c>
      <c r="N601" s="11">
        <f t="shared" si="35"/>
        <v>1.5234852933828407E-45</v>
      </c>
    </row>
    <row r="602" spans="1:14" x14ac:dyDescent="0.3">
      <c r="A602">
        <v>549</v>
      </c>
      <c r="B602" s="1">
        <v>45142</v>
      </c>
      <c r="C602" t="s">
        <v>562</v>
      </c>
      <c r="D602" t="s">
        <v>13</v>
      </c>
      <c r="E602">
        <v>50</v>
      </c>
      <c r="F602" t="s">
        <v>11</v>
      </c>
      <c r="G602">
        <v>2</v>
      </c>
      <c r="H602">
        <v>50</v>
      </c>
      <c r="I602">
        <v>100</v>
      </c>
      <c r="J602">
        <v>0</v>
      </c>
      <c r="K602" t="str">
        <f t="shared" si="34"/>
        <v>46-55</v>
      </c>
      <c r="L602" t="str">
        <f t="shared" si="33"/>
        <v>7.45-50</v>
      </c>
      <c r="N602" s="11">
        <f t="shared" si="35"/>
        <v>1.5234852933828407E-45</v>
      </c>
    </row>
    <row r="603" spans="1:14" x14ac:dyDescent="0.3">
      <c r="A603">
        <v>564</v>
      </c>
      <c r="B603" s="1">
        <v>45223</v>
      </c>
      <c r="C603" t="s">
        <v>577</v>
      </c>
      <c r="D603" t="s">
        <v>10</v>
      </c>
      <c r="E603">
        <v>50</v>
      </c>
      <c r="F603" t="s">
        <v>16</v>
      </c>
      <c r="G603">
        <v>2</v>
      </c>
      <c r="H603">
        <v>50</v>
      </c>
      <c r="I603">
        <v>100</v>
      </c>
      <c r="J603">
        <v>0</v>
      </c>
      <c r="K603" t="str">
        <f t="shared" si="34"/>
        <v>46-55</v>
      </c>
      <c r="L603" t="str">
        <f t="shared" si="33"/>
        <v>7.45-50</v>
      </c>
      <c r="N603" s="11">
        <f t="shared" si="35"/>
        <v>1.5234852933828407E-45</v>
      </c>
    </row>
    <row r="604" spans="1:14" x14ac:dyDescent="0.3">
      <c r="A604">
        <v>575</v>
      </c>
      <c r="B604" s="1">
        <v>45013</v>
      </c>
      <c r="C604" t="s">
        <v>588</v>
      </c>
      <c r="D604" t="s">
        <v>10</v>
      </c>
      <c r="E604">
        <v>60</v>
      </c>
      <c r="F604" t="s">
        <v>14</v>
      </c>
      <c r="G604">
        <v>2</v>
      </c>
      <c r="H604">
        <v>50</v>
      </c>
      <c r="I604">
        <v>100</v>
      </c>
      <c r="J604">
        <v>0</v>
      </c>
      <c r="K604" t="str">
        <f t="shared" si="34"/>
        <v>56-65</v>
      </c>
      <c r="L604" t="str">
        <f t="shared" si="33"/>
        <v>9.55-60</v>
      </c>
      <c r="N604" s="11">
        <f t="shared" si="35"/>
        <v>1.5234852933828407E-45</v>
      </c>
    </row>
    <row r="605" spans="1:14" x14ac:dyDescent="0.3">
      <c r="A605">
        <v>583</v>
      </c>
      <c r="B605" s="1">
        <v>45098</v>
      </c>
      <c r="C605" t="s">
        <v>596</v>
      </c>
      <c r="D605" t="s">
        <v>13</v>
      </c>
      <c r="E605">
        <v>24</v>
      </c>
      <c r="F605" t="s">
        <v>16</v>
      </c>
      <c r="G605">
        <v>4</v>
      </c>
      <c r="H605">
        <v>25</v>
      </c>
      <c r="I605">
        <v>100</v>
      </c>
      <c r="J605">
        <v>0</v>
      </c>
      <c r="K605" t="str">
        <f t="shared" si="34"/>
        <v>18-25</v>
      </c>
      <c r="L605" t="str">
        <f t="shared" si="33"/>
        <v>2.20-25</v>
      </c>
      <c r="N605" s="11">
        <f t="shared" si="35"/>
        <v>1.5234852933828407E-45</v>
      </c>
    </row>
    <row r="606" spans="1:14" x14ac:dyDescent="0.3">
      <c r="A606">
        <v>591</v>
      </c>
      <c r="B606" s="1">
        <v>44939</v>
      </c>
      <c r="C606" t="s">
        <v>604</v>
      </c>
      <c r="D606" t="s">
        <v>10</v>
      </c>
      <c r="E606">
        <v>53</v>
      </c>
      <c r="F606" t="s">
        <v>16</v>
      </c>
      <c r="G606">
        <v>4</v>
      </c>
      <c r="H606">
        <v>25</v>
      </c>
      <c r="I606">
        <v>100</v>
      </c>
      <c r="J606">
        <v>0</v>
      </c>
      <c r="K606" t="str">
        <f t="shared" si="34"/>
        <v>46-55</v>
      </c>
      <c r="L606" t="str">
        <f t="shared" si="33"/>
        <v>8.50-55</v>
      </c>
      <c r="N606" s="11">
        <f t="shared" si="35"/>
        <v>1.5234852933828407E-45</v>
      </c>
    </row>
    <row r="607" spans="1:14" x14ac:dyDescent="0.3">
      <c r="A607">
        <v>599</v>
      </c>
      <c r="B607" s="1">
        <v>45249</v>
      </c>
      <c r="C607" t="s">
        <v>612</v>
      </c>
      <c r="D607" t="s">
        <v>13</v>
      </c>
      <c r="E607">
        <v>28</v>
      </c>
      <c r="F607" t="s">
        <v>11</v>
      </c>
      <c r="G607">
        <v>2</v>
      </c>
      <c r="H607">
        <v>50</v>
      </c>
      <c r="I607">
        <v>100</v>
      </c>
      <c r="J607">
        <v>0</v>
      </c>
      <c r="K607" t="str">
        <f t="shared" si="34"/>
        <v>26-35</v>
      </c>
      <c r="L607" t="str">
        <f t="shared" si="33"/>
        <v>3.25-30</v>
      </c>
      <c r="N607" s="11">
        <f t="shared" si="35"/>
        <v>1.5234852933828407E-45</v>
      </c>
    </row>
    <row r="608" spans="1:14" x14ac:dyDescent="0.3">
      <c r="A608">
        <v>609</v>
      </c>
      <c r="B608" s="1">
        <v>45279</v>
      </c>
      <c r="C608" t="s">
        <v>622</v>
      </c>
      <c r="D608" t="s">
        <v>13</v>
      </c>
      <c r="E608">
        <v>47</v>
      </c>
      <c r="F608" t="s">
        <v>14</v>
      </c>
      <c r="G608">
        <v>2</v>
      </c>
      <c r="H608">
        <v>50</v>
      </c>
      <c r="I608">
        <v>100</v>
      </c>
      <c r="J608">
        <v>0</v>
      </c>
      <c r="K608" t="str">
        <f t="shared" si="34"/>
        <v>46-55</v>
      </c>
      <c r="L608" t="str">
        <f t="shared" si="33"/>
        <v>7.45-50</v>
      </c>
      <c r="N608" s="11">
        <f t="shared" si="35"/>
        <v>1.5234852933828407E-45</v>
      </c>
    </row>
    <row r="609" spans="1:14" x14ac:dyDescent="0.3">
      <c r="A609">
        <v>615</v>
      </c>
      <c r="B609" s="1">
        <v>45283</v>
      </c>
      <c r="C609" t="s">
        <v>628</v>
      </c>
      <c r="D609" t="s">
        <v>13</v>
      </c>
      <c r="E609">
        <v>61</v>
      </c>
      <c r="F609" t="s">
        <v>14</v>
      </c>
      <c r="G609">
        <v>4</v>
      </c>
      <c r="H609">
        <v>25</v>
      </c>
      <c r="I609">
        <v>100</v>
      </c>
      <c r="J609">
        <v>0</v>
      </c>
      <c r="K609" t="str">
        <f t="shared" si="34"/>
        <v>56-65</v>
      </c>
      <c r="L609" t="str">
        <f t="shared" si="33"/>
        <v>10.60-65</v>
      </c>
      <c r="N609" s="11">
        <f t="shared" si="35"/>
        <v>1.5234852933828407E-45</v>
      </c>
    </row>
    <row r="610" spans="1:14" x14ac:dyDescent="0.3">
      <c r="A610">
        <v>616</v>
      </c>
      <c r="B610" s="1">
        <v>45192</v>
      </c>
      <c r="C610" t="s">
        <v>629</v>
      </c>
      <c r="D610" t="s">
        <v>10</v>
      </c>
      <c r="E610">
        <v>41</v>
      </c>
      <c r="F610" t="s">
        <v>14</v>
      </c>
      <c r="G610">
        <v>2</v>
      </c>
      <c r="H610">
        <v>50</v>
      </c>
      <c r="I610">
        <v>100</v>
      </c>
      <c r="J610">
        <v>0</v>
      </c>
      <c r="K610" t="str">
        <f t="shared" si="34"/>
        <v>36-45</v>
      </c>
      <c r="L610" t="str">
        <f t="shared" si="33"/>
        <v>6.40-45</v>
      </c>
      <c r="N610" s="11">
        <f t="shared" si="35"/>
        <v>1.5234852933828407E-45</v>
      </c>
    </row>
    <row r="611" spans="1:14" x14ac:dyDescent="0.3">
      <c r="A611">
        <v>619</v>
      </c>
      <c r="B611" s="1">
        <v>45212</v>
      </c>
      <c r="C611" t="s">
        <v>632</v>
      </c>
      <c r="D611" t="s">
        <v>10</v>
      </c>
      <c r="E611">
        <v>47</v>
      </c>
      <c r="F611" t="s">
        <v>16</v>
      </c>
      <c r="G611">
        <v>4</v>
      </c>
      <c r="H611">
        <v>25</v>
      </c>
      <c r="I611">
        <v>100</v>
      </c>
      <c r="J611">
        <v>0</v>
      </c>
      <c r="K611" t="str">
        <f t="shared" si="34"/>
        <v>46-55</v>
      </c>
      <c r="L611" t="str">
        <f t="shared" si="33"/>
        <v>7.45-50</v>
      </c>
      <c r="N611" s="11">
        <f t="shared" si="35"/>
        <v>1.5234852933828407E-45</v>
      </c>
    </row>
    <row r="612" spans="1:14" x14ac:dyDescent="0.3">
      <c r="A612">
        <v>630</v>
      </c>
      <c r="B612" s="1">
        <v>45153</v>
      </c>
      <c r="C612" t="s">
        <v>643</v>
      </c>
      <c r="D612" t="s">
        <v>10</v>
      </c>
      <c r="E612">
        <v>42</v>
      </c>
      <c r="F612" t="s">
        <v>14</v>
      </c>
      <c r="G612">
        <v>2</v>
      </c>
      <c r="H612">
        <v>50</v>
      </c>
      <c r="I612">
        <v>100</v>
      </c>
      <c r="J612">
        <v>0</v>
      </c>
      <c r="K612" t="str">
        <f t="shared" si="34"/>
        <v>36-45</v>
      </c>
      <c r="L612" t="str">
        <f t="shared" si="33"/>
        <v>6.40-45</v>
      </c>
      <c r="N612" s="11">
        <f t="shared" si="35"/>
        <v>1.5234852933828407E-45</v>
      </c>
    </row>
    <row r="613" spans="1:14" x14ac:dyDescent="0.3">
      <c r="A613">
        <v>632</v>
      </c>
      <c r="B613" s="1">
        <v>45185</v>
      </c>
      <c r="C613" t="s">
        <v>645</v>
      </c>
      <c r="D613" t="s">
        <v>13</v>
      </c>
      <c r="E613">
        <v>26</v>
      </c>
      <c r="F613" t="s">
        <v>16</v>
      </c>
      <c r="G613">
        <v>4</v>
      </c>
      <c r="H613">
        <v>25</v>
      </c>
      <c r="I613">
        <v>100</v>
      </c>
      <c r="J613">
        <v>0</v>
      </c>
      <c r="K613" t="str">
        <f t="shared" si="34"/>
        <v>26-35</v>
      </c>
      <c r="L613" t="str">
        <f t="shared" si="33"/>
        <v>3.25-30</v>
      </c>
      <c r="N613" s="11">
        <f t="shared" si="35"/>
        <v>1.5234852933828407E-45</v>
      </c>
    </row>
    <row r="614" spans="1:14" x14ac:dyDescent="0.3">
      <c r="A614">
        <v>642</v>
      </c>
      <c r="B614" s="1">
        <v>45068</v>
      </c>
      <c r="C614" t="s">
        <v>655</v>
      </c>
      <c r="D614" t="s">
        <v>13</v>
      </c>
      <c r="E614">
        <v>54</v>
      </c>
      <c r="F614" t="s">
        <v>14</v>
      </c>
      <c r="G614">
        <v>4</v>
      </c>
      <c r="H614">
        <v>25</v>
      </c>
      <c r="I614">
        <v>100</v>
      </c>
      <c r="J614">
        <v>0</v>
      </c>
      <c r="K614" t="str">
        <f t="shared" si="34"/>
        <v>46-55</v>
      </c>
      <c r="L614" t="str">
        <f t="shared" si="33"/>
        <v>8.50-55</v>
      </c>
      <c r="N614" s="11">
        <f t="shared" si="35"/>
        <v>1.5234852933828407E-45</v>
      </c>
    </row>
    <row r="615" spans="1:14" x14ac:dyDescent="0.3">
      <c r="A615">
        <v>652</v>
      </c>
      <c r="B615" s="1">
        <v>45047</v>
      </c>
      <c r="C615" t="s">
        <v>665</v>
      </c>
      <c r="D615" t="s">
        <v>13</v>
      </c>
      <c r="E615">
        <v>34</v>
      </c>
      <c r="F615" t="s">
        <v>11</v>
      </c>
      <c r="G615">
        <v>2</v>
      </c>
      <c r="H615">
        <v>50</v>
      </c>
      <c r="I615">
        <v>100</v>
      </c>
      <c r="J615">
        <v>0</v>
      </c>
      <c r="K615" t="str">
        <f t="shared" si="34"/>
        <v>26-35</v>
      </c>
      <c r="L615" t="str">
        <f t="shared" si="33"/>
        <v>4.30-35</v>
      </c>
      <c r="N615" s="11">
        <f t="shared" si="35"/>
        <v>1.5234852933828407E-45</v>
      </c>
    </row>
    <row r="616" spans="1:14" x14ac:dyDescent="0.3">
      <c r="A616">
        <v>661</v>
      </c>
      <c r="B616" s="1">
        <v>45123</v>
      </c>
      <c r="C616" t="s">
        <v>674</v>
      </c>
      <c r="D616" t="s">
        <v>13</v>
      </c>
      <c r="E616">
        <v>44</v>
      </c>
      <c r="F616" t="s">
        <v>14</v>
      </c>
      <c r="G616">
        <v>4</v>
      </c>
      <c r="H616">
        <v>25</v>
      </c>
      <c r="I616">
        <v>100</v>
      </c>
      <c r="J616">
        <v>0</v>
      </c>
      <c r="K616" t="str">
        <f t="shared" si="34"/>
        <v>36-45</v>
      </c>
      <c r="L616" t="str">
        <f t="shared" si="33"/>
        <v>6.40-45</v>
      </c>
      <c r="N616" s="11">
        <f t="shared" si="35"/>
        <v>1.5234852933828407E-45</v>
      </c>
    </row>
    <row r="617" spans="1:14" x14ac:dyDescent="0.3">
      <c r="A617">
        <v>672</v>
      </c>
      <c r="B617" s="1">
        <v>45139</v>
      </c>
      <c r="C617" t="s">
        <v>685</v>
      </c>
      <c r="D617" t="s">
        <v>13</v>
      </c>
      <c r="E617">
        <v>34</v>
      </c>
      <c r="F617" t="s">
        <v>11</v>
      </c>
      <c r="G617">
        <v>2</v>
      </c>
      <c r="H617">
        <v>50</v>
      </c>
      <c r="I617">
        <v>100</v>
      </c>
      <c r="J617">
        <v>0</v>
      </c>
      <c r="K617" t="str">
        <f t="shared" si="34"/>
        <v>26-35</v>
      </c>
      <c r="L617" t="str">
        <f t="shared" si="33"/>
        <v>4.30-35</v>
      </c>
      <c r="N617" s="11">
        <f t="shared" si="35"/>
        <v>1.5234852933828407E-45</v>
      </c>
    </row>
    <row r="618" spans="1:14" x14ac:dyDescent="0.3">
      <c r="A618">
        <v>688</v>
      </c>
      <c r="B618" s="1">
        <v>45202</v>
      </c>
      <c r="C618" t="s">
        <v>701</v>
      </c>
      <c r="D618" t="s">
        <v>10</v>
      </c>
      <c r="E618">
        <v>56</v>
      </c>
      <c r="F618" t="s">
        <v>14</v>
      </c>
      <c r="G618">
        <v>4</v>
      </c>
      <c r="H618">
        <v>25</v>
      </c>
      <c r="I618">
        <v>100</v>
      </c>
      <c r="J618">
        <v>0</v>
      </c>
      <c r="K618" t="str">
        <f t="shared" si="34"/>
        <v>56-65</v>
      </c>
      <c r="L618" t="str">
        <f t="shared" si="33"/>
        <v>9.55-60</v>
      </c>
      <c r="N618" s="11">
        <f t="shared" si="35"/>
        <v>1.5234852933828407E-45</v>
      </c>
    </row>
    <row r="619" spans="1:14" x14ac:dyDescent="0.3">
      <c r="A619">
        <v>689</v>
      </c>
      <c r="B619" s="1">
        <v>45206</v>
      </c>
      <c r="C619" t="s">
        <v>702</v>
      </c>
      <c r="D619" t="s">
        <v>10</v>
      </c>
      <c r="E619">
        <v>57</v>
      </c>
      <c r="F619" t="s">
        <v>16</v>
      </c>
      <c r="G619">
        <v>2</v>
      </c>
      <c r="H619">
        <v>50</v>
      </c>
      <c r="I619">
        <v>100</v>
      </c>
      <c r="J619">
        <v>0</v>
      </c>
      <c r="K619" t="str">
        <f t="shared" si="34"/>
        <v>56-65</v>
      </c>
      <c r="L619" t="str">
        <f t="shared" si="33"/>
        <v>9.55-60</v>
      </c>
      <c r="N619" s="11">
        <f t="shared" si="35"/>
        <v>1.5234852933828407E-45</v>
      </c>
    </row>
    <row r="620" spans="1:14" x14ac:dyDescent="0.3">
      <c r="A620">
        <v>692</v>
      </c>
      <c r="B620" s="1">
        <v>45176</v>
      </c>
      <c r="C620" t="s">
        <v>705</v>
      </c>
      <c r="D620" t="s">
        <v>13</v>
      </c>
      <c r="E620">
        <v>64</v>
      </c>
      <c r="F620" t="s">
        <v>14</v>
      </c>
      <c r="G620">
        <v>2</v>
      </c>
      <c r="H620">
        <v>50</v>
      </c>
      <c r="I620">
        <v>100</v>
      </c>
      <c r="J620">
        <v>0</v>
      </c>
      <c r="K620" t="str">
        <f t="shared" si="34"/>
        <v>56-65</v>
      </c>
      <c r="L620" t="str">
        <f t="shared" si="33"/>
        <v>10.60-65</v>
      </c>
      <c r="N620" s="11">
        <f t="shared" si="35"/>
        <v>1.5234852933828407E-45</v>
      </c>
    </row>
    <row r="621" spans="1:14" x14ac:dyDescent="0.3">
      <c r="A621">
        <v>703</v>
      </c>
      <c r="B621" s="1">
        <v>45011</v>
      </c>
      <c r="C621" t="s">
        <v>716</v>
      </c>
      <c r="D621" t="s">
        <v>10</v>
      </c>
      <c r="E621">
        <v>34</v>
      </c>
      <c r="F621" t="s">
        <v>16</v>
      </c>
      <c r="G621">
        <v>2</v>
      </c>
      <c r="H621">
        <v>50</v>
      </c>
      <c r="I621">
        <v>100</v>
      </c>
      <c r="J621">
        <v>0</v>
      </c>
      <c r="K621" t="str">
        <f t="shared" si="34"/>
        <v>26-35</v>
      </c>
      <c r="L621" t="str">
        <f t="shared" si="33"/>
        <v>4.30-35</v>
      </c>
      <c r="N621" s="11">
        <f t="shared" si="35"/>
        <v>1.5234852933828407E-45</v>
      </c>
    </row>
    <row r="622" spans="1:14" x14ac:dyDescent="0.3">
      <c r="A622">
        <v>706</v>
      </c>
      <c r="B622" s="1">
        <v>45245</v>
      </c>
      <c r="C622" t="s">
        <v>719</v>
      </c>
      <c r="D622" t="s">
        <v>10</v>
      </c>
      <c r="E622">
        <v>51</v>
      </c>
      <c r="F622" t="s">
        <v>16</v>
      </c>
      <c r="G622">
        <v>4</v>
      </c>
      <c r="H622">
        <v>25</v>
      </c>
      <c r="I622">
        <v>100</v>
      </c>
      <c r="J622">
        <v>0</v>
      </c>
      <c r="K622" t="str">
        <f t="shared" si="34"/>
        <v>46-55</v>
      </c>
      <c r="L622" t="str">
        <f t="shared" si="33"/>
        <v>8.50-55</v>
      </c>
      <c r="N622" s="11">
        <f t="shared" si="35"/>
        <v>1.5234852933828407E-45</v>
      </c>
    </row>
    <row r="623" spans="1:14" x14ac:dyDescent="0.3">
      <c r="A623">
        <v>715</v>
      </c>
      <c r="B623" s="1">
        <v>45256</v>
      </c>
      <c r="C623" t="s">
        <v>728</v>
      </c>
      <c r="D623" t="s">
        <v>13</v>
      </c>
      <c r="E623">
        <v>42</v>
      </c>
      <c r="F623" t="s">
        <v>11</v>
      </c>
      <c r="G623">
        <v>4</v>
      </c>
      <c r="H623">
        <v>25</v>
      </c>
      <c r="I623">
        <v>100</v>
      </c>
      <c r="J623">
        <v>0</v>
      </c>
      <c r="K623" t="str">
        <f t="shared" si="34"/>
        <v>36-45</v>
      </c>
      <c r="L623" t="str">
        <f t="shared" si="33"/>
        <v>6.40-45</v>
      </c>
      <c r="N623" s="11">
        <f t="shared" si="35"/>
        <v>1.5234852933828407E-45</v>
      </c>
    </row>
    <row r="624" spans="1:14" x14ac:dyDescent="0.3">
      <c r="A624">
        <v>736</v>
      </c>
      <c r="B624" s="1">
        <v>44953</v>
      </c>
      <c r="C624" t="s">
        <v>749</v>
      </c>
      <c r="D624" t="s">
        <v>10</v>
      </c>
      <c r="E624">
        <v>29</v>
      </c>
      <c r="F624" t="s">
        <v>14</v>
      </c>
      <c r="G624">
        <v>4</v>
      </c>
      <c r="H624">
        <v>25</v>
      </c>
      <c r="I624">
        <v>100</v>
      </c>
      <c r="J624">
        <v>0</v>
      </c>
      <c r="K624" t="str">
        <f t="shared" si="34"/>
        <v>26-35</v>
      </c>
      <c r="L624" t="str">
        <f t="shared" si="33"/>
        <v>3.25-30</v>
      </c>
      <c r="N624" s="11">
        <f t="shared" si="35"/>
        <v>1.5234852933828407E-45</v>
      </c>
    </row>
    <row r="625" spans="1:14" x14ac:dyDescent="0.3">
      <c r="A625">
        <v>738</v>
      </c>
      <c r="B625" s="1">
        <v>45041</v>
      </c>
      <c r="C625" t="s">
        <v>751</v>
      </c>
      <c r="D625" t="s">
        <v>10</v>
      </c>
      <c r="E625">
        <v>41</v>
      </c>
      <c r="F625" t="s">
        <v>14</v>
      </c>
      <c r="G625">
        <v>2</v>
      </c>
      <c r="H625">
        <v>50</v>
      </c>
      <c r="I625">
        <v>100</v>
      </c>
      <c r="J625">
        <v>0</v>
      </c>
      <c r="K625" t="str">
        <f t="shared" si="34"/>
        <v>36-45</v>
      </c>
      <c r="L625" t="str">
        <f t="shared" si="33"/>
        <v>6.40-45</v>
      </c>
      <c r="N625" s="11">
        <f t="shared" si="35"/>
        <v>1.5234852933828407E-45</v>
      </c>
    </row>
    <row r="626" spans="1:14" x14ac:dyDescent="0.3">
      <c r="A626">
        <v>745</v>
      </c>
      <c r="B626" s="1">
        <v>45029</v>
      </c>
      <c r="C626" t="s">
        <v>758</v>
      </c>
      <c r="D626" t="s">
        <v>10</v>
      </c>
      <c r="E626">
        <v>54</v>
      </c>
      <c r="F626" t="s">
        <v>11</v>
      </c>
      <c r="G626">
        <v>2</v>
      </c>
      <c r="H626">
        <v>50</v>
      </c>
      <c r="I626">
        <v>100</v>
      </c>
      <c r="J626">
        <v>0</v>
      </c>
      <c r="K626" t="str">
        <f t="shared" si="34"/>
        <v>46-55</v>
      </c>
      <c r="L626" t="str">
        <f t="shared" si="33"/>
        <v>8.50-55</v>
      </c>
      <c r="N626" s="11">
        <f t="shared" si="35"/>
        <v>1.5234852933828407E-45</v>
      </c>
    </row>
    <row r="627" spans="1:14" x14ac:dyDescent="0.3">
      <c r="A627">
        <v>752</v>
      </c>
      <c r="B627" s="1">
        <v>45269</v>
      </c>
      <c r="C627" t="s">
        <v>765</v>
      </c>
      <c r="D627" t="s">
        <v>10</v>
      </c>
      <c r="E627">
        <v>29</v>
      </c>
      <c r="F627" t="s">
        <v>14</v>
      </c>
      <c r="G627">
        <v>2</v>
      </c>
      <c r="H627">
        <v>50</v>
      </c>
      <c r="I627">
        <v>100</v>
      </c>
      <c r="J627">
        <v>0</v>
      </c>
      <c r="K627" t="str">
        <f t="shared" si="34"/>
        <v>26-35</v>
      </c>
      <c r="L627" t="str">
        <f t="shared" si="33"/>
        <v>3.25-30</v>
      </c>
      <c r="N627" s="11">
        <f t="shared" si="35"/>
        <v>1.5234852933828407E-45</v>
      </c>
    </row>
    <row r="628" spans="1:14" x14ac:dyDescent="0.3">
      <c r="A628">
        <v>754</v>
      </c>
      <c r="B628" s="1">
        <v>45215</v>
      </c>
      <c r="C628" t="s">
        <v>767</v>
      </c>
      <c r="D628" t="s">
        <v>13</v>
      </c>
      <c r="E628">
        <v>43</v>
      </c>
      <c r="F628" t="s">
        <v>16</v>
      </c>
      <c r="G628">
        <v>4</v>
      </c>
      <c r="H628">
        <v>25</v>
      </c>
      <c r="I628">
        <v>100</v>
      </c>
      <c r="J628">
        <v>0</v>
      </c>
      <c r="K628" t="str">
        <f t="shared" si="34"/>
        <v>36-45</v>
      </c>
      <c r="L628" t="str">
        <f t="shared" si="33"/>
        <v>6.40-45</v>
      </c>
      <c r="N628" s="11">
        <f t="shared" si="35"/>
        <v>1.5234852933828407E-45</v>
      </c>
    </row>
    <row r="629" spans="1:14" x14ac:dyDescent="0.3">
      <c r="A629">
        <v>758</v>
      </c>
      <c r="B629" s="1">
        <v>45058</v>
      </c>
      <c r="C629" t="s">
        <v>771</v>
      </c>
      <c r="D629" t="s">
        <v>10</v>
      </c>
      <c r="E629">
        <v>64</v>
      </c>
      <c r="F629" t="s">
        <v>14</v>
      </c>
      <c r="G629">
        <v>4</v>
      </c>
      <c r="H629">
        <v>25</v>
      </c>
      <c r="I629">
        <v>100</v>
      </c>
      <c r="J629">
        <v>0</v>
      </c>
      <c r="K629" t="str">
        <f t="shared" si="34"/>
        <v>56-65</v>
      </c>
      <c r="L629" t="str">
        <f t="shared" si="33"/>
        <v>10.60-65</v>
      </c>
      <c r="N629" s="11">
        <f t="shared" si="35"/>
        <v>1.5234852933828407E-45</v>
      </c>
    </row>
    <row r="630" spans="1:14" x14ac:dyDescent="0.3">
      <c r="A630">
        <v>759</v>
      </c>
      <c r="B630" s="1">
        <v>45115</v>
      </c>
      <c r="C630" t="s">
        <v>772</v>
      </c>
      <c r="D630" t="s">
        <v>10</v>
      </c>
      <c r="E630">
        <v>49</v>
      </c>
      <c r="F630" t="s">
        <v>16</v>
      </c>
      <c r="G630">
        <v>2</v>
      </c>
      <c r="H630">
        <v>50</v>
      </c>
      <c r="I630">
        <v>100</v>
      </c>
      <c r="J630">
        <v>0</v>
      </c>
      <c r="K630" t="str">
        <f t="shared" si="34"/>
        <v>46-55</v>
      </c>
      <c r="L630" t="str">
        <f t="shared" si="33"/>
        <v>7.45-50</v>
      </c>
      <c r="N630" s="11">
        <f t="shared" si="35"/>
        <v>1.5234852933828407E-45</v>
      </c>
    </row>
    <row r="631" spans="1:14" x14ac:dyDescent="0.3">
      <c r="A631">
        <v>775</v>
      </c>
      <c r="B631" s="1">
        <v>44965</v>
      </c>
      <c r="C631" t="s">
        <v>788</v>
      </c>
      <c r="D631" t="s">
        <v>13</v>
      </c>
      <c r="E631">
        <v>46</v>
      </c>
      <c r="F631" t="s">
        <v>16</v>
      </c>
      <c r="G631">
        <v>4</v>
      </c>
      <c r="H631">
        <v>25</v>
      </c>
      <c r="I631">
        <v>100</v>
      </c>
      <c r="J631">
        <v>0</v>
      </c>
      <c r="K631" t="str">
        <f t="shared" si="34"/>
        <v>46-55</v>
      </c>
      <c r="L631" t="str">
        <f t="shared" si="33"/>
        <v>7.45-50</v>
      </c>
      <c r="N631" s="11">
        <f t="shared" si="35"/>
        <v>1.5234852933828407E-45</v>
      </c>
    </row>
    <row r="632" spans="1:14" x14ac:dyDescent="0.3">
      <c r="A632">
        <v>778</v>
      </c>
      <c r="B632" s="1">
        <v>45248</v>
      </c>
      <c r="C632" t="s">
        <v>791</v>
      </c>
      <c r="D632" t="s">
        <v>13</v>
      </c>
      <c r="E632">
        <v>47</v>
      </c>
      <c r="F632" t="s">
        <v>11</v>
      </c>
      <c r="G632">
        <v>4</v>
      </c>
      <c r="H632">
        <v>25</v>
      </c>
      <c r="I632">
        <v>100</v>
      </c>
      <c r="J632">
        <v>0</v>
      </c>
      <c r="K632" t="str">
        <f t="shared" si="34"/>
        <v>46-55</v>
      </c>
      <c r="L632" t="str">
        <f t="shared" si="33"/>
        <v>7.45-50</v>
      </c>
      <c r="N632" s="11">
        <f t="shared" si="35"/>
        <v>1.5234852933828407E-45</v>
      </c>
    </row>
    <row r="633" spans="1:14" x14ac:dyDescent="0.3">
      <c r="A633">
        <v>786</v>
      </c>
      <c r="B633" s="1">
        <v>45216</v>
      </c>
      <c r="C633" t="s">
        <v>799</v>
      </c>
      <c r="D633" t="s">
        <v>10</v>
      </c>
      <c r="E633">
        <v>48</v>
      </c>
      <c r="F633" t="s">
        <v>14</v>
      </c>
      <c r="G633">
        <v>4</v>
      </c>
      <c r="H633">
        <v>25</v>
      </c>
      <c r="I633">
        <v>100</v>
      </c>
      <c r="J633">
        <v>0</v>
      </c>
      <c r="K633" t="str">
        <f t="shared" si="34"/>
        <v>46-55</v>
      </c>
      <c r="L633" t="str">
        <f t="shared" si="33"/>
        <v>7.45-50</v>
      </c>
      <c r="N633" s="11">
        <f t="shared" si="35"/>
        <v>1.5234852933828407E-45</v>
      </c>
    </row>
    <row r="634" spans="1:14" x14ac:dyDescent="0.3">
      <c r="A634">
        <v>799</v>
      </c>
      <c r="B634" s="1">
        <v>45177</v>
      </c>
      <c r="C634" t="s">
        <v>812</v>
      </c>
      <c r="D634" t="s">
        <v>10</v>
      </c>
      <c r="E634">
        <v>56</v>
      </c>
      <c r="F634" t="s">
        <v>16</v>
      </c>
      <c r="G634">
        <v>2</v>
      </c>
      <c r="H634">
        <v>50</v>
      </c>
      <c r="I634">
        <v>100</v>
      </c>
      <c r="J634">
        <v>0</v>
      </c>
      <c r="K634" t="str">
        <f t="shared" si="34"/>
        <v>56-65</v>
      </c>
      <c r="L634" t="str">
        <f t="shared" si="33"/>
        <v>9.55-60</v>
      </c>
      <c r="N634" s="11">
        <f t="shared" si="35"/>
        <v>1.5234852933828407E-45</v>
      </c>
    </row>
    <row r="635" spans="1:14" x14ac:dyDescent="0.3">
      <c r="A635">
        <v>803</v>
      </c>
      <c r="B635" s="1">
        <v>45252</v>
      </c>
      <c r="C635" t="s">
        <v>816</v>
      </c>
      <c r="D635" t="s">
        <v>10</v>
      </c>
      <c r="E635">
        <v>39</v>
      </c>
      <c r="F635" t="s">
        <v>14</v>
      </c>
      <c r="G635">
        <v>4</v>
      </c>
      <c r="H635">
        <v>25</v>
      </c>
      <c r="I635">
        <v>100</v>
      </c>
      <c r="J635">
        <v>0</v>
      </c>
      <c r="K635" t="str">
        <f t="shared" si="34"/>
        <v>36-45</v>
      </c>
      <c r="L635" t="str">
        <f t="shared" si="33"/>
        <v>5.35-40</v>
      </c>
      <c r="N635" s="11">
        <f t="shared" si="35"/>
        <v>1.5234852933828407E-45</v>
      </c>
    </row>
    <row r="636" spans="1:14" x14ac:dyDescent="0.3">
      <c r="A636">
        <v>809</v>
      </c>
      <c r="B636" s="1">
        <v>45194</v>
      </c>
      <c r="C636" t="s">
        <v>822</v>
      </c>
      <c r="D636" t="s">
        <v>13</v>
      </c>
      <c r="E636">
        <v>62</v>
      </c>
      <c r="F636" t="s">
        <v>11</v>
      </c>
      <c r="G636">
        <v>2</v>
      </c>
      <c r="H636">
        <v>50</v>
      </c>
      <c r="I636">
        <v>100</v>
      </c>
      <c r="J636">
        <v>0</v>
      </c>
      <c r="K636" t="str">
        <f t="shared" si="34"/>
        <v>56-65</v>
      </c>
      <c r="L636" t="str">
        <f t="shared" si="33"/>
        <v>10.60-65</v>
      </c>
      <c r="N636" s="11">
        <f t="shared" si="35"/>
        <v>1.5234852933828407E-45</v>
      </c>
    </row>
    <row r="637" spans="1:14" x14ac:dyDescent="0.3">
      <c r="A637">
        <v>810</v>
      </c>
      <c r="B637" s="1">
        <v>45260</v>
      </c>
      <c r="C637" t="s">
        <v>823</v>
      </c>
      <c r="D637" t="s">
        <v>10</v>
      </c>
      <c r="E637">
        <v>59</v>
      </c>
      <c r="F637" t="s">
        <v>16</v>
      </c>
      <c r="G637">
        <v>4</v>
      </c>
      <c r="H637">
        <v>25</v>
      </c>
      <c r="I637">
        <v>100</v>
      </c>
      <c r="J637">
        <v>0</v>
      </c>
      <c r="K637" t="str">
        <f t="shared" si="34"/>
        <v>56-65</v>
      </c>
      <c r="L637" t="str">
        <f t="shared" si="33"/>
        <v>9.55-60</v>
      </c>
      <c r="N637" s="11">
        <f t="shared" si="35"/>
        <v>1.5234852933828407E-45</v>
      </c>
    </row>
    <row r="638" spans="1:14" x14ac:dyDescent="0.3">
      <c r="A638">
        <v>819</v>
      </c>
      <c r="B638" s="1">
        <v>45092</v>
      </c>
      <c r="C638" t="s">
        <v>832</v>
      </c>
      <c r="D638" t="s">
        <v>13</v>
      </c>
      <c r="E638">
        <v>35</v>
      </c>
      <c r="F638" t="s">
        <v>11</v>
      </c>
      <c r="G638">
        <v>2</v>
      </c>
      <c r="H638">
        <v>50</v>
      </c>
      <c r="I638">
        <v>100</v>
      </c>
      <c r="J638">
        <v>0</v>
      </c>
      <c r="K638" t="str">
        <f t="shared" si="34"/>
        <v>26-35</v>
      </c>
      <c r="L638" t="str">
        <f t="shared" si="33"/>
        <v>4.30-35</v>
      </c>
      <c r="N638" s="11">
        <f t="shared" si="35"/>
        <v>1.5234852933828407E-45</v>
      </c>
    </row>
    <row r="639" spans="1:14" x14ac:dyDescent="0.3">
      <c r="A639">
        <v>823</v>
      </c>
      <c r="B639" s="1">
        <v>45157</v>
      </c>
      <c r="C639" t="s">
        <v>836</v>
      </c>
      <c r="D639" t="s">
        <v>13</v>
      </c>
      <c r="E639">
        <v>56</v>
      </c>
      <c r="F639" t="s">
        <v>16</v>
      </c>
      <c r="G639">
        <v>2</v>
      </c>
      <c r="H639">
        <v>50</v>
      </c>
      <c r="I639">
        <v>100</v>
      </c>
      <c r="J639">
        <v>0</v>
      </c>
      <c r="K639" t="str">
        <f t="shared" si="34"/>
        <v>56-65</v>
      </c>
      <c r="L639" t="str">
        <f t="shared" si="33"/>
        <v>9.55-60</v>
      </c>
      <c r="N639" s="11">
        <f t="shared" si="35"/>
        <v>1.5234852933828407E-45</v>
      </c>
    </row>
    <row r="640" spans="1:14" x14ac:dyDescent="0.3">
      <c r="A640">
        <v>831</v>
      </c>
      <c r="B640" s="1">
        <v>44941</v>
      </c>
      <c r="C640" t="s">
        <v>844</v>
      </c>
      <c r="D640" t="s">
        <v>10</v>
      </c>
      <c r="E640">
        <v>27</v>
      </c>
      <c r="F640" t="s">
        <v>16</v>
      </c>
      <c r="G640">
        <v>4</v>
      </c>
      <c r="H640">
        <v>25</v>
      </c>
      <c r="I640">
        <v>100</v>
      </c>
      <c r="J640">
        <v>0</v>
      </c>
      <c r="K640" t="str">
        <f t="shared" si="34"/>
        <v>26-35</v>
      </c>
      <c r="L640" t="str">
        <f t="shared" si="33"/>
        <v>3.25-30</v>
      </c>
      <c r="N640" s="11">
        <f t="shared" si="35"/>
        <v>1.5234852933828407E-45</v>
      </c>
    </row>
    <row r="641" spans="1:14" x14ac:dyDescent="0.3">
      <c r="A641">
        <v>841</v>
      </c>
      <c r="B641" s="1">
        <v>45232</v>
      </c>
      <c r="C641" t="s">
        <v>854</v>
      </c>
      <c r="D641" t="s">
        <v>10</v>
      </c>
      <c r="E641">
        <v>31</v>
      </c>
      <c r="F641" t="s">
        <v>16</v>
      </c>
      <c r="G641">
        <v>4</v>
      </c>
      <c r="H641">
        <v>25</v>
      </c>
      <c r="I641">
        <v>100</v>
      </c>
      <c r="J641">
        <v>0</v>
      </c>
      <c r="K641" t="str">
        <f t="shared" si="34"/>
        <v>26-35</v>
      </c>
      <c r="L641" t="str">
        <f t="shared" si="33"/>
        <v>4.30-35</v>
      </c>
      <c r="N641" s="11">
        <f t="shared" si="35"/>
        <v>1.5234852933828407E-45</v>
      </c>
    </row>
    <row r="642" spans="1:14" x14ac:dyDescent="0.3">
      <c r="A642">
        <v>858</v>
      </c>
      <c r="B642" s="1">
        <v>45178</v>
      </c>
      <c r="C642" t="s">
        <v>871</v>
      </c>
      <c r="D642" t="s">
        <v>10</v>
      </c>
      <c r="E642">
        <v>23</v>
      </c>
      <c r="F642" t="s">
        <v>16</v>
      </c>
      <c r="G642">
        <v>2</v>
      </c>
      <c r="H642">
        <v>50</v>
      </c>
      <c r="I642">
        <v>100</v>
      </c>
      <c r="J642">
        <v>0</v>
      </c>
      <c r="K642" t="str">
        <f t="shared" si="34"/>
        <v>18-25</v>
      </c>
      <c r="L642" t="str">
        <f t="shared" ref="L642:L705" si="36">IF(E642&lt;=20,"1.18-20",IF(E642&lt;=25,"2.20-25",IF(E642&lt;=30,"3.25-30",IF(E642&lt;=35,"4.30-35",IF(E642&lt;=40,"5.35-40",IF(E642&lt;=45,"6.40-45",IF(E642&lt;=50,"7.45-50",IF(E642&lt;=55,"8.50-55",IF(E642&lt;=60,"9.55-60","10.60-65")))))))))</f>
        <v>2.20-25</v>
      </c>
      <c r="N642" s="11">
        <f t="shared" si="35"/>
        <v>1.5234852933828407E-45</v>
      </c>
    </row>
    <row r="643" spans="1:14" x14ac:dyDescent="0.3">
      <c r="A643">
        <v>873</v>
      </c>
      <c r="B643" s="1">
        <v>45198</v>
      </c>
      <c r="C643" t="s">
        <v>886</v>
      </c>
      <c r="D643" t="s">
        <v>13</v>
      </c>
      <c r="E643">
        <v>27</v>
      </c>
      <c r="F643" t="s">
        <v>16</v>
      </c>
      <c r="G643">
        <v>4</v>
      </c>
      <c r="H643">
        <v>25</v>
      </c>
      <c r="I643">
        <v>100</v>
      </c>
      <c r="J643">
        <v>0</v>
      </c>
      <c r="K643" t="str">
        <f t="shared" ref="K643:K706" si="37">IF(E643&lt;=25,"18-25",IF(E643&lt;=35,"26-35",IF(E643&lt;=45,"36-45",IF(E643&lt;=55,"46-55","56-65"))))</f>
        <v>26-35</v>
      </c>
      <c r="L643" t="str">
        <f t="shared" si="36"/>
        <v>3.25-30</v>
      </c>
      <c r="N643" s="11">
        <f t="shared" ref="N643:N706" si="38">_xlfn.T.TEST($H$2:$H$1001,$I$2:$I$1001,2,3)</f>
        <v>1.5234852933828407E-45</v>
      </c>
    </row>
    <row r="644" spans="1:14" x14ac:dyDescent="0.3">
      <c r="A644">
        <v>887</v>
      </c>
      <c r="B644" s="1">
        <v>45088</v>
      </c>
      <c r="C644" t="s">
        <v>900</v>
      </c>
      <c r="D644" t="s">
        <v>10</v>
      </c>
      <c r="E644">
        <v>59</v>
      </c>
      <c r="F644" t="s">
        <v>14</v>
      </c>
      <c r="G644">
        <v>4</v>
      </c>
      <c r="H644">
        <v>25</v>
      </c>
      <c r="I644">
        <v>100</v>
      </c>
      <c r="J644">
        <v>0</v>
      </c>
      <c r="K644" t="str">
        <f t="shared" si="37"/>
        <v>56-65</v>
      </c>
      <c r="L644" t="str">
        <f t="shared" si="36"/>
        <v>9.55-60</v>
      </c>
      <c r="N644" s="11">
        <f t="shared" si="38"/>
        <v>1.5234852933828407E-45</v>
      </c>
    </row>
    <row r="645" spans="1:14" x14ac:dyDescent="0.3">
      <c r="A645">
        <v>888</v>
      </c>
      <c r="B645" s="1">
        <v>44988</v>
      </c>
      <c r="C645" t="s">
        <v>901</v>
      </c>
      <c r="D645" t="s">
        <v>13</v>
      </c>
      <c r="E645">
        <v>52</v>
      </c>
      <c r="F645" t="s">
        <v>16</v>
      </c>
      <c r="G645">
        <v>4</v>
      </c>
      <c r="H645">
        <v>25</v>
      </c>
      <c r="I645">
        <v>100</v>
      </c>
      <c r="J645">
        <v>0</v>
      </c>
      <c r="K645" t="str">
        <f t="shared" si="37"/>
        <v>46-55</v>
      </c>
      <c r="L645" t="str">
        <f t="shared" si="36"/>
        <v>8.50-55</v>
      </c>
      <c r="N645" s="11">
        <f t="shared" si="38"/>
        <v>1.5234852933828407E-45</v>
      </c>
    </row>
    <row r="646" spans="1:14" x14ac:dyDescent="0.3">
      <c r="A646">
        <v>897</v>
      </c>
      <c r="B646" s="1">
        <v>45195</v>
      </c>
      <c r="C646" t="s">
        <v>910</v>
      </c>
      <c r="D646" t="s">
        <v>13</v>
      </c>
      <c r="E646">
        <v>64</v>
      </c>
      <c r="F646" t="s">
        <v>16</v>
      </c>
      <c r="G646">
        <v>2</v>
      </c>
      <c r="H646">
        <v>50</v>
      </c>
      <c r="I646">
        <v>100</v>
      </c>
      <c r="J646">
        <v>0</v>
      </c>
      <c r="K646" t="str">
        <f t="shared" si="37"/>
        <v>56-65</v>
      </c>
      <c r="L646" t="str">
        <f t="shared" si="36"/>
        <v>10.60-65</v>
      </c>
      <c r="N646" s="11">
        <f t="shared" si="38"/>
        <v>1.5234852933828407E-45</v>
      </c>
    </row>
    <row r="647" spans="1:14" x14ac:dyDescent="0.3">
      <c r="A647">
        <v>924</v>
      </c>
      <c r="B647" s="1">
        <v>45167</v>
      </c>
      <c r="C647" t="s">
        <v>937</v>
      </c>
      <c r="D647" t="s">
        <v>10</v>
      </c>
      <c r="E647">
        <v>55</v>
      </c>
      <c r="F647" t="s">
        <v>11</v>
      </c>
      <c r="G647">
        <v>2</v>
      </c>
      <c r="H647">
        <v>50</v>
      </c>
      <c r="I647">
        <v>100</v>
      </c>
      <c r="J647">
        <v>0</v>
      </c>
      <c r="K647" t="str">
        <f t="shared" si="37"/>
        <v>46-55</v>
      </c>
      <c r="L647" t="str">
        <f t="shared" si="36"/>
        <v>8.50-55</v>
      </c>
      <c r="N647" s="11">
        <f t="shared" si="38"/>
        <v>1.5234852933828407E-45</v>
      </c>
    </row>
    <row r="648" spans="1:14" x14ac:dyDescent="0.3">
      <c r="A648">
        <v>932</v>
      </c>
      <c r="B648" s="1">
        <v>44985</v>
      </c>
      <c r="C648" t="s">
        <v>945</v>
      </c>
      <c r="D648" t="s">
        <v>13</v>
      </c>
      <c r="E648">
        <v>45</v>
      </c>
      <c r="F648" t="s">
        <v>11</v>
      </c>
      <c r="G648">
        <v>4</v>
      </c>
      <c r="H648">
        <v>25</v>
      </c>
      <c r="I648">
        <v>100</v>
      </c>
      <c r="J648">
        <v>0</v>
      </c>
      <c r="K648" t="str">
        <f t="shared" si="37"/>
        <v>36-45</v>
      </c>
      <c r="L648" t="str">
        <f t="shared" si="36"/>
        <v>6.40-45</v>
      </c>
      <c r="N648" s="11">
        <f t="shared" si="38"/>
        <v>1.5234852933828407E-45</v>
      </c>
    </row>
    <row r="649" spans="1:14" x14ac:dyDescent="0.3">
      <c r="A649">
        <v>951</v>
      </c>
      <c r="B649" s="1">
        <v>45232</v>
      </c>
      <c r="C649" t="s">
        <v>964</v>
      </c>
      <c r="D649" t="s">
        <v>10</v>
      </c>
      <c r="E649">
        <v>33</v>
      </c>
      <c r="F649" t="s">
        <v>11</v>
      </c>
      <c r="G649">
        <v>2</v>
      </c>
      <c r="H649">
        <v>50</v>
      </c>
      <c r="I649">
        <v>100</v>
      </c>
      <c r="J649">
        <v>0</v>
      </c>
      <c r="K649" t="str">
        <f t="shared" si="37"/>
        <v>26-35</v>
      </c>
      <c r="L649" t="str">
        <f t="shared" si="36"/>
        <v>4.30-35</v>
      </c>
      <c r="N649" s="11">
        <f t="shared" si="38"/>
        <v>1.5234852933828407E-45</v>
      </c>
    </row>
    <row r="650" spans="1:14" x14ac:dyDescent="0.3">
      <c r="A650">
        <v>972</v>
      </c>
      <c r="B650" s="1">
        <v>44968</v>
      </c>
      <c r="C650" t="s">
        <v>985</v>
      </c>
      <c r="D650" t="s">
        <v>10</v>
      </c>
      <c r="E650">
        <v>49</v>
      </c>
      <c r="F650" t="s">
        <v>11</v>
      </c>
      <c r="G650">
        <v>4</v>
      </c>
      <c r="H650">
        <v>25</v>
      </c>
      <c r="I650">
        <v>100</v>
      </c>
      <c r="J650">
        <v>0</v>
      </c>
      <c r="K650" t="str">
        <f t="shared" si="37"/>
        <v>46-55</v>
      </c>
      <c r="L650" t="str">
        <f t="shared" si="36"/>
        <v>7.45-50</v>
      </c>
      <c r="N650" s="11">
        <f t="shared" si="38"/>
        <v>1.5234852933828407E-45</v>
      </c>
    </row>
    <row r="651" spans="1:14" x14ac:dyDescent="0.3">
      <c r="A651">
        <v>991</v>
      </c>
      <c r="B651" s="1">
        <v>45286</v>
      </c>
      <c r="C651" t="s">
        <v>1004</v>
      </c>
      <c r="D651" t="s">
        <v>13</v>
      </c>
      <c r="E651">
        <v>34</v>
      </c>
      <c r="F651" t="s">
        <v>14</v>
      </c>
      <c r="G651">
        <v>2</v>
      </c>
      <c r="H651">
        <v>50</v>
      </c>
      <c r="I651">
        <v>100</v>
      </c>
      <c r="J651">
        <v>0</v>
      </c>
      <c r="K651" t="str">
        <f t="shared" si="37"/>
        <v>26-35</v>
      </c>
      <c r="L651" t="str">
        <f t="shared" si="36"/>
        <v>4.30-35</v>
      </c>
      <c r="N651" s="11">
        <f t="shared" si="38"/>
        <v>1.5234852933828407E-45</v>
      </c>
    </row>
    <row r="652" spans="1:14" x14ac:dyDescent="0.3">
      <c r="A652">
        <v>998</v>
      </c>
      <c r="B652" s="1">
        <v>45228</v>
      </c>
      <c r="C652" t="s">
        <v>1011</v>
      </c>
      <c r="D652" t="s">
        <v>13</v>
      </c>
      <c r="E652">
        <v>23</v>
      </c>
      <c r="F652" t="s">
        <v>11</v>
      </c>
      <c r="G652">
        <v>4</v>
      </c>
      <c r="H652">
        <v>25</v>
      </c>
      <c r="I652">
        <v>100</v>
      </c>
      <c r="J652">
        <v>0</v>
      </c>
      <c r="K652" t="str">
        <f t="shared" si="37"/>
        <v>18-25</v>
      </c>
      <c r="L652" t="str">
        <f t="shared" si="36"/>
        <v>2.20-25</v>
      </c>
      <c r="N652" s="11">
        <f t="shared" si="38"/>
        <v>1.5234852933828407E-45</v>
      </c>
    </row>
    <row r="653" spans="1:14" x14ac:dyDescent="0.3">
      <c r="A653">
        <v>32</v>
      </c>
      <c r="B653" s="1">
        <v>44930</v>
      </c>
      <c r="C653" t="s">
        <v>45</v>
      </c>
      <c r="D653" t="s">
        <v>10</v>
      </c>
      <c r="E653">
        <v>30</v>
      </c>
      <c r="F653" t="s">
        <v>11</v>
      </c>
      <c r="G653">
        <v>3</v>
      </c>
      <c r="H653">
        <v>30</v>
      </c>
      <c r="I653">
        <v>90</v>
      </c>
      <c r="J653">
        <v>0</v>
      </c>
      <c r="K653" t="str">
        <f t="shared" si="37"/>
        <v>26-35</v>
      </c>
      <c r="L653" t="str">
        <f t="shared" si="36"/>
        <v>3.25-30</v>
      </c>
      <c r="N653" s="11">
        <f t="shared" si="38"/>
        <v>1.5234852933828407E-45</v>
      </c>
    </row>
    <row r="654" spans="1:14" x14ac:dyDescent="0.3">
      <c r="A654">
        <v>73</v>
      </c>
      <c r="B654" s="1">
        <v>45159</v>
      </c>
      <c r="C654" t="s">
        <v>86</v>
      </c>
      <c r="D654" t="s">
        <v>10</v>
      </c>
      <c r="E654">
        <v>29</v>
      </c>
      <c r="F654" t="s">
        <v>16</v>
      </c>
      <c r="G654">
        <v>3</v>
      </c>
      <c r="H654">
        <v>30</v>
      </c>
      <c r="I654">
        <v>90</v>
      </c>
      <c r="J654">
        <v>0</v>
      </c>
      <c r="K654" t="str">
        <f t="shared" si="37"/>
        <v>26-35</v>
      </c>
      <c r="L654" t="str">
        <f t="shared" si="36"/>
        <v>3.25-30</v>
      </c>
      <c r="N654" s="11">
        <f t="shared" si="38"/>
        <v>1.5234852933828407E-45</v>
      </c>
    </row>
    <row r="655" spans="1:14" x14ac:dyDescent="0.3">
      <c r="A655">
        <v>84</v>
      </c>
      <c r="B655" s="1">
        <v>45258</v>
      </c>
      <c r="C655" t="s">
        <v>97</v>
      </c>
      <c r="D655" t="s">
        <v>13</v>
      </c>
      <c r="E655">
        <v>38</v>
      </c>
      <c r="F655" t="s">
        <v>16</v>
      </c>
      <c r="G655">
        <v>3</v>
      </c>
      <c r="H655">
        <v>30</v>
      </c>
      <c r="I655">
        <v>90</v>
      </c>
      <c r="J655">
        <v>0</v>
      </c>
      <c r="K655" t="str">
        <f t="shared" si="37"/>
        <v>36-45</v>
      </c>
      <c r="L655" t="str">
        <f t="shared" si="36"/>
        <v>5.35-40</v>
      </c>
      <c r="N655" s="11">
        <f t="shared" si="38"/>
        <v>1.5234852933828407E-45</v>
      </c>
    </row>
    <row r="656" spans="1:14" x14ac:dyDescent="0.3">
      <c r="A656">
        <v>86</v>
      </c>
      <c r="B656" s="1">
        <v>45238</v>
      </c>
      <c r="C656" t="s">
        <v>99</v>
      </c>
      <c r="D656" t="s">
        <v>10</v>
      </c>
      <c r="E656">
        <v>19</v>
      </c>
      <c r="F656" t="s">
        <v>11</v>
      </c>
      <c r="G656">
        <v>3</v>
      </c>
      <c r="H656">
        <v>30</v>
      </c>
      <c r="I656">
        <v>90</v>
      </c>
      <c r="J656">
        <v>0</v>
      </c>
      <c r="K656" t="str">
        <f t="shared" si="37"/>
        <v>18-25</v>
      </c>
      <c r="L656" t="str">
        <f t="shared" si="36"/>
        <v>1.18-20</v>
      </c>
      <c r="N656" s="11">
        <f t="shared" si="38"/>
        <v>1.5234852933828407E-45</v>
      </c>
    </row>
    <row r="657" spans="1:14" x14ac:dyDescent="0.3">
      <c r="A657">
        <v>126</v>
      </c>
      <c r="B657" s="1">
        <v>45225</v>
      </c>
      <c r="C657" t="s">
        <v>139</v>
      </c>
      <c r="D657" t="s">
        <v>13</v>
      </c>
      <c r="E657">
        <v>28</v>
      </c>
      <c r="F657" t="s">
        <v>14</v>
      </c>
      <c r="G657">
        <v>3</v>
      </c>
      <c r="H657">
        <v>30</v>
      </c>
      <c r="I657">
        <v>90</v>
      </c>
      <c r="J657">
        <v>0</v>
      </c>
      <c r="K657" t="str">
        <f t="shared" si="37"/>
        <v>26-35</v>
      </c>
      <c r="L657" t="str">
        <f t="shared" si="36"/>
        <v>3.25-30</v>
      </c>
      <c r="N657" s="11">
        <f t="shared" si="38"/>
        <v>1.5234852933828407E-45</v>
      </c>
    </row>
    <row r="658" spans="1:14" x14ac:dyDescent="0.3">
      <c r="A658">
        <v>190</v>
      </c>
      <c r="B658" s="1">
        <v>45050</v>
      </c>
      <c r="C658" t="s">
        <v>203</v>
      </c>
      <c r="D658" t="s">
        <v>13</v>
      </c>
      <c r="E658">
        <v>60</v>
      </c>
      <c r="F658" t="s">
        <v>11</v>
      </c>
      <c r="G658">
        <v>3</v>
      </c>
      <c r="H658">
        <v>30</v>
      </c>
      <c r="I658">
        <v>90</v>
      </c>
      <c r="J658">
        <v>0</v>
      </c>
      <c r="K658" t="str">
        <f t="shared" si="37"/>
        <v>56-65</v>
      </c>
      <c r="L658" t="str">
        <f t="shared" si="36"/>
        <v>9.55-60</v>
      </c>
      <c r="N658" s="11">
        <f t="shared" si="38"/>
        <v>1.5234852933828407E-45</v>
      </c>
    </row>
    <row r="659" spans="1:14" x14ac:dyDescent="0.3">
      <c r="A659">
        <v>218</v>
      </c>
      <c r="B659" s="1">
        <v>45191</v>
      </c>
      <c r="C659" t="s">
        <v>231</v>
      </c>
      <c r="D659" t="s">
        <v>10</v>
      </c>
      <c r="E659">
        <v>64</v>
      </c>
      <c r="F659" t="s">
        <v>11</v>
      </c>
      <c r="G659">
        <v>3</v>
      </c>
      <c r="H659">
        <v>30</v>
      </c>
      <c r="I659">
        <v>90</v>
      </c>
      <c r="J659">
        <v>0</v>
      </c>
      <c r="K659" t="str">
        <f t="shared" si="37"/>
        <v>56-65</v>
      </c>
      <c r="L659" t="str">
        <f t="shared" si="36"/>
        <v>10.60-65</v>
      </c>
      <c r="N659" s="11">
        <f t="shared" si="38"/>
        <v>1.5234852933828407E-45</v>
      </c>
    </row>
    <row r="660" spans="1:14" x14ac:dyDescent="0.3">
      <c r="A660">
        <v>219</v>
      </c>
      <c r="B660" s="1">
        <v>45158</v>
      </c>
      <c r="C660" t="s">
        <v>232</v>
      </c>
      <c r="D660" t="s">
        <v>13</v>
      </c>
      <c r="E660">
        <v>53</v>
      </c>
      <c r="F660" t="s">
        <v>16</v>
      </c>
      <c r="G660">
        <v>3</v>
      </c>
      <c r="H660">
        <v>30</v>
      </c>
      <c r="I660">
        <v>90</v>
      </c>
      <c r="J660">
        <v>0</v>
      </c>
      <c r="K660" t="str">
        <f t="shared" si="37"/>
        <v>46-55</v>
      </c>
      <c r="L660" t="str">
        <f t="shared" si="36"/>
        <v>8.50-55</v>
      </c>
      <c r="N660" s="11">
        <f t="shared" si="38"/>
        <v>1.5234852933828407E-45</v>
      </c>
    </row>
    <row r="661" spans="1:14" x14ac:dyDescent="0.3">
      <c r="A661">
        <v>229</v>
      </c>
      <c r="B661" s="1">
        <v>45228</v>
      </c>
      <c r="C661" t="s">
        <v>242</v>
      </c>
      <c r="D661" t="s">
        <v>10</v>
      </c>
      <c r="E661">
        <v>58</v>
      </c>
      <c r="F661" t="s">
        <v>11</v>
      </c>
      <c r="G661">
        <v>3</v>
      </c>
      <c r="H661">
        <v>30</v>
      </c>
      <c r="I661">
        <v>90</v>
      </c>
      <c r="J661">
        <v>0</v>
      </c>
      <c r="K661" t="str">
        <f t="shared" si="37"/>
        <v>56-65</v>
      </c>
      <c r="L661" t="str">
        <f t="shared" si="36"/>
        <v>9.55-60</v>
      </c>
      <c r="N661" s="11">
        <f t="shared" si="38"/>
        <v>1.5234852933828407E-45</v>
      </c>
    </row>
    <row r="662" spans="1:14" x14ac:dyDescent="0.3">
      <c r="A662">
        <v>245</v>
      </c>
      <c r="B662" s="1">
        <v>45175</v>
      </c>
      <c r="C662" t="s">
        <v>258</v>
      </c>
      <c r="D662" t="s">
        <v>10</v>
      </c>
      <c r="E662">
        <v>47</v>
      </c>
      <c r="F662" t="s">
        <v>14</v>
      </c>
      <c r="G662">
        <v>3</v>
      </c>
      <c r="H662">
        <v>30</v>
      </c>
      <c r="I662">
        <v>90</v>
      </c>
      <c r="J662">
        <v>0</v>
      </c>
      <c r="K662" t="str">
        <f t="shared" si="37"/>
        <v>46-55</v>
      </c>
      <c r="L662" t="str">
        <f t="shared" si="36"/>
        <v>7.45-50</v>
      </c>
      <c r="N662" s="11">
        <f t="shared" si="38"/>
        <v>1.5234852933828407E-45</v>
      </c>
    </row>
    <row r="663" spans="1:14" x14ac:dyDescent="0.3">
      <c r="A663">
        <v>267</v>
      </c>
      <c r="B663" s="1">
        <v>45257</v>
      </c>
      <c r="C663" t="s">
        <v>280</v>
      </c>
      <c r="D663" t="s">
        <v>13</v>
      </c>
      <c r="E663">
        <v>32</v>
      </c>
      <c r="F663" t="s">
        <v>11</v>
      </c>
      <c r="G663">
        <v>3</v>
      </c>
      <c r="H663">
        <v>30</v>
      </c>
      <c r="I663">
        <v>90</v>
      </c>
      <c r="J663">
        <v>0</v>
      </c>
      <c r="K663" t="str">
        <f t="shared" si="37"/>
        <v>26-35</v>
      </c>
      <c r="L663" t="str">
        <f t="shared" si="36"/>
        <v>4.30-35</v>
      </c>
      <c r="N663" s="11">
        <f t="shared" si="38"/>
        <v>1.5234852933828407E-45</v>
      </c>
    </row>
    <row r="664" spans="1:14" x14ac:dyDescent="0.3">
      <c r="A664">
        <v>293</v>
      </c>
      <c r="B664" s="1">
        <v>45048</v>
      </c>
      <c r="C664" t="s">
        <v>306</v>
      </c>
      <c r="D664" t="s">
        <v>10</v>
      </c>
      <c r="E664">
        <v>50</v>
      </c>
      <c r="F664" t="s">
        <v>16</v>
      </c>
      <c r="G664">
        <v>3</v>
      </c>
      <c r="H664">
        <v>30</v>
      </c>
      <c r="I664">
        <v>90</v>
      </c>
      <c r="J664">
        <v>0</v>
      </c>
      <c r="K664" t="str">
        <f t="shared" si="37"/>
        <v>46-55</v>
      </c>
      <c r="L664" t="str">
        <f t="shared" si="36"/>
        <v>7.45-50</v>
      </c>
      <c r="N664" s="11">
        <f t="shared" si="38"/>
        <v>1.5234852933828407E-45</v>
      </c>
    </row>
    <row r="665" spans="1:14" x14ac:dyDescent="0.3">
      <c r="A665">
        <v>294</v>
      </c>
      <c r="B665" s="1">
        <v>45012</v>
      </c>
      <c r="C665" t="s">
        <v>307</v>
      </c>
      <c r="D665" t="s">
        <v>13</v>
      </c>
      <c r="E665">
        <v>23</v>
      </c>
      <c r="F665" t="s">
        <v>14</v>
      </c>
      <c r="G665">
        <v>3</v>
      </c>
      <c r="H665">
        <v>30</v>
      </c>
      <c r="I665">
        <v>90</v>
      </c>
      <c r="J665">
        <v>0</v>
      </c>
      <c r="K665" t="str">
        <f t="shared" si="37"/>
        <v>18-25</v>
      </c>
      <c r="L665" t="str">
        <f t="shared" si="36"/>
        <v>2.20-25</v>
      </c>
      <c r="N665" s="11">
        <f t="shared" si="38"/>
        <v>1.5234852933828407E-45</v>
      </c>
    </row>
    <row r="666" spans="1:14" x14ac:dyDescent="0.3">
      <c r="A666">
        <v>303</v>
      </c>
      <c r="B666" s="1">
        <v>44928</v>
      </c>
      <c r="C666" t="s">
        <v>316</v>
      </c>
      <c r="D666" t="s">
        <v>10</v>
      </c>
      <c r="E666">
        <v>19</v>
      </c>
      <c r="F666" t="s">
        <v>16</v>
      </c>
      <c r="G666">
        <v>3</v>
      </c>
      <c r="H666">
        <v>30</v>
      </c>
      <c r="I666">
        <v>90</v>
      </c>
      <c r="J666">
        <v>0</v>
      </c>
      <c r="K666" t="str">
        <f t="shared" si="37"/>
        <v>18-25</v>
      </c>
      <c r="L666" t="str">
        <f t="shared" si="36"/>
        <v>1.18-20</v>
      </c>
      <c r="N666" s="11">
        <f t="shared" si="38"/>
        <v>1.5234852933828407E-45</v>
      </c>
    </row>
    <row r="667" spans="1:14" x14ac:dyDescent="0.3">
      <c r="A667">
        <v>317</v>
      </c>
      <c r="B667" s="1">
        <v>44956</v>
      </c>
      <c r="C667" t="s">
        <v>330</v>
      </c>
      <c r="D667" t="s">
        <v>10</v>
      </c>
      <c r="E667">
        <v>22</v>
      </c>
      <c r="F667" t="s">
        <v>16</v>
      </c>
      <c r="G667">
        <v>3</v>
      </c>
      <c r="H667">
        <v>30</v>
      </c>
      <c r="I667">
        <v>90</v>
      </c>
      <c r="J667">
        <v>0</v>
      </c>
      <c r="K667" t="str">
        <f t="shared" si="37"/>
        <v>18-25</v>
      </c>
      <c r="L667" t="str">
        <f t="shared" si="36"/>
        <v>2.20-25</v>
      </c>
      <c r="N667" s="11">
        <f t="shared" si="38"/>
        <v>1.5234852933828407E-45</v>
      </c>
    </row>
    <row r="668" spans="1:14" x14ac:dyDescent="0.3">
      <c r="A668">
        <v>331</v>
      </c>
      <c r="B668" s="1">
        <v>44968</v>
      </c>
      <c r="C668" t="s">
        <v>344</v>
      </c>
      <c r="D668" t="s">
        <v>10</v>
      </c>
      <c r="E668">
        <v>28</v>
      </c>
      <c r="F668" t="s">
        <v>16</v>
      </c>
      <c r="G668">
        <v>3</v>
      </c>
      <c r="H668">
        <v>30</v>
      </c>
      <c r="I668">
        <v>90</v>
      </c>
      <c r="J668">
        <v>0</v>
      </c>
      <c r="K668" t="str">
        <f t="shared" si="37"/>
        <v>26-35</v>
      </c>
      <c r="L668" t="str">
        <f t="shared" si="36"/>
        <v>3.25-30</v>
      </c>
      <c r="N668" s="11">
        <f t="shared" si="38"/>
        <v>1.5234852933828407E-45</v>
      </c>
    </row>
    <row r="669" spans="1:14" x14ac:dyDescent="0.3">
      <c r="A669">
        <v>351</v>
      </c>
      <c r="B669" s="1">
        <v>45194</v>
      </c>
      <c r="C669" t="s">
        <v>364</v>
      </c>
      <c r="D669" t="s">
        <v>13</v>
      </c>
      <c r="E669">
        <v>56</v>
      </c>
      <c r="F669" t="s">
        <v>14</v>
      </c>
      <c r="G669">
        <v>3</v>
      </c>
      <c r="H669">
        <v>30</v>
      </c>
      <c r="I669">
        <v>90</v>
      </c>
      <c r="J669">
        <v>0</v>
      </c>
      <c r="K669" t="str">
        <f t="shared" si="37"/>
        <v>56-65</v>
      </c>
      <c r="L669" t="str">
        <f t="shared" si="36"/>
        <v>9.55-60</v>
      </c>
      <c r="N669" s="11">
        <f t="shared" si="38"/>
        <v>1.5234852933828407E-45</v>
      </c>
    </row>
    <row r="670" spans="1:14" x14ac:dyDescent="0.3">
      <c r="A670">
        <v>383</v>
      </c>
      <c r="B670" s="1">
        <v>45007</v>
      </c>
      <c r="C670" t="s">
        <v>396</v>
      </c>
      <c r="D670" t="s">
        <v>13</v>
      </c>
      <c r="E670">
        <v>46</v>
      </c>
      <c r="F670" t="s">
        <v>11</v>
      </c>
      <c r="G670">
        <v>3</v>
      </c>
      <c r="H670">
        <v>30</v>
      </c>
      <c r="I670">
        <v>90</v>
      </c>
      <c r="J670">
        <v>0</v>
      </c>
      <c r="K670" t="str">
        <f t="shared" si="37"/>
        <v>46-55</v>
      </c>
      <c r="L670" t="str">
        <f t="shared" si="36"/>
        <v>7.45-50</v>
      </c>
      <c r="N670" s="11">
        <f t="shared" si="38"/>
        <v>1.5234852933828407E-45</v>
      </c>
    </row>
    <row r="671" spans="1:14" x14ac:dyDescent="0.3">
      <c r="A671">
        <v>419</v>
      </c>
      <c r="B671" s="1">
        <v>45068</v>
      </c>
      <c r="C671" t="s">
        <v>432</v>
      </c>
      <c r="D671" t="s">
        <v>13</v>
      </c>
      <c r="E671">
        <v>44</v>
      </c>
      <c r="F671" t="s">
        <v>14</v>
      </c>
      <c r="G671">
        <v>3</v>
      </c>
      <c r="H671">
        <v>30</v>
      </c>
      <c r="I671">
        <v>90</v>
      </c>
      <c r="J671">
        <v>0</v>
      </c>
      <c r="K671" t="str">
        <f t="shared" si="37"/>
        <v>36-45</v>
      </c>
      <c r="L671" t="str">
        <f t="shared" si="36"/>
        <v>6.40-45</v>
      </c>
      <c r="N671" s="11">
        <f t="shared" si="38"/>
        <v>1.5234852933828407E-45</v>
      </c>
    </row>
    <row r="672" spans="1:14" x14ac:dyDescent="0.3">
      <c r="A672">
        <v>422</v>
      </c>
      <c r="B672" s="1">
        <v>45097</v>
      </c>
      <c r="C672" t="s">
        <v>435</v>
      </c>
      <c r="D672" t="s">
        <v>13</v>
      </c>
      <c r="E672">
        <v>28</v>
      </c>
      <c r="F672" t="s">
        <v>14</v>
      </c>
      <c r="G672">
        <v>3</v>
      </c>
      <c r="H672">
        <v>30</v>
      </c>
      <c r="I672">
        <v>90</v>
      </c>
      <c r="J672">
        <v>0</v>
      </c>
      <c r="K672" t="str">
        <f t="shared" si="37"/>
        <v>26-35</v>
      </c>
      <c r="L672" t="str">
        <f t="shared" si="36"/>
        <v>3.25-30</v>
      </c>
      <c r="N672" s="11">
        <f t="shared" si="38"/>
        <v>1.5234852933828407E-45</v>
      </c>
    </row>
    <row r="673" spans="1:14" x14ac:dyDescent="0.3">
      <c r="A673">
        <v>444</v>
      </c>
      <c r="B673" s="1">
        <v>44992</v>
      </c>
      <c r="C673" t="s">
        <v>457</v>
      </c>
      <c r="D673" t="s">
        <v>13</v>
      </c>
      <c r="E673">
        <v>61</v>
      </c>
      <c r="F673" t="s">
        <v>14</v>
      </c>
      <c r="G673">
        <v>3</v>
      </c>
      <c r="H673">
        <v>30</v>
      </c>
      <c r="I673">
        <v>90</v>
      </c>
      <c r="J673">
        <v>0</v>
      </c>
      <c r="K673" t="str">
        <f t="shared" si="37"/>
        <v>56-65</v>
      </c>
      <c r="L673" t="str">
        <f t="shared" si="36"/>
        <v>10.60-65</v>
      </c>
      <c r="N673" s="11">
        <f t="shared" si="38"/>
        <v>1.5234852933828407E-45</v>
      </c>
    </row>
    <row r="674" spans="1:14" x14ac:dyDescent="0.3">
      <c r="A674">
        <v>535</v>
      </c>
      <c r="B674" s="1">
        <v>45266</v>
      </c>
      <c r="C674" t="s">
        <v>548</v>
      </c>
      <c r="D674" t="s">
        <v>10</v>
      </c>
      <c r="E674">
        <v>47</v>
      </c>
      <c r="F674" t="s">
        <v>11</v>
      </c>
      <c r="G674">
        <v>3</v>
      </c>
      <c r="H674">
        <v>30</v>
      </c>
      <c r="I674">
        <v>90</v>
      </c>
      <c r="J674">
        <v>0</v>
      </c>
      <c r="K674" t="str">
        <f t="shared" si="37"/>
        <v>46-55</v>
      </c>
      <c r="L674" t="str">
        <f t="shared" si="36"/>
        <v>7.45-50</v>
      </c>
      <c r="N674" s="11">
        <f t="shared" si="38"/>
        <v>1.5234852933828407E-45</v>
      </c>
    </row>
    <row r="675" spans="1:14" x14ac:dyDescent="0.3">
      <c r="A675">
        <v>557</v>
      </c>
      <c r="B675" s="1">
        <v>45134</v>
      </c>
      <c r="C675" t="s">
        <v>570</v>
      </c>
      <c r="D675" t="s">
        <v>13</v>
      </c>
      <c r="E675">
        <v>20</v>
      </c>
      <c r="F675" t="s">
        <v>11</v>
      </c>
      <c r="G675">
        <v>3</v>
      </c>
      <c r="H675">
        <v>30</v>
      </c>
      <c r="I675">
        <v>90</v>
      </c>
      <c r="J675">
        <v>0</v>
      </c>
      <c r="K675" t="str">
        <f t="shared" si="37"/>
        <v>18-25</v>
      </c>
      <c r="L675" t="str">
        <f t="shared" si="36"/>
        <v>1.18-20</v>
      </c>
      <c r="N675" s="11">
        <f t="shared" si="38"/>
        <v>1.5234852933828407E-45</v>
      </c>
    </row>
    <row r="676" spans="1:14" x14ac:dyDescent="0.3">
      <c r="A676">
        <v>603</v>
      </c>
      <c r="B676" s="1">
        <v>45123</v>
      </c>
      <c r="C676" t="s">
        <v>616</v>
      </c>
      <c r="D676" t="s">
        <v>13</v>
      </c>
      <c r="E676">
        <v>40</v>
      </c>
      <c r="F676" t="s">
        <v>14</v>
      </c>
      <c r="G676">
        <v>3</v>
      </c>
      <c r="H676">
        <v>30</v>
      </c>
      <c r="I676">
        <v>90</v>
      </c>
      <c r="J676">
        <v>0</v>
      </c>
      <c r="K676" t="str">
        <f t="shared" si="37"/>
        <v>36-45</v>
      </c>
      <c r="L676" t="str">
        <f t="shared" si="36"/>
        <v>5.35-40</v>
      </c>
      <c r="N676" s="11">
        <f t="shared" si="38"/>
        <v>1.5234852933828407E-45</v>
      </c>
    </row>
    <row r="677" spans="1:14" x14ac:dyDescent="0.3">
      <c r="A677">
        <v>613</v>
      </c>
      <c r="B677" s="1">
        <v>45039</v>
      </c>
      <c r="C677" t="s">
        <v>626</v>
      </c>
      <c r="D677" t="s">
        <v>13</v>
      </c>
      <c r="E677">
        <v>52</v>
      </c>
      <c r="F677" t="s">
        <v>14</v>
      </c>
      <c r="G677">
        <v>3</v>
      </c>
      <c r="H677">
        <v>30</v>
      </c>
      <c r="I677">
        <v>90</v>
      </c>
      <c r="J677">
        <v>0</v>
      </c>
      <c r="K677" t="str">
        <f t="shared" si="37"/>
        <v>46-55</v>
      </c>
      <c r="L677" t="str">
        <f t="shared" si="36"/>
        <v>8.50-55</v>
      </c>
      <c r="N677" s="11">
        <f t="shared" si="38"/>
        <v>1.5234852933828407E-45</v>
      </c>
    </row>
    <row r="678" spans="1:14" x14ac:dyDescent="0.3">
      <c r="A678">
        <v>631</v>
      </c>
      <c r="B678" s="1">
        <v>45240</v>
      </c>
      <c r="C678" t="s">
        <v>644</v>
      </c>
      <c r="D678" t="s">
        <v>10</v>
      </c>
      <c r="E678">
        <v>56</v>
      </c>
      <c r="F678" t="s">
        <v>16</v>
      </c>
      <c r="G678">
        <v>3</v>
      </c>
      <c r="H678">
        <v>30</v>
      </c>
      <c r="I678">
        <v>90</v>
      </c>
      <c r="J678">
        <v>0</v>
      </c>
      <c r="K678" t="str">
        <f t="shared" si="37"/>
        <v>56-65</v>
      </c>
      <c r="L678" t="str">
        <f t="shared" si="36"/>
        <v>9.55-60</v>
      </c>
      <c r="N678" s="11">
        <f t="shared" si="38"/>
        <v>1.5234852933828407E-45</v>
      </c>
    </row>
    <row r="679" spans="1:14" x14ac:dyDescent="0.3">
      <c r="A679">
        <v>643</v>
      </c>
      <c r="B679" s="1">
        <v>45193</v>
      </c>
      <c r="C679" t="s">
        <v>656</v>
      </c>
      <c r="D679" t="s">
        <v>13</v>
      </c>
      <c r="E679">
        <v>28</v>
      </c>
      <c r="F679" t="s">
        <v>16</v>
      </c>
      <c r="G679">
        <v>3</v>
      </c>
      <c r="H679">
        <v>30</v>
      </c>
      <c r="I679">
        <v>90</v>
      </c>
      <c r="J679">
        <v>0</v>
      </c>
      <c r="K679" t="str">
        <f t="shared" si="37"/>
        <v>26-35</v>
      </c>
      <c r="L679" t="str">
        <f t="shared" si="36"/>
        <v>3.25-30</v>
      </c>
      <c r="N679" s="11">
        <f t="shared" si="38"/>
        <v>1.5234852933828407E-45</v>
      </c>
    </row>
    <row r="680" spans="1:14" x14ac:dyDescent="0.3">
      <c r="A680">
        <v>646</v>
      </c>
      <c r="B680" s="1">
        <v>45049</v>
      </c>
      <c r="C680" t="s">
        <v>659</v>
      </c>
      <c r="D680" t="s">
        <v>10</v>
      </c>
      <c r="E680">
        <v>38</v>
      </c>
      <c r="F680" t="s">
        <v>14</v>
      </c>
      <c r="G680">
        <v>3</v>
      </c>
      <c r="H680">
        <v>30</v>
      </c>
      <c r="I680">
        <v>90</v>
      </c>
      <c r="J680">
        <v>0</v>
      </c>
      <c r="K680" t="str">
        <f t="shared" si="37"/>
        <v>36-45</v>
      </c>
      <c r="L680" t="str">
        <f t="shared" si="36"/>
        <v>5.35-40</v>
      </c>
      <c r="N680" s="11">
        <f t="shared" si="38"/>
        <v>1.5234852933828407E-45</v>
      </c>
    </row>
    <row r="681" spans="1:14" x14ac:dyDescent="0.3">
      <c r="A681">
        <v>656</v>
      </c>
      <c r="B681" s="1">
        <v>45203</v>
      </c>
      <c r="C681" t="s">
        <v>669</v>
      </c>
      <c r="D681" t="s">
        <v>10</v>
      </c>
      <c r="E681">
        <v>29</v>
      </c>
      <c r="F681" t="s">
        <v>11</v>
      </c>
      <c r="G681">
        <v>3</v>
      </c>
      <c r="H681">
        <v>30</v>
      </c>
      <c r="I681">
        <v>90</v>
      </c>
      <c r="J681">
        <v>0</v>
      </c>
      <c r="K681" t="str">
        <f t="shared" si="37"/>
        <v>26-35</v>
      </c>
      <c r="L681" t="str">
        <f t="shared" si="36"/>
        <v>3.25-30</v>
      </c>
      <c r="N681" s="11">
        <f t="shared" si="38"/>
        <v>1.5234852933828407E-45</v>
      </c>
    </row>
    <row r="682" spans="1:14" x14ac:dyDescent="0.3">
      <c r="A682">
        <v>679</v>
      </c>
      <c r="B682" s="1">
        <v>44937</v>
      </c>
      <c r="C682" t="s">
        <v>692</v>
      </c>
      <c r="D682" t="s">
        <v>13</v>
      </c>
      <c r="E682">
        <v>18</v>
      </c>
      <c r="F682" t="s">
        <v>11</v>
      </c>
      <c r="G682">
        <v>3</v>
      </c>
      <c r="H682">
        <v>30</v>
      </c>
      <c r="I682">
        <v>90</v>
      </c>
      <c r="J682">
        <v>0</v>
      </c>
      <c r="K682" t="str">
        <f t="shared" si="37"/>
        <v>18-25</v>
      </c>
      <c r="L682" t="str">
        <f t="shared" si="36"/>
        <v>1.18-20</v>
      </c>
      <c r="N682" s="11">
        <f t="shared" si="38"/>
        <v>1.5234852933828407E-45</v>
      </c>
    </row>
    <row r="683" spans="1:14" x14ac:dyDescent="0.3">
      <c r="A683">
        <v>691</v>
      </c>
      <c r="B683" s="1">
        <v>45039</v>
      </c>
      <c r="C683" t="s">
        <v>704</v>
      </c>
      <c r="D683" t="s">
        <v>13</v>
      </c>
      <c r="E683">
        <v>51</v>
      </c>
      <c r="F683" t="s">
        <v>14</v>
      </c>
      <c r="G683">
        <v>3</v>
      </c>
      <c r="H683">
        <v>30</v>
      </c>
      <c r="I683">
        <v>90</v>
      </c>
      <c r="J683">
        <v>0</v>
      </c>
      <c r="K683" t="str">
        <f t="shared" si="37"/>
        <v>46-55</v>
      </c>
      <c r="L683" t="str">
        <f t="shared" si="36"/>
        <v>8.50-55</v>
      </c>
      <c r="N683" s="11">
        <f t="shared" si="38"/>
        <v>1.5234852933828407E-45</v>
      </c>
    </row>
    <row r="684" spans="1:14" x14ac:dyDescent="0.3">
      <c r="A684">
        <v>704</v>
      </c>
      <c r="B684" s="1">
        <v>45166</v>
      </c>
      <c r="C684" t="s">
        <v>717</v>
      </c>
      <c r="D684" t="s">
        <v>13</v>
      </c>
      <c r="E684">
        <v>62</v>
      </c>
      <c r="F684" t="s">
        <v>14</v>
      </c>
      <c r="G684">
        <v>3</v>
      </c>
      <c r="H684">
        <v>30</v>
      </c>
      <c r="I684">
        <v>90</v>
      </c>
      <c r="J684">
        <v>0</v>
      </c>
      <c r="K684" t="str">
        <f t="shared" si="37"/>
        <v>56-65</v>
      </c>
      <c r="L684" t="str">
        <f t="shared" si="36"/>
        <v>10.60-65</v>
      </c>
      <c r="N684" s="11">
        <f t="shared" si="38"/>
        <v>1.5234852933828407E-45</v>
      </c>
    </row>
    <row r="685" spans="1:14" x14ac:dyDescent="0.3">
      <c r="A685">
        <v>746</v>
      </c>
      <c r="B685" s="1">
        <v>44937</v>
      </c>
      <c r="C685" t="s">
        <v>759</v>
      </c>
      <c r="D685" t="s">
        <v>13</v>
      </c>
      <c r="E685">
        <v>33</v>
      </c>
      <c r="F685" t="s">
        <v>14</v>
      </c>
      <c r="G685">
        <v>3</v>
      </c>
      <c r="H685">
        <v>30</v>
      </c>
      <c r="I685">
        <v>90</v>
      </c>
      <c r="J685">
        <v>0</v>
      </c>
      <c r="K685" t="str">
        <f t="shared" si="37"/>
        <v>26-35</v>
      </c>
      <c r="L685" t="str">
        <f t="shared" si="36"/>
        <v>4.30-35</v>
      </c>
      <c r="N685" s="11">
        <f t="shared" si="38"/>
        <v>1.5234852933828407E-45</v>
      </c>
    </row>
    <row r="686" spans="1:14" x14ac:dyDescent="0.3">
      <c r="A686">
        <v>776</v>
      </c>
      <c r="B686" s="1">
        <v>45230</v>
      </c>
      <c r="C686" t="s">
        <v>789</v>
      </c>
      <c r="D686" t="s">
        <v>10</v>
      </c>
      <c r="E686">
        <v>35</v>
      </c>
      <c r="F686" t="s">
        <v>14</v>
      </c>
      <c r="G686">
        <v>3</v>
      </c>
      <c r="H686">
        <v>30</v>
      </c>
      <c r="I686">
        <v>90</v>
      </c>
      <c r="J686">
        <v>0</v>
      </c>
      <c r="K686" t="str">
        <f t="shared" si="37"/>
        <v>26-35</v>
      </c>
      <c r="L686" t="str">
        <f t="shared" si="36"/>
        <v>4.30-35</v>
      </c>
      <c r="N686" s="11">
        <f t="shared" si="38"/>
        <v>1.5234852933828407E-45</v>
      </c>
    </row>
    <row r="687" spans="1:14" x14ac:dyDescent="0.3">
      <c r="A687">
        <v>829</v>
      </c>
      <c r="B687" s="1">
        <v>45121</v>
      </c>
      <c r="C687" t="s">
        <v>842</v>
      </c>
      <c r="D687" t="s">
        <v>10</v>
      </c>
      <c r="E687">
        <v>61</v>
      </c>
      <c r="F687" t="s">
        <v>11</v>
      </c>
      <c r="G687">
        <v>3</v>
      </c>
      <c r="H687">
        <v>30</v>
      </c>
      <c r="I687">
        <v>90</v>
      </c>
      <c r="J687">
        <v>0</v>
      </c>
      <c r="K687" t="str">
        <f t="shared" si="37"/>
        <v>56-65</v>
      </c>
      <c r="L687" t="str">
        <f t="shared" si="36"/>
        <v>10.60-65</v>
      </c>
      <c r="N687" s="11">
        <f t="shared" si="38"/>
        <v>1.5234852933828407E-45</v>
      </c>
    </row>
    <row r="688" spans="1:14" x14ac:dyDescent="0.3">
      <c r="A688">
        <v>837</v>
      </c>
      <c r="B688" s="1">
        <v>45108</v>
      </c>
      <c r="C688" t="s">
        <v>850</v>
      </c>
      <c r="D688" t="s">
        <v>10</v>
      </c>
      <c r="E688">
        <v>18</v>
      </c>
      <c r="F688" t="s">
        <v>11</v>
      </c>
      <c r="G688">
        <v>3</v>
      </c>
      <c r="H688">
        <v>30</v>
      </c>
      <c r="I688">
        <v>90</v>
      </c>
      <c r="J688">
        <v>0</v>
      </c>
      <c r="K688" t="str">
        <f t="shared" si="37"/>
        <v>18-25</v>
      </c>
      <c r="L688" t="str">
        <f t="shared" si="36"/>
        <v>1.18-20</v>
      </c>
      <c r="N688" s="11">
        <f t="shared" si="38"/>
        <v>1.5234852933828407E-45</v>
      </c>
    </row>
    <row r="689" spans="1:14" x14ac:dyDescent="0.3">
      <c r="A689">
        <v>861</v>
      </c>
      <c r="B689" s="1">
        <v>44974</v>
      </c>
      <c r="C689" t="s">
        <v>874</v>
      </c>
      <c r="D689" t="s">
        <v>13</v>
      </c>
      <c r="E689">
        <v>41</v>
      </c>
      <c r="F689" t="s">
        <v>14</v>
      </c>
      <c r="G689">
        <v>3</v>
      </c>
      <c r="H689">
        <v>30</v>
      </c>
      <c r="I689">
        <v>90</v>
      </c>
      <c r="J689">
        <v>0</v>
      </c>
      <c r="K689" t="str">
        <f t="shared" si="37"/>
        <v>36-45</v>
      </c>
      <c r="L689" t="str">
        <f t="shared" si="36"/>
        <v>6.40-45</v>
      </c>
      <c r="N689" s="11">
        <f t="shared" si="38"/>
        <v>1.5234852933828407E-45</v>
      </c>
    </row>
    <row r="690" spans="1:14" x14ac:dyDescent="0.3">
      <c r="A690">
        <v>898</v>
      </c>
      <c r="B690" s="1">
        <v>45232</v>
      </c>
      <c r="C690" t="s">
        <v>911</v>
      </c>
      <c r="D690" t="s">
        <v>13</v>
      </c>
      <c r="E690">
        <v>42</v>
      </c>
      <c r="F690" t="s">
        <v>14</v>
      </c>
      <c r="G690">
        <v>3</v>
      </c>
      <c r="H690">
        <v>30</v>
      </c>
      <c r="I690">
        <v>90</v>
      </c>
      <c r="J690">
        <v>0</v>
      </c>
      <c r="K690" t="str">
        <f t="shared" si="37"/>
        <v>36-45</v>
      </c>
      <c r="L690" t="str">
        <f t="shared" si="36"/>
        <v>6.40-45</v>
      </c>
      <c r="N690" s="11">
        <f t="shared" si="38"/>
        <v>1.5234852933828407E-45</v>
      </c>
    </row>
    <row r="691" spans="1:14" x14ac:dyDescent="0.3">
      <c r="A691">
        <v>913</v>
      </c>
      <c r="B691" s="1">
        <v>44954</v>
      </c>
      <c r="C691" t="s">
        <v>926</v>
      </c>
      <c r="D691" t="s">
        <v>10</v>
      </c>
      <c r="E691">
        <v>29</v>
      </c>
      <c r="F691" t="s">
        <v>16</v>
      </c>
      <c r="G691">
        <v>3</v>
      </c>
      <c r="H691">
        <v>30</v>
      </c>
      <c r="I691">
        <v>90</v>
      </c>
      <c r="J691">
        <v>0</v>
      </c>
      <c r="K691" t="str">
        <f t="shared" si="37"/>
        <v>26-35</v>
      </c>
      <c r="L691" t="str">
        <f t="shared" si="36"/>
        <v>3.25-30</v>
      </c>
      <c r="N691" s="11">
        <f t="shared" si="38"/>
        <v>1.5234852933828407E-45</v>
      </c>
    </row>
    <row r="692" spans="1:14" x14ac:dyDescent="0.3">
      <c r="A692">
        <v>915</v>
      </c>
      <c r="B692" s="1">
        <v>45076</v>
      </c>
      <c r="C692" t="s">
        <v>928</v>
      </c>
      <c r="D692" t="s">
        <v>13</v>
      </c>
      <c r="E692">
        <v>26</v>
      </c>
      <c r="F692" t="s">
        <v>11</v>
      </c>
      <c r="G692">
        <v>3</v>
      </c>
      <c r="H692">
        <v>30</v>
      </c>
      <c r="I692">
        <v>90</v>
      </c>
      <c r="J692">
        <v>0</v>
      </c>
      <c r="K692" t="str">
        <f t="shared" si="37"/>
        <v>26-35</v>
      </c>
      <c r="L692" t="str">
        <f t="shared" si="36"/>
        <v>3.25-30</v>
      </c>
      <c r="N692" s="11">
        <f t="shared" si="38"/>
        <v>1.5234852933828407E-45</v>
      </c>
    </row>
    <row r="693" spans="1:14" x14ac:dyDescent="0.3">
      <c r="A693">
        <v>918</v>
      </c>
      <c r="B693" s="1">
        <v>45253</v>
      </c>
      <c r="C693" t="s">
        <v>931</v>
      </c>
      <c r="D693" t="s">
        <v>13</v>
      </c>
      <c r="E693">
        <v>42</v>
      </c>
      <c r="F693" t="s">
        <v>16</v>
      </c>
      <c r="G693">
        <v>3</v>
      </c>
      <c r="H693">
        <v>30</v>
      </c>
      <c r="I693">
        <v>90</v>
      </c>
      <c r="J693">
        <v>0</v>
      </c>
      <c r="K693" t="str">
        <f t="shared" si="37"/>
        <v>36-45</v>
      </c>
      <c r="L693" t="str">
        <f t="shared" si="36"/>
        <v>6.40-45</v>
      </c>
      <c r="N693" s="11">
        <f t="shared" si="38"/>
        <v>1.5234852933828407E-45</v>
      </c>
    </row>
    <row r="694" spans="1:14" x14ac:dyDescent="0.3">
      <c r="A694">
        <v>953</v>
      </c>
      <c r="B694" s="1">
        <v>45042</v>
      </c>
      <c r="C694" t="s">
        <v>966</v>
      </c>
      <c r="D694" t="s">
        <v>10</v>
      </c>
      <c r="E694">
        <v>45</v>
      </c>
      <c r="F694" t="s">
        <v>11</v>
      </c>
      <c r="G694">
        <v>3</v>
      </c>
      <c r="H694">
        <v>30</v>
      </c>
      <c r="I694">
        <v>90</v>
      </c>
      <c r="J694">
        <v>0</v>
      </c>
      <c r="K694" t="str">
        <f t="shared" si="37"/>
        <v>36-45</v>
      </c>
      <c r="L694" t="str">
        <f t="shared" si="36"/>
        <v>6.40-45</v>
      </c>
      <c r="N694" s="11">
        <f t="shared" si="38"/>
        <v>1.5234852933828407E-45</v>
      </c>
    </row>
    <row r="695" spans="1:14" x14ac:dyDescent="0.3">
      <c r="A695">
        <v>982</v>
      </c>
      <c r="B695" s="1">
        <v>45279</v>
      </c>
      <c r="C695" t="s">
        <v>995</v>
      </c>
      <c r="D695" t="s">
        <v>13</v>
      </c>
      <c r="E695">
        <v>46</v>
      </c>
      <c r="F695" t="s">
        <v>11</v>
      </c>
      <c r="G695">
        <v>3</v>
      </c>
      <c r="H695">
        <v>30</v>
      </c>
      <c r="I695">
        <v>90</v>
      </c>
      <c r="J695">
        <v>0</v>
      </c>
      <c r="K695" t="str">
        <f t="shared" si="37"/>
        <v>46-55</v>
      </c>
      <c r="L695" t="str">
        <f t="shared" si="36"/>
        <v>7.45-50</v>
      </c>
      <c r="N695" s="11">
        <f t="shared" si="38"/>
        <v>1.5234852933828407E-45</v>
      </c>
    </row>
    <row r="696" spans="1:14" x14ac:dyDescent="0.3">
      <c r="A696">
        <v>997</v>
      </c>
      <c r="B696" s="1">
        <v>45247</v>
      </c>
      <c r="C696" t="s">
        <v>1010</v>
      </c>
      <c r="D696" t="s">
        <v>10</v>
      </c>
      <c r="E696">
        <v>52</v>
      </c>
      <c r="F696" t="s">
        <v>11</v>
      </c>
      <c r="G696">
        <v>3</v>
      </c>
      <c r="H696">
        <v>30</v>
      </c>
      <c r="I696">
        <v>90</v>
      </c>
      <c r="J696">
        <v>0</v>
      </c>
      <c r="K696" t="str">
        <f t="shared" si="37"/>
        <v>46-55</v>
      </c>
      <c r="L696" t="str">
        <f t="shared" si="36"/>
        <v>8.50-55</v>
      </c>
      <c r="N696" s="11">
        <f t="shared" si="38"/>
        <v>1.5234852933828407E-45</v>
      </c>
    </row>
    <row r="697" spans="1:14" x14ac:dyDescent="0.3">
      <c r="A697">
        <v>12</v>
      </c>
      <c r="B697" s="1">
        <v>45229</v>
      </c>
      <c r="C697" t="s">
        <v>25</v>
      </c>
      <c r="D697" t="s">
        <v>10</v>
      </c>
      <c r="E697">
        <v>35</v>
      </c>
      <c r="F697" t="s">
        <v>11</v>
      </c>
      <c r="G697">
        <v>3</v>
      </c>
      <c r="H697">
        <v>25</v>
      </c>
      <c r="I697">
        <v>75</v>
      </c>
      <c r="J697">
        <v>0</v>
      </c>
      <c r="K697" t="str">
        <f t="shared" si="37"/>
        <v>26-35</v>
      </c>
      <c r="L697" t="str">
        <f t="shared" si="36"/>
        <v>4.30-35</v>
      </c>
      <c r="N697" s="11">
        <f t="shared" si="38"/>
        <v>1.5234852933828407E-45</v>
      </c>
    </row>
    <row r="698" spans="1:14" x14ac:dyDescent="0.3">
      <c r="A698">
        <v>37</v>
      </c>
      <c r="B698" s="1">
        <v>45069</v>
      </c>
      <c r="C698" t="s">
        <v>50</v>
      </c>
      <c r="D698" t="s">
        <v>13</v>
      </c>
      <c r="E698">
        <v>18</v>
      </c>
      <c r="F698" t="s">
        <v>11</v>
      </c>
      <c r="G698">
        <v>3</v>
      </c>
      <c r="H698">
        <v>25</v>
      </c>
      <c r="I698">
        <v>75</v>
      </c>
      <c r="J698">
        <v>0</v>
      </c>
      <c r="K698" t="str">
        <f t="shared" si="37"/>
        <v>18-25</v>
      </c>
      <c r="L698" t="str">
        <f t="shared" si="36"/>
        <v>1.18-20</v>
      </c>
      <c r="N698" s="11">
        <f t="shared" si="38"/>
        <v>1.5234852933828407E-45</v>
      </c>
    </row>
    <row r="699" spans="1:14" x14ac:dyDescent="0.3">
      <c r="A699">
        <v>50</v>
      </c>
      <c r="B699" s="1">
        <v>45162</v>
      </c>
      <c r="C699" t="s">
        <v>63</v>
      </c>
      <c r="D699" t="s">
        <v>13</v>
      </c>
      <c r="E699">
        <v>27</v>
      </c>
      <c r="F699" t="s">
        <v>11</v>
      </c>
      <c r="G699">
        <v>3</v>
      </c>
      <c r="H699">
        <v>25</v>
      </c>
      <c r="I699">
        <v>75</v>
      </c>
      <c r="J699">
        <v>0</v>
      </c>
      <c r="K699" t="str">
        <f t="shared" si="37"/>
        <v>26-35</v>
      </c>
      <c r="L699" t="str">
        <f t="shared" si="36"/>
        <v>3.25-30</v>
      </c>
      <c r="N699" s="11">
        <f t="shared" si="38"/>
        <v>1.5234852933828407E-45</v>
      </c>
    </row>
    <row r="700" spans="1:14" x14ac:dyDescent="0.3">
      <c r="A700">
        <v>51</v>
      </c>
      <c r="B700" s="1">
        <v>45201</v>
      </c>
      <c r="C700" t="s">
        <v>64</v>
      </c>
      <c r="D700" t="s">
        <v>10</v>
      </c>
      <c r="E700">
        <v>27</v>
      </c>
      <c r="F700" t="s">
        <v>11</v>
      </c>
      <c r="G700">
        <v>3</v>
      </c>
      <c r="H700">
        <v>25</v>
      </c>
      <c r="I700">
        <v>75</v>
      </c>
      <c r="J700">
        <v>0</v>
      </c>
      <c r="K700" t="str">
        <f t="shared" si="37"/>
        <v>26-35</v>
      </c>
      <c r="L700" t="str">
        <f t="shared" si="36"/>
        <v>3.25-30</v>
      </c>
      <c r="N700" s="11">
        <f t="shared" si="38"/>
        <v>1.5234852933828407E-45</v>
      </c>
    </row>
    <row r="701" spans="1:14" x14ac:dyDescent="0.3">
      <c r="A701">
        <v>69</v>
      </c>
      <c r="B701" s="1">
        <v>45046</v>
      </c>
      <c r="C701" t="s">
        <v>82</v>
      </c>
      <c r="D701" t="s">
        <v>13</v>
      </c>
      <c r="E701">
        <v>56</v>
      </c>
      <c r="F701" t="s">
        <v>11</v>
      </c>
      <c r="G701">
        <v>3</v>
      </c>
      <c r="H701">
        <v>25</v>
      </c>
      <c r="I701">
        <v>75</v>
      </c>
      <c r="J701">
        <v>0</v>
      </c>
      <c r="K701" t="str">
        <f t="shared" si="37"/>
        <v>56-65</v>
      </c>
      <c r="L701" t="str">
        <f t="shared" si="36"/>
        <v>9.55-60</v>
      </c>
      <c r="N701" s="11">
        <f t="shared" si="38"/>
        <v>1.5234852933828407E-45</v>
      </c>
    </row>
    <row r="702" spans="1:14" x14ac:dyDescent="0.3">
      <c r="A702">
        <v>108</v>
      </c>
      <c r="B702" s="1">
        <v>45035</v>
      </c>
      <c r="C702" t="s">
        <v>121</v>
      </c>
      <c r="D702" t="s">
        <v>13</v>
      </c>
      <c r="E702">
        <v>27</v>
      </c>
      <c r="F702" t="s">
        <v>11</v>
      </c>
      <c r="G702">
        <v>3</v>
      </c>
      <c r="H702">
        <v>25</v>
      </c>
      <c r="I702">
        <v>75</v>
      </c>
      <c r="J702">
        <v>0</v>
      </c>
      <c r="K702" t="str">
        <f t="shared" si="37"/>
        <v>26-35</v>
      </c>
      <c r="L702" t="str">
        <f t="shared" si="36"/>
        <v>3.25-30</v>
      </c>
      <c r="N702" s="11">
        <f t="shared" si="38"/>
        <v>1.5234852933828407E-45</v>
      </c>
    </row>
    <row r="703" spans="1:14" x14ac:dyDescent="0.3">
      <c r="A703">
        <v>145</v>
      </c>
      <c r="B703" s="1">
        <v>45232</v>
      </c>
      <c r="C703" t="s">
        <v>158</v>
      </c>
      <c r="D703" t="s">
        <v>13</v>
      </c>
      <c r="E703">
        <v>39</v>
      </c>
      <c r="F703" t="s">
        <v>14</v>
      </c>
      <c r="G703">
        <v>3</v>
      </c>
      <c r="H703">
        <v>25</v>
      </c>
      <c r="I703">
        <v>75</v>
      </c>
      <c r="J703">
        <v>0</v>
      </c>
      <c r="K703" t="str">
        <f t="shared" si="37"/>
        <v>36-45</v>
      </c>
      <c r="L703" t="str">
        <f t="shared" si="36"/>
        <v>5.35-40</v>
      </c>
      <c r="N703" s="11">
        <f t="shared" si="38"/>
        <v>1.5234852933828407E-45</v>
      </c>
    </row>
    <row r="704" spans="1:14" x14ac:dyDescent="0.3">
      <c r="A704">
        <v>149</v>
      </c>
      <c r="B704" s="1">
        <v>45210</v>
      </c>
      <c r="C704" t="s">
        <v>162</v>
      </c>
      <c r="D704" t="s">
        <v>10</v>
      </c>
      <c r="E704">
        <v>22</v>
      </c>
      <c r="F704" t="s">
        <v>14</v>
      </c>
      <c r="G704">
        <v>3</v>
      </c>
      <c r="H704">
        <v>25</v>
      </c>
      <c r="I704">
        <v>75</v>
      </c>
      <c r="J704">
        <v>0</v>
      </c>
      <c r="K704" t="str">
        <f t="shared" si="37"/>
        <v>18-25</v>
      </c>
      <c r="L704" t="str">
        <f t="shared" si="36"/>
        <v>2.20-25</v>
      </c>
      <c r="N704" s="11">
        <f t="shared" si="38"/>
        <v>1.5234852933828407E-45</v>
      </c>
    </row>
    <row r="705" spans="1:14" x14ac:dyDescent="0.3">
      <c r="A705">
        <v>188</v>
      </c>
      <c r="B705" s="1">
        <v>45049</v>
      </c>
      <c r="C705" t="s">
        <v>201</v>
      </c>
      <c r="D705" t="s">
        <v>10</v>
      </c>
      <c r="E705">
        <v>40</v>
      </c>
      <c r="F705" t="s">
        <v>14</v>
      </c>
      <c r="G705">
        <v>3</v>
      </c>
      <c r="H705">
        <v>25</v>
      </c>
      <c r="I705">
        <v>75</v>
      </c>
      <c r="J705">
        <v>0</v>
      </c>
      <c r="K705" t="str">
        <f t="shared" si="37"/>
        <v>36-45</v>
      </c>
      <c r="L705" t="str">
        <f t="shared" si="36"/>
        <v>5.35-40</v>
      </c>
      <c r="N705" s="11">
        <f t="shared" si="38"/>
        <v>1.5234852933828407E-45</v>
      </c>
    </row>
    <row r="706" spans="1:14" x14ac:dyDescent="0.3">
      <c r="A706">
        <v>241</v>
      </c>
      <c r="B706" s="1">
        <v>45190</v>
      </c>
      <c r="C706" t="s">
        <v>254</v>
      </c>
      <c r="D706" t="s">
        <v>13</v>
      </c>
      <c r="E706">
        <v>23</v>
      </c>
      <c r="F706" t="s">
        <v>16</v>
      </c>
      <c r="G706">
        <v>3</v>
      </c>
      <c r="H706">
        <v>25</v>
      </c>
      <c r="I706">
        <v>75</v>
      </c>
      <c r="J706">
        <v>0</v>
      </c>
      <c r="K706" t="str">
        <f t="shared" si="37"/>
        <v>18-25</v>
      </c>
      <c r="L706" t="str">
        <f t="shared" ref="L706:L769" si="39">IF(E706&lt;=20,"1.18-20",IF(E706&lt;=25,"2.20-25",IF(E706&lt;=30,"3.25-30",IF(E706&lt;=35,"4.30-35",IF(E706&lt;=40,"5.35-40",IF(E706&lt;=45,"6.40-45",IF(E706&lt;=50,"7.45-50",IF(E706&lt;=55,"8.50-55",IF(E706&lt;=60,"9.55-60","10.60-65")))))))))</f>
        <v>2.20-25</v>
      </c>
      <c r="N706" s="11">
        <f t="shared" si="38"/>
        <v>1.5234852933828407E-45</v>
      </c>
    </row>
    <row r="707" spans="1:14" x14ac:dyDescent="0.3">
      <c r="A707">
        <v>326</v>
      </c>
      <c r="B707" s="1">
        <v>45184</v>
      </c>
      <c r="C707" t="s">
        <v>339</v>
      </c>
      <c r="D707" t="s">
        <v>13</v>
      </c>
      <c r="E707">
        <v>18</v>
      </c>
      <c r="F707" t="s">
        <v>14</v>
      </c>
      <c r="G707">
        <v>3</v>
      </c>
      <c r="H707">
        <v>25</v>
      </c>
      <c r="I707">
        <v>75</v>
      </c>
      <c r="J707">
        <v>0</v>
      </c>
      <c r="K707" t="str">
        <f t="shared" ref="K707:K770" si="40">IF(E707&lt;=25,"18-25",IF(E707&lt;=35,"26-35",IF(E707&lt;=45,"36-45",IF(E707&lt;=55,"46-55","56-65"))))</f>
        <v>18-25</v>
      </c>
      <c r="L707" t="str">
        <f t="shared" si="39"/>
        <v>1.18-20</v>
      </c>
      <c r="N707" s="11">
        <f t="shared" ref="N707:N770" si="41">_xlfn.T.TEST($H$2:$H$1001,$I$2:$I$1001,2,3)</f>
        <v>1.5234852933828407E-45</v>
      </c>
    </row>
    <row r="708" spans="1:14" x14ac:dyDescent="0.3">
      <c r="A708">
        <v>350</v>
      </c>
      <c r="B708" s="1">
        <v>45216</v>
      </c>
      <c r="C708" t="s">
        <v>363</v>
      </c>
      <c r="D708" t="s">
        <v>10</v>
      </c>
      <c r="E708">
        <v>25</v>
      </c>
      <c r="F708" t="s">
        <v>11</v>
      </c>
      <c r="G708">
        <v>3</v>
      </c>
      <c r="H708">
        <v>25</v>
      </c>
      <c r="I708">
        <v>75</v>
      </c>
      <c r="J708">
        <v>0</v>
      </c>
      <c r="K708" t="str">
        <f t="shared" si="40"/>
        <v>18-25</v>
      </c>
      <c r="L708" t="str">
        <f t="shared" si="39"/>
        <v>2.20-25</v>
      </c>
      <c r="N708" s="11">
        <f t="shared" si="41"/>
        <v>1.5234852933828407E-45</v>
      </c>
    </row>
    <row r="709" spans="1:14" x14ac:dyDescent="0.3">
      <c r="A709">
        <v>357</v>
      </c>
      <c r="B709" s="1">
        <v>45049</v>
      </c>
      <c r="C709" t="s">
        <v>370</v>
      </c>
      <c r="D709" t="s">
        <v>13</v>
      </c>
      <c r="E709">
        <v>40</v>
      </c>
      <c r="F709" t="s">
        <v>16</v>
      </c>
      <c r="G709">
        <v>3</v>
      </c>
      <c r="H709">
        <v>25</v>
      </c>
      <c r="I709">
        <v>75</v>
      </c>
      <c r="J709">
        <v>0</v>
      </c>
      <c r="K709" t="str">
        <f t="shared" si="40"/>
        <v>36-45</v>
      </c>
      <c r="L709" t="str">
        <f t="shared" si="39"/>
        <v>5.35-40</v>
      </c>
      <c r="N709" s="11">
        <f t="shared" si="41"/>
        <v>1.5234852933828407E-45</v>
      </c>
    </row>
    <row r="710" spans="1:14" x14ac:dyDescent="0.3">
      <c r="A710">
        <v>374</v>
      </c>
      <c r="B710" s="1">
        <v>45036</v>
      </c>
      <c r="C710" t="s">
        <v>387</v>
      </c>
      <c r="D710" t="s">
        <v>13</v>
      </c>
      <c r="E710">
        <v>59</v>
      </c>
      <c r="F710" t="s">
        <v>11</v>
      </c>
      <c r="G710">
        <v>3</v>
      </c>
      <c r="H710">
        <v>25</v>
      </c>
      <c r="I710">
        <v>75</v>
      </c>
      <c r="J710">
        <v>0</v>
      </c>
      <c r="K710" t="str">
        <f t="shared" si="40"/>
        <v>56-65</v>
      </c>
      <c r="L710" t="str">
        <f t="shared" si="39"/>
        <v>9.55-60</v>
      </c>
      <c r="N710" s="11">
        <f t="shared" si="41"/>
        <v>1.5234852933828407E-45</v>
      </c>
    </row>
    <row r="711" spans="1:14" x14ac:dyDescent="0.3">
      <c r="A711">
        <v>413</v>
      </c>
      <c r="B711" s="1">
        <v>45177</v>
      </c>
      <c r="C711" t="s">
        <v>426</v>
      </c>
      <c r="D711" t="s">
        <v>13</v>
      </c>
      <c r="E711">
        <v>44</v>
      </c>
      <c r="F711" t="s">
        <v>11</v>
      </c>
      <c r="G711">
        <v>3</v>
      </c>
      <c r="H711">
        <v>25</v>
      </c>
      <c r="I711">
        <v>75</v>
      </c>
      <c r="J711">
        <v>0</v>
      </c>
      <c r="K711" t="str">
        <f t="shared" si="40"/>
        <v>36-45</v>
      </c>
      <c r="L711" t="str">
        <f t="shared" si="39"/>
        <v>6.40-45</v>
      </c>
      <c r="N711" s="11">
        <f t="shared" si="41"/>
        <v>1.5234852933828407E-45</v>
      </c>
    </row>
    <row r="712" spans="1:14" x14ac:dyDescent="0.3">
      <c r="A712">
        <v>439</v>
      </c>
      <c r="B712" s="1">
        <v>45116</v>
      </c>
      <c r="C712" t="s">
        <v>452</v>
      </c>
      <c r="D712" t="s">
        <v>10</v>
      </c>
      <c r="E712">
        <v>50</v>
      </c>
      <c r="F712" t="s">
        <v>14</v>
      </c>
      <c r="G712">
        <v>3</v>
      </c>
      <c r="H712">
        <v>25</v>
      </c>
      <c r="I712">
        <v>75</v>
      </c>
      <c r="J712">
        <v>0</v>
      </c>
      <c r="K712" t="str">
        <f t="shared" si="40"/>
        <v>46-55</v>
      </c>
      <c r="L712" t="str">
        <f t="shared" si="39"/>
        <v>7.45-50</v>
      </c>
      <c r="N712" s="11">
        <f t="shared" si="41"/>
        <v>1.5234852933828407E-45</v>
      </c>
    </row>
    <row r="713" spans="1:14" x14ac:dyDescent="0.3">
      <c r="A713">
        <v>469</v>
      </c>
      <c r="B713" s="1">
        <v>45054</v>
      </c>
      <c r="C713" t="s">
        <v>482</v>
      </c>
      <c r="D713" t="s">
        <v>10</v>
      </c>
      <c r="E713">
        <v>18</v>
      </c>
      <c r="F713" t="s">
        <v>11</v>
      </c>
      <c r="G713">
        <v>3</v>
      </c>
      <c r="H713">
        <v>25</v>
      </c>
      <c r="I713">
        <v>75</v>
      </c>
      <c r="J713">
        <v>0</v>
      </c>
      <c r="K713" t="str">
        <f t="shared" si="40"/>
        <v>18-25</v>
      </c>
      <c r="L713" t="str">
        <f t="shared" si="39"/>
        <v>1.18-20</v>
      </c>
      <c r="N713" s="11">
        <f t="shared" si="41"/>
        <v>1.5234852933828407E-45</v>
      </c>
    </row>
    <row r="714" spans="1:14" x14ac:dyDescent="0.3">
      <c r="A714">
        <v>475</v>
      </c>
      <c r="B714" s="1">
        <v>44946</v>
      </c>
      <c r="C714" t="s">
        <v>488</v>
      </c>
      <c r="D714" t="s">
        <v>10</v>
      </c>
      <c r="E714">
        <v>26</v>
      </c>
      <c r="F714" t="s">
        <v>14</v>
      </c>
      <c r="G714">
        <v>3</v>
      </c>
      <c r="H714">
        <v>25</v>
      </c>
      <c r="I714">
        <v>75</v>
      </c>
      <c r="J714">
        <v>0</v>
      </c>
      <c r="K714" t="str">
        <f t="shared" si="40"/>
        <v>26-35</v>
      </c>
      <c r="L714" t="str">
        <f t="shared" si="39"/>
        <v>3.25-30</v>
      </c>
      <c r="N714" s="11">
        <f t="shared" si="41"/>
        <v>1.5234852933828407E-45</v>
      </c>
    </row>
    <row r="715" spans="1:14" x14ac:dyDescent="0.3">
      <c r="A715">
        <v>552</v>
      </c>
      <c r="B715" s="1">
        <v>45273</v>
      </c>
      <c r="C715" t="s">
        <v>565</v>
      </c>
      <c r="D715" t="s">
        <v>13</v>
      </c>
      <c r="E715">
        <v>49</v>
      </c>
      <c r="F715" t="s">
        <v>16</v>
      </c>
      <c r="G715">
        <v>3</v>
      </c>
      <c r="H715">
        <v>25</v>
      </c>
      <c r="I715">
        <v>75</v>
      </c>
      <c r="J715">
        <v>0</v>
      </c>
      <c r="K715" t="str">
        <f t="shared" si="40"/>
        <v>46-55</v>
      </c>
      <c r="L715" t="str">
        <f t="shared" si="39"/>
        <v>7.45-50</v>
      </c>
      <c r="N715" s="11">
        <f t="shared" si="41"/>
        <v>1.5234852933828407E-45</v>
      </c>
    </row>
    <row r="716" spans="1:14" x14ac:dyDescent="0.3">
      <c r="A716">
        <v>607</v>
      </c>
      <c r="B716" s="1">
        <v>45002</v>
      </c>
      <c r="C716" t="s">
        <v>620</v>
      </c>
      <c r="D716" t="s">
        <v>10</v>
      </c>
      <c r="E716">
        <v>54</v>
      </c>
      <c r="F716" t="s">
        <v>14</v>
      </c>
      <c r="G716">
        <v>3</v>
      </c>
      <c r="H716">
        <v>25</v>
      </c>
      <c r="I716">
        <v>75</v>
      </c>
      <c r="J716">
        <v>0</v>
      </c>
      <c r="K716" t="str">
        <f t="shared" si="40"/>
        <v>46-55</v>
      </c>
      <c r="L716" t="str">
        <f t="shared" si="39"/>
        <v>8.50-55</v>
      </c>
      <c r="N716" s="11">
        <f t="shared" si="41"/>
        <v>1.5234852933828407E-45</v>
      </c>
    </row>
    <row r="717" spans="1:14" x14ac:dyDescent="0.3">
      <c r="A717">
        <v>620</v>
      </c>
      <c r="B717" s="1">
        <v>45054</v>
      </c>
      <c r="C717" t="s">
        <v>633</v>
      </c>
      <c r="D717" t="s">
        <v>10</v>
      </c>
      <c r="E717">
        <v>63</v>
      </c>
      <c r="F717" t="s">
        <v>16</v>
      </c>
      <c r="G717">
        <v>3</v>
      </c>
      <c r="H717">
        <v>25</v>
      </c>
      <c r="I717">
        <v>75</v>
      </c>
      <c r="J717">
        <v>0</v>
      </c>
      <c r="K717" t="str">
        <f t="shared" si="40"/>
        <v>56-65</v>
      </c>
      <c r="L717" t="str">
        <f t="shared" si="39"/>
        <v>10.60-65</v>
      </c>
      <c r="N717" s="11">
        <f t="shared" si="41"/>
        <v>1.5234852933828407E-45</v>
      </c>
    </row>
    <row r="718" spans="1:14" x14ac:dyDescent="0.3">
      <c r="A718">
        <v>622</v>
      </c>
      <c r="B718" s="1">
        <v>45160</v>
      </c>
      <c r="C718" t="s">
        <v>635</v>
      </c>
      <c r="D718" t="s">
        <v>13</v>
      </c>
      <c r="E718">
        <v>49</v>
      </c>
      <c r="F718" t="s">
        <v>11</v>
      </c>
      <c r="G718">
        <v>3</v>
      </c>
      <c r="H718">
        <v>25</v>
      </c>
      <c r="I718">
        <v>75</v>
      </c>
      <c r="J718">
        <v>0</v>
      </c>
      <c r="K718" t="str">
        <f t="shared" si="40"/>
        <v>46-55</v>
      </c>
      <c r="L718" t="str">
        <f t="shared" si="39"/>
        <v>7.45-50</v>
      </c>
      <c r="N718" s="11">
        <f t="shared" si="41"/>
        <v>1.5234852933828407E-45</v>
      </c>
    </row>
    <row r="719" spans="1:14" x14ac:dyDescent="0.3">
      <c r="A719">
        <v>644</v>
      </c>
      <c r="B719" s="1">
        <v>45175</v>
      </c>
      <c r="C719" t="s">
        <v>657</v>
      </c>
      <c r="D719" t="s">
        <v>10</v>
      </c>
      <c r="E719">
        <v>23</v>
      </c>
      <c r="F719" t="s">
        <v>11</v>
      </c>
      <c r="G719">
        <v>3</v>
      </c>
      <c r="H719">
        <v>25</v>
      </c>
      <c r="I719">
        <v>75</v>
      </c>
      <c r="J719">
        <v>0</v>
      </c>
      <c r="K719" t="str">
        <f t="shared" si="40"/>
        <v>18-25</v>
      </c>
      <c r="L719" t="str">
        <f t="shared" si="39"/>
        <v>2.20-25</v>
      </c>
      <c r="N719" s="11">
        <f t="shared" si="41"/>
        <v>1.5234852933828407E-45</v>
      </c>
    </row>
    <row r="720" spans="1:14" x14ac:dyDescent="0.3">
      <c r="A720">
        <v>653</v>
      </c>
      <c r="B720" s="1">
        <v>45066</v>
      </c>
      <c r="C720" t="s">
        <v>666</v>
      </c>
      <c r="D720" t="s">
        <v>10</v>
      </c>
      <c r="E720">
        <v>54</v>
      </c>
      <c r="F720" t="s">
        <v>14</v>
      </c>
      <c r="G720">
        <v>3</v>
      </c>
      <c r="H720">
        <v>25</v>
      </c>
      <c r="I720">
        <v>75</v>
      </c>
      <c r="J720">
        <v>0</v>
      </c>
      <c r="K720" t="str">
        <f t="shared" si="40"/>
        <v>46-55</v>
      </c>
      <c r="L720" t="str">
        <f t="shared" si="39"/>
        <v>8.50-55</v>
      </c>
      <c r="N720" s="11">
        <f t="shared" si="41"/>
        <v>1.5234852933828407E-45</v>
      </c>
    </row>
    <row r="721" spans="1:14" x14ac:dyDescent="0.3">
      <c r="A721">
        <v>654</v>
      </c>
      <c r="B721" s="1">
        <v>45098</v>
      </c>
      <c r="C721" t="s">
        <v>667</v>
      </c>
      <c r="D721" t="s">
        <v>10</v>
      </c>
      <c r="E721">
        <v>42</v>
      </c>
      <c r="F721" t="s">
        <v>14</v>
      </c>
      <c r="G721">
        <v>3</v>
      </c>
      <c r="H721">
        <v>25</v>
      </c>
      <c r="I721">
        <v>75</v>
      </c>
      <c r="J721">
        <v>0</v>
      </c>
      <c r="K721" t="str">
        <f t="shared" si="40"/>
        <v>36-45</v>
      </c>
      <c r="L721" t="str">
        <f t="shared" si="39"/>
        <v>6.40-45</v>
      </c>
      <c r="N721" s="11">
        <f t="shared" si="41"/>
        <v>1.5234852933828407E-45</v>
      </c>
    </row>
    <row r="722" spans="1:14" x14ac:dyDescent="0.3">
      <c r="A722">
        <v>713</v>
      </c>
      <c r="B722" s="1">
        <v>44940</v>
      </c>
      <c r="C722" t="s">
        <v>726</v>
      </c>
      <c r="D722" t="s">
        <v>10</v>
      </c>
      <c r="E722">
        <v>34</v>
      </c>
      <c r="F722" t="s">
        <v>11</v>
      </c>
      <c r="G722">
        <v>3</v>
      </c>
      <c r="H722">
        <v>25</v>
      </c>
      <c r="I722">
        <v>75</v>
      </c>
      <c r="J722">
        <v>0</v>
      </c>
      <c r="K722" t="str">
        <f t="shared" si="40"/>
        <v>26-35</v>
      </c>
      <c r="L722" t="str">
        <f t="shared" si="39"/>
        <v>4.30-35</v>
      </c>
      <c r="N722" s="11">
        <f t="shared" si="41"/>
        <v>1.5234852933828407E-45</v>
      </c>
    </row>
    <row r="723" spans="1:14" x14ac:dyDescent="0.3">
      <c r="A723">
        <v>718</v>
      </c>
      <c r="B723" s="1">
        <v>45163</v>
      </c>
      <c r="C723" t="s">
        <v>731</v>
      </c>
      <c r="D723" t="s">
        <v>13</v>
      </c>
      <c r="E723">
        <v>59</v>
      </c>
      <c r="F723" t="s">
        <v>11</v>
      </c>
      <c r="G723">
        <v>3</v>
      </c>
      <c r="H723">
        <v>25</v>
      </c>
      <c r="I723">
        <v>75</v>
      </c>
      <c r="J723">
        <v>0</v>
      </c>
      <c r="K723" t="str">
        <f t="shared" si="40"/>
        <v>56-65</v>
      </c>
      <c r="L723" t="str">
        <f t="shared" si="39"/>
        <v>9.55-60</v>
      </c>
      <c r="N723" s="11">
        <f t="shared" si="41"/>
        <v>1.5234852933828407E-45</v>
      </c>
    </row>
    <row r="724" spans="1:14" x14ac:dyDescent="0.3">
      <c r="A724">
        <v>750</v>
      </c>
      <c r="B724" s="1">
        <v>44991</v>
      </c>
      <c r="C724" t="s">
        <v>763</v>
      </c>
      <c r="D724" t="s">
        <v>13</v>
      </c>
      <c r="E724">
        <v>35</v>
      </c>
      <c r="F724" t="s">
        <v>14</v>
      </c>
      <c r="G724">
        <v>3</v>
      </c>
      <c r="H724">
        <v>25</v>
      </c>
      <c r="I724">
        <v>75</v>
      </c>
      <c r="J724">
        <v>0</v>
      </c>
      <c r="K724" t="str">
        <f t="shared" si="40"/>
        <v>26-35</v>
      </c>
      <c r="L724" t="str">
        <f t="shared" si="39"/>
        <v>4.30-35</v>
      </c>
      <c r="N724" s="11">
        <f t="shared" si="41"/>
        <v>1.5234852933828407E-45</v>
      </c>
    </row>
    <row r="725" spans="1:14" x14ac:dyDescent="0.3">
      <c r="A725">
        <v>755</v>
      </c>
      <c r="B725" s="1">
        <v>45038</v>
      </c>
      <c r="C725" t="s">
        <v>768</v>
      </c>
      <c r="D725" t="s">
        <v>13</v>
      </c>
      <c r="E725">
        <v>58</v>
      </c>
      <c r="F725" t="s">
        <v>14</v>
      </c>
      <c r="G725">
        <v>3</v>
      </c>
      <c r="H725">
        <v>25</v>
      </c>
      <c r="I725">
        <v>75</v>
      </c>
      <c r="J725">
        <v>0</v>
      </c>
      <c r="K725" t="str">
        <f t="shared" si="40"/>
        <v>56-65</v>
      </c>
      <c r="L725" t="str">
        <f t="shared" si="39"/>
        <v>9.55-60</v>
      </c>
      <c r="N725" s="11">
        <f t="shared" si="41"/>
        <v>1.5234852933828407E-45</v>
      </c>
    </row>
    <row r="726" spans="1:14" x14ac:dyDescent="0.3">
      <c r="A726">
        <v>767</v>
      </c>
      <c r="B726" s="1">
        <v>45223</v>
      </c>
      <c r="C726" t="s">
        <v>780</v>
      </c>
      <c r="D726" t="s">
        <v>10</v>
      </c>
      <c r="E726">
        <v>39</v>
      </c>
      <c r="F726" t="s">
        <v>11</v>
      </c>
      <c r="G726">
        <v>3</v>
      </c>
      <c r="H726">
        <v>25</v>
      </c>
      <c r="I726">
        <v>75</v>
      </c>
      <c r="J726">
        <v>0</v>
      </c>
      <c r="K726" t="str">
        <f t="shared" si="40"/>
        <v>36-45</v>
      </c>
      <c r="L726" t="str">
        <f t="shared" si="39"/>
        <v>5.35-40</v>
      </c>
      <c r="N726" s="11">
        <f t="shared" si="41"/>
        <v>1.5234852933828407E-45</v>
      </c>
    </row>
    <row r="727" spans="1:14" x14ac:dyDescent="0.3">
      <c r="A727">
        <v>768</v>
      </c>
      <c r="B727" s="1">
        <v>44940</v>
      </c>
      <c r="C727" t="s">
        <v>781</v>
      </c>
      <c r="D727" t="s">
        <v>13</v>
      </c>
      <c r="E727">
        <v>24</v>
      </c>
      <c r="F727" t="s">
        <v>11</v>
      </c>
      <c r="G727">
        <v>3</v>
      </c>
      <c r="H727">
        <v>25</v>
      </c>
      <c r="I727">
        <v>75</v>
      </c>
      <c r="J727">
        <v>0</v>
      </c>
      <c r="K727" t="str">
        <f t="shared" si="40"/>
        <v>18-25</v>
      </c>
      <c r="L727" t="str">
        <f t="shared" si="39"/>
        <v>2.20-25</v>
      </c>
      <c r="N727" s="11">
        <f t="shared" si="41"/>
        <v>1.5234852933828407E-45</v>
      </c>
    </row>
    <row r="728" spans="1:14" x14ac:dyDescent="0.3">
      <c r="A728">
        <v>797</v>
      </c>
      <c r="B728" s="1">
        <v>44933</v>
      </c>
      <c r="C728" t="s">
        <v>810</v>
      </c>
      <c r="D728" t="s">
        <v>10</v>
      </c>
      <c r="E728">
        <v>40</v>
      </c>
      <c r="F728" t="s">
        <v>14</v>
      </c>
      <c r="G728">
        <v>3</v>
      </c>
      <c r="H728">
        <v>25</v>
      </c>
      <c r="I728">
        <v>75</v>
      </c>
      <c r="J728">
        <v>0</v>
      </c>
      <c r="K728" t="str">
        <f t="shared" si="40"/>
        <v>36-45</v>
      </c>
      <c r="L728" t="str">
        <f t="shared" si="39"/>
        <v>5.35-40</v>
      </c>
      <c r="N728" s="11">
        <f t="shared" si="41"/>
        <v>1.5234852933828407E-45</v>
      </c>
    </row>
    <row r="729" spans="1:14" x14ac:dyDescent="0.3">
      <c r="A729">
        <v>812</v>
      </c>
      <c r="B729" s="1">
        <v>45242</v>
      </c>
      <c r="C729" t="s">
        <v>825</v>
      </c>
      <c r="D729" t="s">
        <v>10</v>
      </c>
      <c r="E729">
        <v>19</v>
      </c>
      <c r="F729" t="s">
        <v>16</v>
      </c>
      <c r="G729">
        <v>3</v>
      </c>
      <c r="H729">
        <v>25</v>
      </c>
      <c r="I729">
        <v>75</v>
      </c>
      <c r="J729">
        <v>0</v>
      </c>
      <c r="K729" t="str">
        <f t="shared" si="40"/>
        <v>18-25</v>
      </c>
      <c r="L729" t="str">
        <f t="shared" si="39"/>
        <v>1.18-20</v>
      </c>
      <c r="N729" s="11">
        <f t="shared" si="41"/>
        <v>1.5234852933828407E-45</v>
      </c>
    </row>
    <row r="730" spans="1:14" x14ac:dyDescent="0.3">
      <c r="A730">
        <v>815</v>
      </c>
      <c r="B730" s="1">
        <v>45165</v>
      </c>
      <c r="C730" t="s">
        <v>828</v>
      </c>
      <c r="D730" t="s">
        <v>13</v>
      </c>
      <c r="E730">
        <v>51</v>
      </c>
      <c r="F730" t="s">
        <v>14</v>
      </c>
      <c r="G730">
        <v>3</v>
      </c>
      <c r="H730">
        <v>25</v>
      </c>
      <c r="I730">
        <v>75</v>
      </c>
      <c r="J730">
        <v>0</v>
      </c>
      <c r="K730" t="str">
        <f t="shared" si="40"/>
        <v>46-55</v>
      </c>
      <c r="L730" t="str">
        <f t="shared" si="39"/>
        <v>8.50-55</v>
      </c>
      <c r="N730" s="11">
        <f t="shared" si="41"/>
        <v>1.5234852933828407E-45</v>
      </c>
    </row>
    <row r="731" spans="1:14" x14ac:dyDescent="0.3">
      <c r="A731">
        <v>848</v>
      </c>
      <c r="B731" s="1">
        <v>44970</v>
      </c>
      <c r="C731" t="s">
        <v>861</v>
      </c>
      <c r="D731" t="s">
        <v>13</v>
      </c>
      <c r="E731">
        <v>63</v>
      </c>
      <c r="F731" t="s">
        <v>14</v>
      </c>
      <c r="G731">
        <v>3</v>
      </c>
      <c r="H731">
        <v>25</v>
      </c>
      <c r="I731">
        <v>75</v>
      </c>
      <c r="J731">
        <v>0</v>
      </c>
      <c r="K731" t="str">
        <f t="shared" si="40"/>
        <v>56-65</v>
      </c>
      <c r="L731" t="str">
        <f t="shared" si="39"/>
        <v>10.60-65</v>
      </c>
      <c r="N731" s="11">
        <f t="shared" si="41"/>
        <v>1.5234852933828407E-45</v>
      </c>
    </row>
    <row r="732" spans="1:14" x14ac:dyDescent="0.3">
      <c r="A732">
        <v>872</v>
      </c>
      <c r="B732" s="1">
        <v>45210</v>
      </c>
      <c r="C732" t="s">
        <v>885</v>
      </c>
      <c r="D732" t="s">
        <v>13</v>
      </c>
      <c r="E732">
        <v>63</v>
      </c>
      <c r="F732" t="s">
        <v>11</v>
      </c>
      <c r="G732">
        <v>3</v>
      </c>
      <c r="H732">
        <v>25</v>
      </c>
      <c r="I732">
        <v>75</v>
      </c>
      <c r="J732">
        <v>0</v>
      </c>
      <c r="K732" t="str">
        <f t="shared" si="40"/>
        <v>56-65</v>
      </c>
      <c r="L732" t="str">
        <f t="shared" si="39"/>
        <v>10.60-65</v>
      </c>
      <c r="N732" s="11">
        <f t="shared" si="41"/>
        <v>1.5234852933828407E-45</v>
      </c>
    </row>
    <row r="733" spans="1:14" x14ac:dyDescent="0.3">
      <c r="A733">
        <v>920</v>
      </c>
      <c r="B733" s="1">
        <v>44979</v>
      </c>
      <c r="C733" t="s">
        <v>933</v>
      </c>
      <c r="D733" t="s">
        <v>13</v>
      </c>
      <c r="E733">
        <v>28</v>
      </c>
      <c r="F733" t="s">
        <v>11</v>
      </c>
      <c r="G733">
        <v>3</v>
      </c>
      <c r="H733">
        <v>25</v>
      </c>
      <c r="I733">
        <v>75</v>
      </c>
      <c r="J733">
        <v>0</v>
      </c>
      <c r="K733" t="str">
        <f t="shared" si="40"/>
        <v>26-35</v>
      </c>
      <c r="L733" t="str">
        <f t="shared" si="39"/>
        <v>3.25-30</v>
      </c>
      <c r="N733" s="11">
        <f t="shared" si="41"/>
        <v>1.5234852933828407E-45</v>
      </c>
    </row>
    <row r="734" spans="1:14" x14ac:dyDescent="0.3">
      <c r="A734">
        <v>921</v>
      </c>
      <c r="B734" s="1">
        <v>44933</v>
      </c>
      <c r="C734" t="s">
        <v>934</v>
      </c>
      <c r="D734" t="s">
        <v>10</v>
      </c>
      <c r="E734">
        <v>51</v>
      </c>
      <c r="F734" t="s">
        <v>16</v>
      </c>
      <c r="G734">
        <v>3</v>
      </c>
      <c r="H734">
        <v>25</v>
      </c>
      <c r="I734">
        <v>75</v>
      </c>
      <c r="J734">
        <v>0</v>
      </c>
      <c r="K734" t="str">
        <f t="shared" si="40"/>
        <v>46-55</v>
      </c>
      <c r="L734" t="str">
        <f t="shared" si="39"/>
        <v>8.50-55</v>
      </c>
      <c r="N734" s="11">
        <f t="shared" si="41"/>
        <v>1.5234852933828407E-45</v>
      </c>
    </row>
    <row r="735" spans="1:14" x14ac:dyDescent="0.3">
      <c r="A735">
        <v>929</v>
      </c>
      <c r="B735" s="1">
        <v>44953</v>
      </c>
      <c r="C735" t="s">
        <v>942</v>
      </c>
      <c r="D735" t="s">
        <v>13</v>
      </c>
      <c r="E735">
        <v>23</v>
      </c>
      <c r="F735" t="s">
        <v>11</v>
      </c>
      <c r="G735">
        <v>3</v>
      </c>
      <c r="H735">
        <v>25</v>
      </c>
      <c r="I735">
        <v>75</v>
      </c>
      <c r="J735">
        <v>0</v>
      </c>
      <c r="K735" t="str">
        <f t="shared" si="40"/>
        <v>18-25</v>
      </c>
      <c r="L735" t="str">
        <f t="shared" si="39"/>
        <v>2.20-25</v>
      </c>
      <c r="N735" s="11">
        <f t="shared" si="41"/>
        <v>1.5234852933828407E-45</v>
      </c>
    </row>
    <row r="736" spans="1:14" x14ac:dyDescent="0.3">
      <c r="A736">
        <v>948</v>
      </c>
      <c r="B736" s="1">
        <v>45212</v>
      </c>
      <c r="C736" t="s">
        <v>961</v>
      </c>
      <c r="D736" t="s">
        <v>13</v>
      </c>
      <c r="E736">
        <v>23</v>
      </c>
      <c r="F736" t="s">
        <v>16</v>
      </c>
      <c r="G736">
        <v>3</v>
      </c>
      <c r="H736">
        <v>25</v>
      </c>
      <c r="I736">
        <v>75</v>
      </c>
      <c r="J736">
        <v>0</v>
      </c>
      <c r="K736" t="str">
        <f t="shared" si="40"/>
        <v>18-25</v>
      </c>
      <c r="L736" t="str">
        <f t="shared" si="39"/>
        <v>2.20-25</v>
      </c>
      <c r="N736" s="11">
        <f t="shared" si="41"/>
        <v>1.5234852933828407E-45</v>
      </c>
    </row>
    <row r="737" spans="1:14" x14ac:dyDescent="0.3">
      <c r="A737">
        <v>977</v>
      </c>
      <c r="B737" s="1">
        <v>44965</v>
      </c>
      <c r="C737" t="s">
        <v>990</v>
      </c>
      <c r="D737" t="s">
        <v>13</v>
      </c>
      <c r="E737">
        <v>35</v>
      </c>
      <c r="F737" t="s">
        <v>16</v>
      </c>
      <c r="G737">
        <v>3</v>
      </c>
      <c r="H737">
        <v>25</v>
      </c>
      <c r="I737">
        <v>75</v>
      </c>
      <c r="J737">
        <v>0</v>
      </c>
      <c r="K737" t="str">
        <f t="shared" si="40"/>
        <v>26-35</v>
      </c>
      <c r="L737" t="str">
        <f t="shared" si="39"/>
        <v>4.30-35</v>
      </c>
      <c r="N737" s="11">
        <f t="shared" si="41"/>
        <v>1.5234852933828407E-45</v>
      </c>
    </row>
    <row r="738" spans="1:14" x14ac:dyDescent="0.3">
      <c r="A738">
        <v>980</v>
      </c>
      <c r="B738" s="1">
        <v>45136</v>
      </c>
      <c r="C738" t="s">
        <v>993</v>
      </c>
      <c r="D738" t="s">
        <v>13</v>
      </c>
      <c r="E738">
        <v>31</v>
      </c>
      <c r="F738" t="s">
        <v>16</v>
      </c>
      <c r="G738">
        <v>3</v>
      </c>
      <c r="H738">
        <v>25</v>
      </c>
      <c r="I738">
        <v>75</v>
      </c>
      <c r="J738">
        <v>0</v>
      </c>
      <c r="K738" t="str">
        <f t="shared" si="40"/>
        <v>26-35</v>
      </c>
      <c r="L738" t="str">
        <f t="shared" si="39"/>
        <v>4.30-35</v>
      </c>
      <c r="N738" s="11">
        <f t="shared" si="41"/>
        <v>1.5234852933828407E-45</v>
      </c>
    </row>
    <row r="739" spans="1:14" x14ac:dyDescent="0.3">
      <c r="A739">
        <v>988</v>
      </c>
      <c r="B739" s="1">
        <v>45074</v>
      </c>
      <c r="C739" t="s">
        <v>1001</v>
      </c>
      <c r="D739" t="s">
        <v>13</v>
      </c>
      <c r="E739">
        <v>63</v>
      </c>
      <c r="F739" t="s">
        <v>14</v>
      </c>
      <c r="G739">
        <v>3</v>
      </c>
      <c r="H739">
        <v>25</v>
      </c>
      <c r="I739">
        <v>75</v>
      </c>
      <c r="J739">
        <v>0</v>
      </c>
      <c r="K739" t="str">
        <f t="shared" si="40"/>
        <v>56-65</v>
      </c>
      <c r="L739" t="str">
        <f t="shared" si="39"/>
        <v>10.60-65</v>
      </c>
      <c r="N739" s="11">
        <f t="shared" si="41"/>
        <v>1.5234852933828407E-45</v>
      </c>
    </row>
    <row r="740" spans="1:14" x14ac:dyDescent="0.3">
      <c r="A740">
        <v>80</v>
      </c>
      <c r="B740" s="1">
        <v>45270</v>
      </c>
      <c r="C740" t="s">
        <v>93</v>
      </c>
      <c r="D740" t="s">
        <v>13</v>
      </c>
      <c r="E740">
        <v>64</v>
      </c>
      <c r="F740" t="s">
        <v>14</v>
      </c>
      <c r="G740">
        <v>2</v>
      </c>
      <c r="H740">
        <v>30</v>
      </c>
      <c r="I740">
        <v>60</v>
      </c>
      <c r="J740">
        <v>0</v>
      </c>
      <c r="K740" t="str">
        <f t="shared" si="40"/>
        <v>56-65</v>
      </c>
      <c r="L740" t="str">
        <f t="shared" si="39"/>
        <v>10.60-65</v>
      </c>
      <c r="N740" s="11">
        <f t="shared" si="41"/>
        <v>1.5234852933828407E-45</v>
      </c>
    </row>
    <row r="741" spans="1:14" x14ac:dyDescent="0.3">
      <c r="A741">
        <v>95</v>
      </c>
      <c r="B741" s="1">
        <v>45254</v>
      </c>
      <c r="C741" t="s">
        <v>108</v>
      </c>
      <c r="D741" t="s">
        <v>13</v>
      </c>
      <c r="E741">
        <v>32</v>
      </c>
      <c r="F741" t="s">
        <v>14</v>
      </c>
      <c r="G741">
        <v>2</v>
      </c>
      <c r="H741">
        <v>30</v>
      </c>
      <c r="I741">
        <v>60</v>
      </c>
      <c r="J741">
        <v>0</v>
      </c>
      <c r="K741" t="str">
        <f t="shared" si="40"/>
        <v>26-35</v>
      </c>
      <c r="L741" t="str">
        <f t="shared" si="39"/>
        <v>4.30-35</v>
      </c>
      <c r="N741" s="11">
        <f t="shared" si="41"/>
        <v>1.5234852933828407E-45</v>
      </c>
    </row>
    <row r="742" spans="1:14" x14ac:dyDescent="0.3">
      <c r="A742">
        <v>123</v>
      </c>
      <c r="B742" s="1">
        <v>45061</v>
      </c>
      <c r="C742" t="s">
        <v>136</v>
      </c>
      <c r="D742" t="s">
        <v>13</v>
      </c>
      <c r="E742">
        <v>40</v>
      </c>
      <c r="F742" t="s">
        <v>16</v>
      </c>
      <c r="G742">
        <v>2</v>
      </c>
      <c r="H742">
        <v>30</v>
      </c>
      <c r="I742">
        <v>60</v>
      </c>
      <c r="J742">
        <v>0</v>
      </c>
      <c r="K742" t="str">
        <f t="shared" si="40"/>
        <v>36-45</v>
      </c>
      <c r="L742" t="str">
        <f t="shared" si="39"/>
        <v>5.35-40</v>
      </c>
      <c r="N742" s="11">
        <f t="shared" si="41"/>
        <v>1.5234852933828407E-45</v>
      </c>
    </row>
    <row r="743" spans="1:14" x14ac:dyDescent="0.3">
      <c r="A743">
        <v>148</v>
      </c>
      <c r="B743" s="1">
        <v>45055</v>
      </c>
      <c r="C743" t="s">
        <v>161</v>
      </c>
      <c r="D743" t="s">
        <v>10</v>
      </c>
      <c r="E743">
        <v>18</v>
      </c>
      <c r="F743" t="s">
        <v>14</v>
      </c>
      <c r="G743">
        <v>2</v>
      </c>
      <c r="H743">
        <v>30</v>
      </c>
      <c r="I743">
        <v>60</v>
      </c>
      <c r="J743">
        <v>0</v>
      </c>
      <c r="K743" t="str">
        <f t="shared" si="40"/>
        <v>18-25</v>
      </c>
      <c r="L743" t="str">
        <f t="shared" si="39"/>
        <v>1.18-20</v>
      </c>
      <c r="N743" s="11">
        <f t="shared" si="41"/>
        <v>1.5234852933828407E-45</v>
      </c>
    </row>
    <row r="744" spans="1:14" x14ac:dyDescent="0.3">
      <c r="A744">
        <v>162</v>
      </c>
      <c r="B744" s="1">
        <v>45159</v>
      </c>
      <c r="C744" t="s">
        <v>175</v>
      </c>
      <c r="D744" t="s">
        <v>10</v>
      </c>
      <c r="E744">
        <v>39</v>
      </c>
      <c r="F744" t="s">
        <v>14</v>
      </c>
      <c r="G744">
        <v>2</v>
      </c>
      <c r="H744">
        <v>30</v>
      </c>
      <c r="I744">
        <v>60</v>
      </c>
      <c r="J744">
        <v>0</v>
      </c>
      <c r="K744" t="str">
        <f t="shared" si="40"/>
        <v>36-45</v>
      </c>
      <c r="L744" t="str">
        <f t="shared" si="39"/>
        <v>5.35-40</v>
      </c>
      <c r="N744" s="11">
        <f t="shared" si="41"/>
        <v>1.5234852933828407E-45</v>
      </c>
    </row>
    <row r="745" spans="1:14" x14ac:dyDescent="0.3">
      <c r="A745">
        <v>178</v>
      </c>
      <c r="B745" s="1">
        <v>45203</v>
      </c>
      <c r="C745" t="s">
        <v>191</v>
      </c>
      <c r="D745" t="s">
        <v>10</v>
      </c>
      <c r="E745">
        <v>40</v>
      </c>
      <c r="F745" t="s">
        <v>14</v>
      </c>
      <c r="G745">
        <v>2</v>
      </c>
      <c r="H745">
        <v>30</v>
      </c>
      <c r="I745">
        <v>60</v>
      </c>
      <c r="J745">
        <v>0</v>
      </c>
      <c r="K745" t="str">
        <f t="shared" si="40"/>
        <v>36-45</v>
      </c>
      <c r="L745" t="str">
        <f t="shared" si="39"/>
        <v>5.35-40</v>
      </c>
      <c r="N745" s="11">
        <f t="shared" si="41"/>
        <v>1.5234852933828407E-45</v>
      </c>
    </row>
    <row r="746" spans="1:14" x14ac:dyDescent="0.3">
      <c r="A746">
        <v>214</v>
      </c>
      <c r="B746" s="1">
        <v>45270</v>
      </c>
      <c r="C746" t="s">
        <v>227</v>
      </c>
      <c r="D746" t="s">
        <v>10</v>
      </c>
      <c r="E746">
        <v>20</v>
      </c>
      <c r="F746" t="s">
        <v>11</v>
      </c>
      <c r="G746">
        <v>2</v>
      </c>
      <c r="H746">
        <v>30</v>
      </c>
      <c r="I746">
        <v>60</v>
      </c>
      <c r="J746">
        <v>0</v>
      </c>
      <c r="K746" t="str">
        <f t="shared" si="40"/>
        <v>18-25</v>
      </c>
      <c r="L746" t="str">
        <f t="shared" si="39"/>
        <v>1.18-20</v>
      </c>
      <c r="N746" s="11">
        <f t="shared" si="41"/>
        <v>1.5234852933828407E-45</v>
      </c>
    </row>
    <row r="747" spans="1:14" x14ac:dyDescent="0.3">
      <c r="A747">
        <v>228</v>
      </c>
      <c r="B747" s="1">
        <v>45044</v>
      </c>
      <c r="C747" t="s">
        <v>241</v>
      </c>
      <c r="D747" t="s">
        <v>13</v>
      </c>
      <c r="E747">
        <v>59</v>
      </c>
      <c r="F747" t="s">
        <v>16</v>
      </c>
      <c r="G747">
        <v>2</v>
      </c>
      <c r="H747">
        <v>30</v>
      </c>
      <c r="I747">
        <v>60</v>
      </c>
      <c r="J747">
        <v>0</v>
      </c>
      <c r="K747" t="str">
        <f t="shared" si="40"/>
        <v>56-65</v>
      </c>
      <c r="L747" t="str">
        <f t="shared" si="39"/>
        <v>9.55-60</v>
      </c>
      <c r="N747" s="11">
        <f t="shared" si="41"/>
        <v>1.5234852933828407E-45</v>
      </c>
    </row>
    <row r="748" spans="1:14" x14ac:dyDescent="0.3">
      <c r="A748">
        <v>247</v>
      </c>
      <c r="B748" s="1">
        <v>45203</v>
      </c>
      <c r="C748" t="s">
        <v>260</v>
      </c>
      <c r="D748" t="s">
        <v>10</v>
      </c>
      <c r="E748">
        <v>41</v>
      </c>
      <c r="F748" t="s">
        <v>16</v>
      </c>
      <c r="G748">
        <v>2</v>
      </c>
      <c r="H748">
        <v>30</v>
      </c>
      <c r="I748">
        <v>60</v>
      </c>
      <c r="J748">
        <v>0</v>
      </c>
      <c r="K748" t="str">
        <f t="shared" si="40"/>
        <v>36-45</v>
      </c>
      <c r="L748" t="str">
        <f t="shared" si="39"/>
        <v>6.40-45</v>
      </c>
      <c r="N748" s="11">
        <f t="shared" si="41"/>
        <v>1.5234852933828407E-45</v>
      </c>
    </row>
    <row r="749" spans="1:14" x14ac:dyDescent="0.3">
      <c r="A749">
        <v>260</v>
      </c>
      <c r="B749" s="1">
        <v>45108</v>
      </c>
      <c r="C749" t="s">
        <v>273</v>
      </c>
      <c r="D749" t="s">
        <v>10</v>
      </c>
      <c r="E749">
        <v>28</v>
      </c>
      <c r="F749" t="s">
        <v>11</v>
      </c>
      <c r="G749">
        <v>2</v>
      </c>
      <c r="H749">
        <v>30</v>
      </c>
      <c r="I749">
        <v>60</v>
      </c>
      <c r="J749">
        <v>0</v>
      </c>
      <c r="K749" t="str">
        <f t="shared" si="40"/>
        <v>26-35</v>
      </c>
      <c r="L749" t="str">
        <f t="shared" si="39"/>
        <v>3.25-30</v>
      </c>
      <c r="N749" s="11">
        <f t="shared" si="41"/>
        <v>1.5234852933828407E-45</v>
      </c>
    </row>
    <row r="750" spans="1:14" x14ac:dyDescent="0.3">
      <c r="A750">
        <v>263</v>
      </c>
      <c r="B750" s="1">
        <v>45166</v>
      </c>
      <c r="C750" t="s">
        <v>276</v>
      </c>
      <c r="D750" t="s">
        <v>10</v>
      </c>
      <c r="E750">
        <v>23</v>
      </c>
      <c r="F750" t="s">
        <v>11</v>
      </c>
      <c r="G750">
        <v>2</v>
      </c>
      <c r="H750">
        <v>30</v>
      </c>
      <c r="I750">
        <v>60</v>
      </c>
      <c r="J750">
        <v>0</v>
      </c>
      <c r="K750" t="str">
        <f t="shared" si="40"/>
        <v>18-25</v>
      </c>
      <c r="L750" t="str">
        <f t="shared" si="39"/>
        <v>2.20-25</v>
      </c>
      <c r="N750" s="11">
        <f t="shared" si="41"/>
        <v>1.5234852933828407E-45</v>
      </c>
    </row>
    <row r="751" spans="1:14" x14ac:dyDescent="0.3">
      <c r="A751">
        <v>266</v>
      </c>
      <c r="B751" s="1">
        <v>45261</v>
      </c>
      <c r="C751" t="s">
        <v>279</v>
      </c>
      <c r="D751" t="s">
        <v>13</v>
      </c>
      <c r="E751">
        <v>19</v>
      </c>
      <c r="F751" t="s">
        <v>16</v>
      </c>
      <c r="G751">
        <v>2</v>
      </c>
      <c r="H751">
        <v>30</v>
      </c>
      <c r="I751">
        <v>60</v>
      </c>
      <c r="J751">
        <v>0</v>
      </c>
      <c r="K751" t="str">
        <f t="shared" si="40"/>
        <v>18-25</v>
      </c>
      <c r="L751" t="str">
        <f t="shared" si="39"/>
        <v>1.18-20</v>
      </c>
      <c r="N751" s="11">
        <f t="shared" si="41"/>
        <v>1.5234852933828407E-45</v>
      </c>
    </row>
    <row r="752" spans="1:14" x14ac:dyDescent="0.3">
      <c r="A752">
        <v>289</v>
      </c>
      <c r="B752" s="1">
        <v>45260</v>
      </c>
      <c r="C752" t="s">
        <v>302</v>
      </c>
      <c r="D752" t="s">
        <v>10</v>
      </c>
      <c r="E752">
        <v>53</v>
      </c>
      <c r="F752" t="s">
        <v>16</v>
      </c>
      <c r="G752">
        <v>2</v>
      </c>
      <c r="H752">
        <v>30</v>
      </c>
      <c r="I752">
        <v>60</v>
      </c>
      <c r="J752">
        <v>0</v>
      </c>
      <c r="K752" t="str">
        <f t="shared" si="40"/>
        <v>46-55</v>
      </c>
      <c r="L752" t="str">
        <f t="shared" si="39"/>
        <v>8.50-55</v>
      </c>
      <c r="N752" s="11">
        <f t="shared" si="41"/>
        <v>1.5234852933828407E-45</v>
      </c>
    </row>
    <row r="753" spans="1:14" x14ac:dyDescent="0.3">
      <c r="A753">
        <v>304</v>
      </c>
      <c r="B753" s="1">
        <v>45126</v>
      </c>
      <c r="C753" t="s">
        <v>317</v>
      </c>
      <c r="D753" t="s">
        <v>13</v>
      </c>
      <c r="E753">
        <v>37</v>
      </c>
      <c r="F753" t="s">
        <v>16</v>
      </c>
      <c r="G753">
        <v>2</v>
      </c>
      <c r="H753">
        <v>30</v>
      </c>
      <c r="I753">
        <v>60</v>
      </c>
      <c r="J753">
        <v>0</v>
      </c>
      <c r="K753" t="str">
        <f t="shared" si="40"/>
        <v>36-45</v>
      </c>
      <c r="L753" t="str">
        <f t="shared" si="39"/>
        <v>5.35-40</v>
      </c>
      <c r="N753" s="11">
        <f t="shared" si="41"/>
        <v>1.5234852933828407E-45</v>
      </c>
    </row>
    <row r="754" spans="1:14" x14ac:dyDescent="0.3">
      <c r="A754">
        <v>315</v>
      </c>
      <c r="B754" s="1">
        <v>45078</v>
      </c>
      <c r="C754" t="s">
        <v>328</v>
      </c>
      <c r="D754" t="s">
        <v>10</v>
      </c>
      <c r="E754">
        <v>47</v>
      </c>
      <c r="F754" t="s">
        <v>14</v>
      </c>
      <c r="G754">
        <v>2</v>
      </c>
      <c r="H754">
        <v>30</v>
      </c>
      <c r="I754">
        <v>60</v>
      </c>
      <c r="J754">
        <v>0</v>
      </c>
      <c r="K754" t="str">
        <f t="shared" si="40"/>
        <v>46-55</v>
      </c>
      <c r="L754" t="str">
        <f t="shared" si="39"/>
        <v>7.45-50</v>
      </c>
      <c r="N754" s="11">
        <f t="shared" si="41"/>
        <v>1.5234852933828407E-45</v>
      </c>
    </row>
    <row r="755" spans="1:14" x14ac:dyDescent="0.3">
      <c r="A755">
        <v>370</v>
      </c>
      <c r="B755" s="1">
        <v>45215</v>
      </c>
      <c r="C755" t="s">
        <v>383</v>
      </c>
      <c r="D755" t="s">
        <v>10</v>
      </c>
      <c r="E755">
        <v>23</v>
      </c>
      <c r="F755" t="s">
        <v>16</v>
      </c>
      <c r="G755">
        <v>2</v>
      </c>
      <c r="H755">
        <v>30</v>
      </c>
      <c r="I755">
        <v>60</v>
      </c>
      <c r="J755">
        <v>0</v>
      </c>
      <c r="K755" t="str">
        <f t="shared" si="40"/>
        <v>18-25</v>
      </c>
      <c r="L755" t="str">
        <f t="shared" si="39"/>
        <v>2.20-25</v>
      </c>
      <c r="N755" s="11">
        <f t="shared" si="41"/>
        <v>1.5234852933828407E-45</v>
      </c>
    </row>
    <row r="756" spans="1:14" x14ac:dyDescent="0.3">
      <c r="A756">
        <v>399</v>
      </c>
      <c r="B756" s="1">
        <v>44986</v>
      </c>
      <c r="C756" t="s">
        <v>412</v>
      </c>
      <c r="D756" t="s">
        <v>13</v>
      </c>
      <c r="E756">
        <v>64</v>
      </c>
      <c r="F756" t="s">
        <v>11</v>
      </c>
      <c r="G756">
        <v>2</v>
      </c>
      <c r="H756">
        <v>30</v>
      </c>
      <c r="I756">
        <v>60</v>
      </c>
      <c r="J756">
        <v>0</v>
      </c>
      <c r="K756" t="str">
        <f t="shared" si="40"/>
        <v>56-65</v>
      </c>
      <c r="L756" t="str">
        <f t="shared" si="39"/>
        <v>10.60-65</v>
      </c>
      <c r="N756" s="11">
        <f t="shared" si="41"/>
        <v>1.5234852933828407E-45</v>
      </c>
    </row>
    <row r="757" spans="1:14" x14ac:dyDescent="0.3">
      <c r="A757">
        <v>415</v>
      </c>
      <c r="B757" s="1">
        <v>44953</v>
      </c>
      <c r="C757" t="s">
        <v>428</v>
      </c>
      <c r="D757" t="s">
        <v>10</v>
      </c>
      <c r="E757">
        <v>53</v>
      </c>
      <c r="F757" t="s">
        <v>14</v>
      </c>
      <c r="G757">
        <v>2</v>
      </c>
      <c r="H757">
        <v>30</v>
      </c>
      <c r="I757">
        <v>60</v>
      </c>
      <c r="J757">
        <v>0</v>
      </c>
      <c r="K757" t="str">
        <f t="shared" si="40"/>
        <v>46-55</v>
      </c>
      <c r="L757" t="str">
        <f t="shared" si="39"/>
        <v>8.50-55</v>
      </c>
      <c r="N757" s="11">
        <f t="shared" si="41"/>
        <v>1.5234852933828407E-45</v>
      </c>
    </row>
    <row r="758" spans="1:14" x14ac:dyDescent="0.3">
      <c r="A758">
        <v>448</v>
      </c>
      <c r="B758" s="1">
        <v>44947</v>
      </c>
      <c r="C758" t="s">
        <v>461</v>
      </c>
      <c r="D758" t="s">
        <v>13</v>
      </c>
      <c r="E758">
        <v>54</v>
      </c>
      <c r="F758" t="s">
        <v>11</v>
      </c>
      <c r="G758">
        <v>2</v>
      </c>
      <c r="H758">
        <v>30</v>
      </c>
      <c r="I758">
        <v>60</v>
      </c>
      <c r="J758">
        <v>0</v>
      </c>
      <c r="K758" t="str">
        <f t="shared" si="40"/>
        <v>46-55</v>
      </c>
      <c r="L758" t="str">
        <f t="shared" si="39"/>
        <v>8.50-55</v>
      </c>
      <c r="N758" s="11">
        <f t="shared" si="41"/>
        <v>1.5234852933828407E-45</v>
      </c>
    </row>
    <row r="759" spans="1:14" x14ac:dyDescent="0.3">
      <c r="A759">
        <v>456</v>
      </c>
      <c r="B759" s="1">
        <v>45213</v>
      </c>
      <c r="C759" t="s">
        <v>469</v>
      </c>
      <c r="D759" t="s">
        <v>10</v>
      </c>
      <c r="E759">
        <v>57</v>
      </c>
      <c r="F759" t="s">
        <v>16</v>
      </c>
      <c r="G759">
        <v>2</v>
      </c>
      <c r="H759">
        <v>30</v>
      </c>
      <c r="I759">
        <v>60</v>
      </c>
      <c r="J759">
        <v>0</v>
      </c>
      <c r="K759" t="str">
        <f t="shared" si="40"/>
        <v>56-65</v>
      </c>
      <c r="L759" t="str">
        <f t="shared" si="39"/>
        <v>9.55-60</v>
      </c>
      <c r="N759" s="11">
        <f t="shared" si="41"/>
        <v>1.5234852933828407E-45</v>
      </c>
    </row>
    <row r="760" spans="1:14" x14ac:dyDescent="0.3">
      <c r="A760">
        <v>478</v>
      </c>
      <c r="B760" s="1">
        <v>45029</v>
      </c>
      <c r="C760" t="s">
        <v>491</v>
      </c>
      <c r="D760" t="s">
        <v>13</v>
      </c>
      <c r="E760">
        <v>58</v>
      </c>
      <c r="F760" t="s">
        <v>14</v>
      </c>
      <c r="G760">
        <v>2</v>
      </c>
      <c r="H760">
        <v>30</v>
      </c>
      <c r="I760">
        <v>60</v>
      </c>
      <c r="J760">
        <v>0</v>
      </c>
      <c r="K760" t="str">
        <f t="shared" si="40"/>
        <v>56-65</v>
      </c>
      <c r="L760" t="str">
        <f t="shared" si="39"/>
        <v>9.55-60</v>
      </c>
      <c r="N760" s="11">
        <f t="shared" si="41"/>
        <v>1.5234852933828407E-45</v>
      </c>
    </row>
    <row r="761" spans="1:14" x14ac:dyDescent="0.3">
      <c r="A761">
        <v>495</v>
      </c>
      <c r="B761" s="1">
        <v>45131</v>
      </c>
      <c r="C761" t="s">
        <v>508</v>
      </c>
      <c r="D761" t="s">
        <v>10</v>
      </c>
      <c r="E761">
        <v>24</v>
      </c>
      <c r="F761" t="s">
        <v>11</v>
      </c>
      <c r="G761">
        <v>2</v>
      </c>
      <c r="H761">
        <v>30</v>
      </c>
      <c r="I761">
        <v>60</v>
      </c>
      <c r="J761">
        <v>0</v>
      </c>
      <c r="K761" t="str">
        <f t="shared" si="40"/>
        <v>18-25</v>
      </c>
      <c r="L761" t="str">
        <f t="shared" si="39"/>
        <v>2.20-25</v>
      </c>
      <c r="N761" s="11">
        <f t="shared" si="41"/>
        <v>1.5234852933828407E-45</v>
      </c>
    </row>
    <row r="762" spans="1:14" x14ac:dyDescent="0.3">
      <c r="A762">
        <v>499</v>
      </c>
      <c r="B762" s="1">
        <v>44941</v>
      </c>
      <c r="C762" t="s">
        <v>512</v>
      </c>
      <c r="D762" t="s">
        <v>10</v>
      </c>
      <c r="E762">
        <v>46</v>
      </c>
      <c r="F762" t="s">
        <v>11</v>
      </c>
      <c r="G762">
        <v>2</v>
      </c>
      <c r="H762">
        <v>30</v>
      </c>
      <c r="I762">
        <v>60</v>
      </c>
      <c r="J762">
        <v>0</v>
      </c>
      <c r="K762" t="str">
        <f t="shared" si="40"/>
        <v>46-55</v>
      </c>
      <c r="L762" t="str">
        <f t="shared" si="39"/>
        <v>7.45-50</v>
      </c>
      <c r="N762" s="11">
        <f t="shared" si="41"/>
        <v>1.5234852933828407E-45</v>
      </c>
    </row>
    <row r="763" spans="1:14" x14ac:dyDescent="0.3">
      <c r="A763">
        <v>501</v>
      </c>
      <c r="B763" s="1">
        <v>45060</v>
      </c>
      <c r="C763" t="s">
        <v>514</v>
      </c>
      <c r="D763" t="s">
        <v>10</v>
      </c>
      <c r="E763">
        <v>39</v>
      </c>
      <c r="F763" t="s">
        <v>16</v>
      </c>
      <c r="G763">
        <v>2</v>
      </c>
      <c r="H763">
        <v>30</v>
      </c>
      <c r="I763">
        <v>60</v>
      </c>
      <c r="J763">
        <v>0</v>
      </c>
      <c r="K763" t="str">
        <f t="shared" si="40"/>
        <v>36-45</v>
      </c>
      <c r="L763" t="str">
        <f t="shared" si="39"/>
        <v>5.35-40</v>
      </c>
      <c r="N763" s="11">
        <f t="shared" si="41"/>
        <v>1.5234852933828407E-45</v>
      </c>
    </row>
    <row r="764" spans="1:14" x14ac:dyDescent="0.3">
      <c r="A764">
        <v>528</v>
      </c>
      <c r="B764" s="1">
        <v>45113</v>
      </c>
      <c r="C764" t="s">
        <v>541</v>
      </c>
      <c r="D764" t="s">
        <v>13</v>
      </c>
      <c r="E764">
        <v>36</v>
      </c>
      <c r="F764" t="s">
        <v>14</v>
      </c>
      <c r="G764">
        <v>2</v>
      </c>
      <c r="H764">
        <v>30</v>
      </c>
      <c r="I764">
        <v>60</v>
      </c>
      <c r="J764">
        <v>0</v>
      </c>
      <c r="K764" t="str">
        <f t="shared" si="40"/>
        <v>36-45</v>
      </c>
      <c r="L764" t="str">
        <f t="shared" si="39"/>
        <v>5.35-40</v>
      </c>
      <c r="N764" s="11">
        <f t="shared" si="41"/>
        <v>1.5234852933828407E-45</v>
      </c>
    </row>
    <row r="765" spans="1:14" x14ac:dyDescent="0.3">
      <c r="A765">
        <v>548</v>
      </c>
      <c r="B765" s="1">
        <v>45025</v>
      </c>
      <c r="C765" t="s">
        <v>561</v>
      </c>
      <c r="D765" t="s">
        <v>13</v>
      </c>
      <c r="E765">
        <v>51</v>
      </c>
      <c r="F765" t="s">
        <v>14</v>
      </c>
      <c r="G765">
        <v>2</v>
      </c>
      <c r="H765">
        <v>30</v>
      </c>
      <c r="I765">
        <v>60</v>
      </c>
      <c r="J765">
        <v>0</v>
      </c>
      <c r="K765" t="str">
        <f t="shared" si="40"/>
        <v>46-55</v>
      </c>
      <c r="L765" t="str">
        <f t="shared" si="39"/>
        <v>8.50-55</v>
      </c>
      <c r="N765" s="11">
        <f t="shared" si="41"/>
        <v>1.5234852933828407E-45</v>
      </c>
    </row>
    <row r="766" spans="1:14" x14ac:dyDescent="0.3">
      <c r="A766">
        <v>563</v>
      </c>
      <c r="B766" s="1">
        <v>45147</v>
      </c>
      <c r="C766" t="s">
        <v>576</v>
      </c>
      <c r="D766" t="s">
        <v>10</v>
      </c>
      <c r="E766">
        <v>20</v>
      </c>
      <c r="F766" t="s">
        <v>14</v>
      </c>
      <c r="G766">
        <v>2</v>
      </c>
      <c r="H766">
        <v>30</v>
      </c>
      <c r="I766">
        <v>60</v>
      </c>
      <c r="J766">
        <v>0</v>
      </c>
      <c r="K766" t="str">
        <f t="shared" si="40"/>
        <v>18-25</v>
      </c>
      <c r="L766" t="str">
        <f t="shared" si="39"/>
        <v>1.18-20</v>
      </c>
      <c r="N766" s="11">
        <f t="shared" si="41"/>
        <v>1.5234852933828407E-45</v>
      </c>
    </row>
    <row r="767" spans="1:14" x14ac:dyDescent="0.3">
      <c r="A767">
        <v>565</v>
      </c>
      <c r="B767" s="1">
        <v>45237</v>
      </c>
      <c r="C767" t="s">
        <v>578</v>
      </c>
      <c r="D767" t="s">
        <v>13</v>
      </c>
      <c r="E767">
        <v>45</v>
      </c>
      <c r="F767" t="s">
        <v>11</v>
      </c>
      <c r="G767">
        <v>2</v>
      </c>
      <c r="H767">
        <v>30</v>
      </c>
      <c r="I767">
        <v>60</v>
      </c>
      <c r="J767">
        <v>0</v>
      </c>
      <c r="K767" t="str">
        <f t="shared" si="40"/>
        <v>36-45</v>
      </c>
      <c r="L767" t="str">
        <f t="shared" si="39"/>
        <v>6.40-45</v>
      </c>
      <c r="N767" s="11">
        <f t="shared" si="41"/>
        <v>1.5234852933828407E-45</v>
      </c>
    </row>
    <row r="768" spans="1:14" x14ac:dyDescent="0.3">
      <c r="A768">
        <v>573</v>
      </c>
      <c r="B768" s="1">
        <v>45188</v>
      </c>
      <c r="C768" t="s">
        <v>586</v>
      </c>
      <c r="D768" t="s">
        <v>10</v>
      </c>
      <c r="E768">
        <v>49</v>
      </c>
      <c r="F768" t="s">
        <v>11</v>
      </c>
      <c r="G768">
        <v>2</v>
      </c>
      <c r="H768">
        <v>30</v>
      </c>
      <c r="I768">
        <v>60</v>
      </c>
      <c r="J768">
        <v>0</v>
      </c>
      <c r="K768" t="str">
        <f t="shared" si="40"/>
        <v>46-55</v>
      </c>
      <c r="L768" t="str">
        <f t="shared" si="39"/>
        <v>7.45-50</v>
      </c>
      <c r="N768" s="11">
        <f t="shared" si="41"/>
        <v>1.5234852933828407E-45</v>
      </c>
    </row>
    <row r="769" spans="1:14" x14ac:dyDescent="0.3">
      <c r="A769">
        <v>581</v>
      </c>
      <c r="B769" s="1">
        <v>45251</v>
      </c>
      <c r="C769" t="s">
        <v>594</v>
      </c>
      <c r="D769" t="s">
        <v>13</v>
      </c>
      <c r="E769">
        <v>48</v>
      </c>
      <c r="F769" t="s">
        <v>11</v>
      </c>
      <c r="G769">
        <v>2</v>
      </c>
      <c r="H769">
        <v>30</v>
      </c>
      <c r="I769">
        <v>60</v>
      </c>
      <c r="J769">
        <v>0</v>
      </c>
      <c r="K769" t="str">
        <f t="shared" si="40"/>
        <v>46-55</v>
      </c>
      <c r="L769" t="str">
        <f t="shared" si="39"/>
        <v>7.45-50</v>
      </c>
      <c r="N769" s="11">
        <f t="shared" si="41"/>
        <v>1.5234852933828407E-45</v>
      </c>
    </row>
    <row r="770" spans="1:14" x14ac:dyDescent="0.3">
      <c r="A770">
        <v>588</v>
      </c>
      <c r="B770" s="1">
        <v>45042</v>
      </c>
      <c r="C770" t="s">
        <v>601</v>
      </c>
      <c r="D770" t="s">
        <v>10</v>
      </c>
      <c r="E770">
        <v>38</v>
      </c>
      <c r="F770" t="s">
        <v>16</v>
      </c>
      <c r="G770">
        <v>2</v>
      </c>
      <c r="H770">
        <v>30</v>
      </c>
      <c r="I770">
        <v>60</v>
      </c>
      <c r="J770">
        <v>0</v>
      </c>
      <c r="K770" t="str">
        <f t="shared" si="40"/>
        <v>36-45</v>
      </c>
      <c r="L770" t="str">
        <f t="shared" ref="L770:L833" si="42">IF(E770&lt;=20,"1.18-20",IF(E770&lt;=25,"2.20-25",IF(E770&lt;=30,"3.25-30",IF(E770&lt;=35,"4.30-35",IF(E770&lt;=40,"5.35-40",IF(E770&lt;=45,"6.40-45",IF(E770&lt;=50,"7.45-50",IF(E770&lt;=55,"8.50-55",IF(E770&lt;=60,"9.55-60","10.60-65")))))))))</f>
        <v>5.35-40</v>
      </c>
      <c r="N770" s="11">
        <f t="shared" si="41"/>
        <v>1.5234852933828407E-45</v>
      </c>
    </row>
    <row r="771" spans="1:14" x14ac:dyDescent="0.3">
      <c r="A771">
        <v>593</v>
      </c>
      <c r="B771" s="1">
        <v>45052</v>
      </c>
      <c r="C771" t="s">
        <v>606</v>
      </c>
      <c r="D771" t="s">
        <v>10</v>
      </c>
      <c r="E771">
        <v>35</v>
      </c>
      <c r="F771" t="s">
        <v>16</v>
      </c>
      <c r="G771">
        <v>2</v>
      </c>
      <c r="H771">
        <v>30</v>
      </c>
      <c r="I771">
        <v>60</v>
      </c>
      <c r="J771">
        <v>0</v>
      </c>
      <c r="K771" t="str">
        <f t="shared" ref="K771:K834" si="43">IF(E771&lt;=25,"18-25",IF(E771&lt;=35,"26-35",IF(E771&lt;=45,"36-45",IF(E771&lt;=55,"46-55","56-65"))))</f>
        <v>26-35</v>
      </c>
      <c r="L771" t="str">
        <f t="shared" si="42"/>
        <v>4.30-35</v>
      </c>
      <c r="N771" s="11">
        <f t="shared" ref="N771:N834" si="44">_xlfn.T.TEST($H$2:$H$1001,$I$2:$I$1001,2,3)</f>
        <v>1.5234852933828407E-45</v>
      </c>
    </row>
    <row r="772" spans="1:14" x14ac:dyDescent="0.3">
      <c r="A772">
        <v>675</v>
      </c>
      <c r="B772" s="1">
        <v>45142</v>
      </c>
      <c r="C772" t="s">
        <v>688</v>
      </c>
      <c r="D772" t="s">
        <v>13</v>
      </c>
      <c r="E772">
        <v>45</v>
      </c>
      <c r="F772" t="s">
        <v>14</v>
      </c>
      <c r="G772">
        <v>2</v>
      </c>
      <c r="H772">
        <v>30</v>
      </c>
      <c r="I772">
        <v>60</v>
      </c>
      <c r="J772">
        <v>0</v>
      </c>
      <c r="K772" t="str">
        <f t="shared" si="43"/>
        <v>36-45</v>
      </c>
      <c r="L772" t="str">
        <f t="shared" si="42"/>
        <v>6.40-45</v>
      </c>
      <c r="N772" s="11">
        <f t="shared" si="44"/>
        <v>1.5234852933828407E-45</v>
      </c>
    </row>
    <row r="773" spans="1:14" x14ac:dyDescent="0.3">
      <c r="A773">
        <v>681</v>
      </c>
      <c r="B773" s="1">
        <v>45121</v>
      </c>
      <c r="C773" t="s">
        <v>694</v>
      </c>
      <c r="D773" t="s">
        <v>13</v>
      </c>
      <c r="E773">
        <v>43</v>
      </c>
      <c r="F773" t="s">
        <v>16</v>
      </c>
      <c r="G773">
        <v>2</v>
      </c>
      <c r="H773">
        <v>30</v>
      </c>
      <c r="I773">
        <v>60</v>
      </c>
      <c r="J773">
        <v>0</v>
      </c>
      <c r="K773" t="str">
        <f t="shared" si="43"/>
        <v>36-45</v>
      </c>
      <c r="L773" t="str">
        <f t="shared" si="42"/>
        <v>6.40-45</v>
      </c>
      <c r="N773" s="11">
        <f t="shared" si="44"/>
        <v>1.5234852933828407E-45</v>
      </c>
    </row>
    <row r="774" spans="1:14" x14ac:dyDescent="0.3">
      <c r="A774">
        <v>701</v>
      </c>
      <c r="B774" s="1">
        <v>45274</v>
      </c>
      <c r="C774" t="s">
        <v>714</v>
      </c>
      <c r="D774" t="s">
        <v>13</v>
      </c>
      <c r="E774">
        <v>52</v>
      </c>
      <c r="F774" t="s">
        <v>11</v>
      </c>
      <c r="G774">
        <v>2</v>
      </c>
      <c r="H774">
        <v>30</v>
      </c>
      <c r="I774">
        <v>60</v>
      </c>
      <c r="J774">
        <v>0</v>
      </c>
      <c r="K774" t="str">
        <f t="shared" si="43"/>
        <v>46-55</v>
      </c>
      <c r="L774" t="str">
        <f t="shared" si="42"/>
        <v>8.50-55</v>
      </c>
      <c r="N774" s="11">
        <f t="shared" si="44"/>
        <v>1.5234852933828407E-45</v>
      </c>
    </row>
    <row r="775" spans="1:14" x14ac:dyDescent="0.3">
      <c r="A775">
        <v>719</v>
      </c>
      <c r="B775" s="1">
        <v>45020</v>
      </c>
      <c r="C775" t="s">
        <v>732</v>
      </c>
      <c r="D775" t="s">
        <v>13</v>
      </c>
      <c r="E775">
        <v>42</v>
      </c>
      <c r="F775" t="s">
        <v>14</v>
      </c>
      <c r="G775">
        <v>2</v>
      </c>
      <c r="H775">
        <v>30</v>
      </c>
      <c r="I775">
        <v>60</v>
      </c>
      <c r="J775">
        <v>0</v>
      </c>
      <c r="K775" t="str">
        <f t="shared" si="43"/>
        <v>36-45</v>
      </c>
      <c r="L775" t="str">
        <f t="shared" si="42"/>
        <v>6.40-45</v>
      </c>
      <c r="N775" s="11">
        <f t="shared" si="44"/>
        <v>1.5234852933828407E-45</v>
      </c>
    </row>
    <row r="776" spans="1:14" x14ac:dyDescent="0.3">
      <c r="A776">
        <v>834</v>
      </c>
      <c r="B776" s="1">
        <v>45020</v>
      </c>
      <c r="C776" t="s">
        <v>847</v>
      </c>
      <c r="D776" t="s">
        <v>13</v>
      </c>
      <c r="E776">
        <v>56</v>
      </c>
      <c r="F776" t="s">
        <v>11</v>
      </c>
      <c r="G776">
        <v>2</v>
      </c>
      <c r="H776">
        <v>30</v>
      </c>
      <c r="I776">
        <v>60</v>
      </c>
      <c r="J776">
        <v>0</v>
      </c>
      <c r="K776" t="str">
        <f t="shared" si="43"/>
        <v>56-65</v>
      </c>
      <c r="L776" t="str">
        <f t="shared" si="42"/>
        <v>9.55-60</v>
      </c>
      <c r="N776" s="11">
        <f t="shared" si="44"/>
        <v>1.5234852933828407E-45</v>
      </c>
    </row>
    <row r="777" spans="1:14" x14ac:dyDescent="0.3">
      <c r="A777">
        <v>871</v>
      </c>
      <c r="B777" s="1">
        <v>45169</v>
      </c>
      <c r="C777" t="s">
        <v>884</v>
      </c>
      <c r="D777" t="s">
        <v>10</v>
      </c>
      <c r="E777">
        <v>62</v>
      </c>
      <c r="F777" t="s">
        <v>11</v>
      </c>
      <c r="G777">
        <v>2</v>
      </c>
      <c r="H777">
        <v>30</v>
      </c>
      <c r="I777">
        <v>60</v>
      </c>
      <c r="J777">
        <v>0</v>
      </c>
      <c r="K777" t="str">
        <f t="shared" si="43"/>
        <v>56-65</v>
      </c>
      <c r="L777" t="str">
        <f t="shared" si="42"/>
        <v>10.60-65</v>
      </c>
      <c r="N777" s="11">
        <f t="shared" si="44"/>
        <v>1.5234852933828407E-45</v>
      </c>
    </row>
    <row r="778" spans="1:14" x14ac:dyDescent="0.3">
      <c r="A778">
        <v>884</v>
      </c>
      <c r="B778" s="1">
        <v>45045</v>
      </c>
      <c r="C778" t="s">
        <v>897</v>
      </c>
      <c r="D778" t="s">
        <v>13</v>
      </c>
      <c r="E778">
        <v>26</v>
      </c>
      <c r="F778" t="s">
        <v>14</v>
      </c>
      <c r="G778">
        <v>2</v>
      </c>
      <c r="H778">
        <v>30</v>
      </c>
      <c r="I778">
        <v>60</v>
      </c>
      <c r="J778">
        <v>0</v>
      </c>
      <c r="K778" t="str">
        <f t="shared" si="43"/>
        <v>26-35</v>
      </c>
      <c r="L778" t="str">
        <f t="shared" si="42"/>
        <v>3.25-30</v>
      </c>
      <c r="N778" s="11">
        <f t="shared" si="44"/>
        <v>1.5234852933828407E-45</v>
      </c>
    </row>
    <row r="779" spans="1:14" x14ac:dyDescent="0.3">
      <c r="A779">
        <v>900</v>
      </c>
      <c r="B779" s="1">
        <v>44978</v>
      </c>
      <c r="C779" t="s">
        <v>913</v>
      </c>
      <c r="D779" t="s">
        <v>10</v>
      </c>
      <c r="E779">
        <v>21</v>
      </c>
      <c r="F779" t="s">
        <v>14</v>
      </c>
      <c r="G779">
        <v>2</v>
      </c>
      <c r="H779">
        <v>30</v>
      </c>
      <c r="I779">
        <v>60</v>
      </c>
      <c r="J779">
        <v>0</v>
      </c>
      <c r="K779" t="str">
        <f t="shared" si="43"/>
        <v>18-25</v>
      </c>
      <c r="L779" t="str">
        <f t="shared" si="42"/>
        <v>2.20-25</v>
      </c>
      <c r="N779" s="11">
        <f t="shared" si="44"/>
        <v>1.5234852933828407E-45</v>
      </c>
    </row>
    <row r="780" spans="1:14" x14ac:dyDescent="0.3">
      <c r="A780">
        <v>959</v>
      </c>
      <c r="B780" s="1">
        <v>45228</v>
      </c>
      <c r="C780" t="s">
        <v>972</v>
      </c>
      <c r="D780" t="s">
        <v>13</v>
      </c>
      <c r="E780">
        <v>42</v>
      </c>
      <c r="F780" t="s">
        <v>16</v>
      </c>
      <c r="G780">
        <v>2</v>
      </c>
      <c r="H780">
        <v>30</v>
      </c>
      <c r="I780">
        <v>60</v>
      </c>
      <c r="J780">
        <v>0</v>
      </c>
      <c r="K780" t="str">
        <f t="shared" si="43"/>
        <v>36-45</v>
      </c>
      <c r="L780" t="str">
        <f t="shared" si="42"/>
        <v>6.40-45</v>
      </c>
      <c r="N780" s="11">
        <f t="shared" si="44"/>
        <v>1.5234852933828407E-45</v>
      </c>
    </row>
    <row r="781" spans="1:14" x14ac:dyDescent="0.3">
      <c r="A781">
        <v>960</v>
      </c>
      <c r="B781" s="1">
        <v>45146</v>
      </c>
      <c r="C781" t="s">
        <v>973</v>
      </c>
      <c r="D781" t="s">
        <v>10</v>
      </c>
      <c r="E781">
        <v>59</v>
      </c>
      <c r="F781" t="s">
        <v>14</v>
      </c>
      <c r="G781">
        <v>2</v>
      </c>
      <c r="H781">
        <v>30</v>
      </c>
      <c r="I781">
        <v>60</v>
      </c>
      <c r="J781">
        <v>0</v>
      </c>
      <c r="K781" t="str">
        <f t="shared" si="43"/>
        <v>56-65</v>
      </c>
      <c r="L781" t="str">
        <f t="shared" si="42"/>
        <v>9.55-60</v>
      </c>
      <c r="N781" s="11">
        <f t="shared" si="44"/>
        <v>1.5234852933828407E-45</v>
      </c>
    </row>
    <row r="782" spans="1:14" x14ac:dyDescent="0.3">
      <c r="A782">
        <v>962</v>
      </c>
      <c r="B782" s="1">
        <v>45218</v>
      </c>
      <c r="C782" t="s">
        <v>975</v>
      </c>
      <c r="D782" t="s">
        <v>10</v>
      </c>
      <c r="E782">
        <v>44</v>
      </c>
      <c r="F782" t="s">
        <v>14</v>
      </c>
      <c r="G782">
        <v>2</v>
      </c>
      <c r="H782">
        <v>30</v>
      </c>
      <c r="I782">
        <v>60</v>
      </c>
      <c r="J782">
        <v>0</v>
      </c>
      <c r="K782" t="str">
        <f t="shared" si="43"/>
        <v>36-45</v>
      </c>
      <c r="L782" t="str">
        <f t="shared" si="42"/>
        <v>6.40-45</v>
      </c>
      <c r="N782" s="11">
        <f t="shared" si="44"/>
        <v>1.5234852933828407E-45</v>
      </c>
    </row>
    <row r="783" spans="1:14" x14ac:dyDescent="0.3">
      <c r="A783">
        <v>981</v>
      </c>
      <c r="B783" s="1">
        <v>45157</v>
      </c>
      <c r="C783" t="s">
        <v>994</v>
      </c>
      <c r="D783" t="s">
        <v>13</v>
      </c>
      <c r="E783">
        <v>30</v>
      </c>
      <c r="F783" t="s">
        <v>16</v>
      </c>
      <c r="G783">
        <v>2</v>
      </c>
      <c r="H783">
        <v>30</v>
      </c>
      <c r="I783">
        <v>60</v>
      </c>
      <c r="J783">
        <v>0</v>
      </c>
      <c r="K783" t="str">
        <f t="shared" si="43"/>
        <v>26-35</v>
      </c>
      <c r="L783" t="str">
        <f t="shared" si="42"/>
        <v>3.25-30</v>
      </c>
      <c r="N783" s="11">
        <f t="shared" si="44"/>
        <v>1.5234852933828407E-45</v>
      </c>
    </row>
    <row r="784" spans="1:14" x14ac:dyDescent="0.3">
      <c r="A784">
        <v>992</v>
      </c>
      <c r="B784" s="1">
        <v>45159</v>
      </c>
      <c r="C784" t="s">
        <v>1005</v>
      </c>
      <c r="D784" t="s">
        <v>13</v>
      </c>
      <c r="E784">
        <v>57</v>
      </c>
      <c r="F784" t="s">
        <v>16</v>
      </c>
      <c r="G784">
        <v>2</v>
      </c>
      <c r="H784">
        <v>30</v>
      </c>
      <c r="I784">
        <v>60</v>
      </c>
      <c r="J784">
        <v>0</v>
      </c>
      <c r="K784" t="str">
        <f t="shared" si="43"/>
        <v>56-65</v>
      </c>
      <c r="L784" t="str">
        <f t="shared" si="42"/>
        <v>9.55-60</v>
      </c>
      <c r="N784" s="11">
        <f t="shared" si="44"/>
        <v>1.5234852933828407E-45</v>
      </c>
    </row>
    <row r="785" spans="1:14" x14ac:dyDescent="0.3">
      <c r="A785">
        <v>7</v>
      </c>
      <c r="B785" s="1">
        <v>44998</v>
      </c>
      <c r="C785" t="s">
        <v>20</v>
      </c>
      <c r="D785" t="s">
        <v>10</v>
      </c>
      <c r="E785">
        <v>46</v>
      </c>
      <c r="F785" t="s">
        <v>14</v>
      </c>
      <c r="G785">
        <v>2</v>
      </c>
      <c r="H785">
        <v>25</v>
      </c>
      <c r="I785">
        <v>50</v>
      </c>
      <c r="J785">
        <v>0</v>
      </c>
      <c r="K785" t="str">
        <f t="shared" si="43"/>
        <v>46-55</v>
      </c>
      <c r="L785" t="str">
        <f t="shared" si="42"/>
        <v>7.45-50</v>
      </c>
      <c r="N785" s="11">
        <f t="shared" si="44"/>
        <v>1.5234852933828407E-45</v>
      </c>
    </row>
    <row r="786" spans="1:14" x14ac:dyDescent="0.3">
      <c r="A786">
        <v>18</v>
      </c>
      <c r="B786" s="1">
        <v>45046</v>
      </c>
      <c r="C786" t="s">
        <v>31</v>
      </c>
      <c r="D786" t="s">
        <v>13</v>
      </c>
      <c r="E786">
        <v>47</v>
      </c>
      <c r="F786" t="s">
        <v>16</v>
      </c>
      <c r="G786">
        <v>2</v>
      </c>
      <c r="H786">
        <v>25</v>
      </c>
      <c r="I786">
        <v>50</v>
      </c>
      <c r="J786">
        <v>0</v>
      </c>
      <c r="K786" t="str">
        <f t="shared" si="43"/>
        <v>46-55</v>
      </c>
      <c r="L786" t="str">
        <f t="shared" si="42"/>
        <v>7.45-50</v>
      </c>
      <c r="N786" s="11">
        <f t="shared" si="44"/>
        <v>1.5234852933828407E-45</v>
      </c>
    </row>
    <row r="787" spans="1:14" x14ac:dyDescent="0.3">
      <c r="A787">
        <v>19</v>
      </c>
      <c r="B787" s="1">
        <v>45185</v>
      </c>
      <c r="C787" t="s">
        <v>32</v>
      </c>
      <c r="D787" t="s">
        <v>13</v>
      </c>
      <c r="E787">
        <v>62</v>
      </c>
      <c r="F787" t="s">
        <v>14</v>
      </c>
      <c r="G787">
        <v>2</v>
      </c>
      <c r="H787">
        <v>25</v>
      </c>
      <c r="I787">
        <v>50</v>
      </c>
      <c r="J787">
        <v>0</v>
      </c>
      <c r="K787" t="str">
        <f t="shared" si="43"/>
        <v>56-65</v>
      </c>
      <c r="L787" t="str">
        <f t="shared" si="42"/>
        <v>10.60-65</v>
      </c>
      <c r="N787" s="11">
        <f t="shared" si="44"/>
        <v>1.5234852933828407E-45</v>
      </c>
    </row>
    <row r="788" spans="1:14" x14ac:dyDescent="0.3">
      <c r="A788">
        <v>25</v>
      </c>
      <c r="B788" s="1">
        <v>45286</v>
      </c>
      <c r="C788" t="s">
        <v>38</v>
      </c>
      <c r="D788" t="s">
        <v>13</v>
      </c>
      <c r="E788">
        <v>64</v>
      </c>
      <c r="F788" t="s">
        <v>11</v>
      </c>
      <c r="G788">
        <v>1</v>
      </c>
      <c r="H788">
        <v>50</v>
      </c>
      <c r="I788">
        <v>50</v>
      </c>
      <c r="J788">
        <v>0</v>
      </c>
      <c r="K788" t="str">
        <f t="shared" si="43"/>
        <v>56-65</v>
      </c>
      <c r="L788" t="str">
        <f t="shared" si="42"/>
        <v>10.60-65</v>
      </c>
      <c r="N788" s="11">
        <f t="shared" si="44"/>
        <v>1.5234852933828407E-45</v>
      </c>
    </row>
    <row r="789" spans="1:14" x14ac:dyDescent="0.3">
      <c r="A789">
        <v>27</v>
      </c>
      <c r="B789" s="1">
        <v>45141</v>
      </c>
      <c r="C789" t="s">
        <v>40</v>
      </c>
      <c r="D789" t="s">
        <v>13</v>
      </c>
      <c r="E789">
        <v>38</v>
      </c>
      <c r="F789" t="s">
        <v>11</v>
      </c>
      <c r="G789">
        <v>2</v>
      </c>
      <c r="H789">
        <v>25</v>
      </c>
      <c r="I789">
        <v>50</v>
      </c>
      <c r="J789">
        <v>0</v>
      </c>
      <c r="K789" t="str">
        <f t="shared" si="43"/>
        <v>36-45</v>
      </c>
      <c r="L789" t="str">
        <f t="shared" si="42"/>
        <v>5.35-40</v>
      </c>
      <c r="N789" s="11">
        <f t="shared" si="44"/>
        <v>1.5234852933828407E-45</v>
      </c>
    </row>
    <row r="790" spans="1:14" x14ac:dyDescent="0.3">
      <c r="A790">
        <v>40</v>
      </c>
      <c r="B790" s="1">
        <v>45099</v>
      </c>
      <c r="C790" t="s">
        <v>53</v>
      </c>
      <c r="D790" t="s">
        <v>10</v>
      </c>
      <c r="E790">
        <v>45</v>
      </c>
      <c r="F790" t="s">
        <v>11</v>
      </c>
      <c r="G790">
        <v>1</v>
      </c>
      <c r="H790">
        <v>50</v>
      </c>
      <c r="I790">
        <v>50</v>
      </c>
      <c r="J790">
        <v>0</v>
      </c>
      <c r="K790" t="str">
        <f t="shared" si="43"/>
        <v>36-45</v>
      </c>
      <c r="L790" t="str">
        <f t="shared" si="42"/>
        <v>6.40-45</v>
      </c>
      <c r="N790" s="11">
        <f t="shared" si="44"/>
        <v>1.5234852933828407E-45</v>
      </c>
    </row>
    <row r="791" spans="1:14" x14ac:dyDescent="0.3">
      <c r="A791">
        <v>41</v>
      </c>
      <c r="B791" s="1">
        <v>44979</v>
      </c>
      <c r="C791" t="s">
        <v>54</v>
      </c>
      <c r="D791" t="s">
        <v>10</v>
      </c>
      <c r="E791">
        <v>34</v>
      </c>
      <c r="F791" t="s">
        <v>14</v>
      </c>
      <c r="G791">
        <v>2</v>
      </c>
      <c r="H791">
        <v>25</v>
      </c>
      <c r="I791">
        <v>50</v>
      </c>
      <c r="J791">
        <v>0</v>
      </c>
      <c r="K791" t="str">
        <f t="shared" si="43"/>
        <v>26-35</v>
      </c>
      <c r="L791" t="str">
        <f t="shared" si="42"/>
        <v>4.30-35</v>
      </c>
      <c r="N791" s="11">
        <f t="shared" si="44"/>
        <v>1.5234852933828407E-45</v>
      </c>
    </row>
    <row r="792" spans="1:14" x14ac:dyDescent="0.3">
      <c r="A792">
        <v>59</v>
      </c>
      <c r="B792" s="1">
        <v>45112</v>
      </c>
      <c r="C792" t="s">
        <v>72</v>
      </c>
      <c r="D792" t="s">
        <v>10</v>
      </c>
      <c r="E792">
        <v>62</v>
      </c>
      <c r="F792" t="s">
        <v>14</v>
      </c>
      <c r="G792">
        <v>1</v>
      </c>
      <c r="H792">
        <v>50</v>
      </c>
      <c r="I792">
        <v>50</v>
      </c>
      <c r="J792">
        <v>0</v>
      </c>
      <c r="K792" t="str">
        <f t="shared" si="43"/>
        <v>56-65</v>
      </c>
      <c r="L792" t="str">
        <f t="shared" si="42"/>
        <v>10.60-65</v>
      </c>
      <c r="N792" s="11">
        <f t="shared" si="44"/>
        <v>1.5234852933828407E-45</v>
      </c>
    </row>
    <row r="793" spans="1:14" x14ac:dyDescent="0.3">
      <c r="A793">
        <v>63</v>
      </c>
      <c r="B793" s="1">
        <v>44962</v>
      </c>
      <c r="C793" t="s">
        <v>76</v>
      </c>
      <c r="D793" t="s">
        <v>10</v>
      </c>
      <c r="E793">
        <v>57</v>
      </c>
      <c r="F793" t="s">
        <v>16</v>
      </c>
      <c r="G793">
        <v>2</v>
      </c>
      <c r="H793">
        <v>25</v>
      </c>
      <c r="I793">
        <v>50</v>
      </c>
      <c r="J793">
        <v>0</v>
      </c>
      <c r="K793" t="str">
        <f t="shared" si="43"/>
        <v>56-65</v>
      </c>
      <c r="L793" t="str">
        <f t="shared" si="42"/>
        <v>9.55-60</v>
      </c>
      <c r="N793" s="11">
        <f t="shared" si="44"/>
        <v>1.5234852933828407E-45</v>
      </c>
    </row>
    <row r="794" spans="1:14" x14ac:dyDescent="0.3">
      <c r="A794">
        <v>81</v>
      </c>
      <c r="B794" s="1">
        <v>45063</v>
      </c>
      <c r="C794" t="s">
        <v>94</v>
      </c>
      <c r="D794" t="s">
        <v>10</v>
      </c>
      <c r="E794">
        <v>40</v>
      </c>
      <c r="F794" t="s">
        <v>16</v>
      </c>
      <c r="G794">
        <v>1</v>
      </c>
      <c r="H794">
        <v>50</v>
      </c>
      <c r="I794">
        <v>50</v>
      </c>
      <c r="J794">
        <v>0</v>
      </c>
      <c r="K794" t="str">
        <f t="shared" si="43"/>
        <v>36-45</v>
      </c>
      <c r="L794" t="str">
        <f t="shared" si="42"/>
        <v>5.35-40</v>
      </c>
      <c r="N794" s="11">
        <f t="shared" si="44"/>
        <v>1.5234852933828407E-45</v>
      </c>
    </row>
    <row r="795" spans="1:14" x14ac:dyDescent="0.3">
      <c r="A795">
        <v>102</v>
      </c>
      <c r="B795" s="1">
        <v>45044</v>
      </c>
      <c r="C795" t="s">
        <v>115</v>
      </c>
      <c r="D795" t="s">
        <v>13</v>
      </c>
      <c r="E795">
        <v>47</v>
      </c>
      <c r="F795" t="s">
        <v>11</v>
      </c>
      <c r="G795">
        <v>2</v>
      </c>
      <c r="H795">
        <v>25</v>
      </c>
      <c r="I795">
        <v>50</v>
      </c>
      <c r="J795">
        <v>0</v>
      </c>
      <c r="K795" t="str">
        <f t="shared" si="43"/>
        <v>46-55</v>
      </c>
      <c r="L795" t="str">
        <f t="shared" si="42"/>
        <v>7.45-50</v>
      </c>
      <c r="N795" s="11">
        <f t="shared" si="44"/>
        <v>1.5234852933828407E-45</v>
      </c>
    </row>
    <row r="796" spans="1:14" x14ac:dyDescent="0.3">
      <c r="A796">
        <v>106</v>
      </c>
      <c r="B796" s="1">
        <v>45064</v>
      </c>
      <c r="C796" t="s">
        <v>119</v>
      </c>
      <c r="D796" t="s">
        <v>13</v>
      </c>
      <c r="E796">
        <v>46</v>
      </c>
      <c r="F796" t="s">
        <v>14</v>
      </c>
      <c r="G796">
        <v>1</v>
      </c>
      <c r="H796">
        <v>50</v>
      </c>
      <c r="I796">
        <v>50</v>
      </c>
      <c r="J796">
        <v>0</v>
      </c>
      <c r="K796" t="str">
        <f t="shared" si="43"/>
        <v>46-55</v>
      </c>
      <c r="L796" t="str">
        <f t="shared" si="42"/>
        <v>7.45-50</v>
      </c>
      <c r="N796" s="11">
        <f t="shared" si="44"/>
        <v>1.5234852933828407E-45</v>
      </c>
    </row>
    <row r="797" spans="1:14" x14ac:dyDescent="0.3">
      <c r="A797">
        <v>113</v>
      </c>
      <c r="B797" s="1">
        <v>45182</v>
      </c>
      <c r="C797" t="s">
        <v>126</v>
      </c>
      <c r="D797" t="s">
        <v>13</v>
      </c>
      <c r="E797">
        <v>41</v>
      </c>
      <c r="F797" t="s">
        <v>16</v>
      </c>
      <c r="G797">
        <v>2</v>
      </c>
      <c r="H797">
        <v>25</v>
      </c>
      <c r="I797">
        <v>50</v>
      </c>
      <c r="J797">
        <v>0</v>
      </c>
      <c r="K797" t="str">
        <f t="shared" si="43"/>
        <v>36-45</v>
      </c>
      <c r="L797" t="str">
        <f t="shared" si="42"/>
        <v>6.40-45</v>
      </c>
      <c r="N797" s="11">
        <f t="shared" si="44"/>
        <v>1.5234852933828407E-45</v>
      </c>
    </row>
    <row r="798" spans="1:14" x14ac:dyDescent="0.3">
      <c r="A798">
        <v>120</v>
      </c>
      <c r="B798" s="1">
        <v>45053</v>
      </c>
      <c r="C798" t="s">
        <v>133</v>
      </c>
      <c r="D798" t="s">
        <v>10</v>
      </c>
      <c r="E798">
        <v>60</v>
      </c>
      <c r="F798" t="s">
        <v>11</v>
      </c>
      <c r="G798">
        <v>1</v>
      </c>
      <c r="H798">
        <v>50</v>
      </c>
      <c r="I798">
        <v>50</v>
      </c>
      <c r="J798">
        <v>0</v>
      </c>
      <c r="K798" t="str">
        <f t="shared" si="43"/>
        <v>56-65</v>
      </c>
      <c r="L798" t="str">
        <f t="shared" si="42"/>
        <v>9.55-60</v>
      </c>
      <c r="N798" s="11">
        <f t="shared" si="44"/>
        <v>1.5234852933828407E-45</v>
      </c>
    </row>
    <row r="799" spans="1:14" x14ac:dyDescent="0.3">
      <c r="A799">
        <v>127</v>
      </c>
      <c r="B799" s="1">
        <v>45131</v>
      </c>
      <c r="C799" t="s">
        <v>140</v>
      </c>
      <c r="D799" t="s">
        <v>13</v>
      </c>
      <c r="E799">
        <v>33</v>
      </c>
      <c r="F799" t="s">
        <v>14</v>
      </c>
      <c r="G799">
        <v>2</v>
      </c>
      <c r="H799">
        <v>25</v>
      </c>
      <c r="I799">
        <v>50</v>
      </c>
      <c r="J799">
        <v>0</v>
      </c>
      <c r="K799" t="str">
        <f t="shared" si="43"/>
        <v>26-35</v>
      </c>
      <c r="L799" t="str">
        <f t="shared" si="42"/>
        <v>4.30-35</v>
      </c>
      <c r="N799" s="11">
        <f t="shared" si="44"/>
        <v>1.5234852933828407E-45</v>
      </c>
    </row>
    <row r="800" spans="1:14" x14ac:dyDescent="0.3">
      <c r="A800">
        <v>134</v>
      </c>
      <c r="B800" s="1">
        <v>44951</v>
      </c>
      <c r="C800" t="s">
        <v>147</v>
      </c>
      <c r="D800" t="s">
        <v>10</v>
      </c>
      <c r="E800">
        <v>49</v>
      </c>
      <c r="F800" t="s">
        <v>16</v>
      </c>
      <c r="G800">
        <v>1</v>
      </c>
      <c r="H800">
        <v>50</v>
      </c>
      <c r="I800">
        <v>50</v>
      </c>
      <c r="J800">
        <v>0</v>
      </c>
      <c r="K800" t="str">
        <f t="shared" si="43"/>
        <v>46-55</v>
      </c>
      <c r="L800" t="str">
        <f t="shared" si="42"/>
        <v>7.45-50</v>
      </c>
      <c r="N800" s="11">
        <f t="shared" si="44"/>
        <v>1.5234852933828407E-45</v>
      </c>
    </row>
    <row r="801" spans="1:14" x14ac:dyDescent="0.3">
      <c r="A801">
        <v>135</v>
      </c>
      <c r="B801" s="1">
        <v>44983</v>
      </c>
      <c r="C801" t="s">
        <v>148</v>
      </c>
      <c r="D801" t="s">
        <v>10</v>
      </c>
      <c r="E801">
        <v>20</v>
      </c>
      <c r="F801" t="s">
        <v>14</v>
      </c>
      <c r="G801">
        <v>2</v>
      </c>
      <c r="H801">
        <v>25</v>
      </c>
      <c r="I801">
        <v>50</v>
      </c>
      <c r="J801">
        <v>0</v>
      </c>
      <c r="K801" t="str">
        <f t="shared" si="43"/>
        <v>18-25</v>
      </c>
      <c r="L801" t="str">
        <f t="shared" si="42"/>
        <v>1.18-20</v>
      </c>
      <c r="N801" s="11">
        <f t="shared" si="44"/>
        <v>1.5234852933828407E-45</v>
      </c>
    </row>
    <row r="802" spans="1:14" x14ac:dyDescent="0.3">
      <c r="A802">
        <v>141</v>
      </c>
      <c r="B802" s="1">
        <v>45232</v>
      </c>
      <c r="C802" t="s">
        <v>154</v>
      </c>
      <c r="D802" t="s">
        <v>13</v>
      </c>
      <c r="E802">
        <v>22</v>
      </c>
      <c r="F802" t="s">
        <v>16</v>
      </c>
      <c r="G802">
        <v>1</v>
      </c>
      <c r="H802">
        <v>50</v>
      </c>
      <c r="I802">
        <v>50</v>
      </c>
      <c r="J802">
        <v>0</v>
      </c>
      <c r="K802" t="str">
        <f t="shared" si="43"/>
        <v>18-25</v>
      </c>
      <c r="L802" t="str">
        <f t="shared" si="42"/>
        <v>2.20-25</v>
      </c>
      <c r="N802" s="11">
        <f t="shared" si="44"/>
        <v>1.5234852933828407E-45</v>
      </c>
    </row>
    <row r="803" spans="1:14" x14ac:dyDescent="0.3">
      <c r="A803">
        <v>143</v>
      </c>
      <c r="B803" s="1">
        <v>45124</v>
      </c>
      <c r="C803" t="s">
        <v>156</v>
      </c>
      <c r="D803" t="s">
        <v>13</v>
      </c>
      <c r="E803">
        <v>45</v>
      </c>
      <c r="F803" t="s">
        <v>14</v>
      </c>
      <c r="G803">
        <v>1</v>
      </c>
      <c r="H803">
        <v>50</v>
      </c>
      <c r="I803">
        <v>50</v>
      </c>
      <c r="J803">
        <v>0</v>
      </c>
      <c r="K803" t="str">
        <f t="shared" si="43"/>
        <v>36-45</v>
      </c>
      <c r="L803" t="str">
        <f t="shared" si="42"/>
        <v>6.40-45</v>
      </c>
      <c r="N803" s="11">
        <f t="shared" si="44"/>
        <v>1.5234852933828407E-45</v>
      </c>
    </row>
    <row r="804" spans="1:14" x14ac:dyDescent="0.3">
      <c r="A804">
        <v>151</v>
      </c>
      <c r="B804" s="1">
        <v>45275</v>
      </c>
      <c r="C804" t="s">
        <v>164</v>
      </c>
      <c r="D804" t="s">
        <v>10</v>
      </c>
      <c r="E804">
        <v>29</v>
      </c>
      <c r="F804" t="s">
        <v>14</v>
      </c>
      <c r="G804">
        <v>1</v>
      </c>
      <c r="H804">
        <v>50</v>
      </c>
      <c r="I804">
        <v>50</v>
      </c>
      <c r="J804">
        <v>0</v>
      </c>
      <c r="K804" t="str">
        <f t="shared" si="43"/>
        <v>26-35</v>
      </c>
      <c r="L804" t="str">
        <f t="shared" si="42"/>
        <v>3.25-30</v>
      </c>
      <c r="N804" s="11">
        <f t="shared" si="44"/>
        <v>1.5234852933828407E-45</v>
      </c>
    </row>
    <row r="805" spans="1:14" x14ac:dyDescent="0.3">
      <c r="A805">
        <v>170</v>
      </c>
      <c r="B805" s="1">
        <v>45079</v>
      </c>
      <c r="C805" t="s">
        <v>183</v>
      </c>
      <c r="D805" t="s">
        <v>13</v>
      </c>
      <c r="E805">
        <v>25</v>
      </c>
      <c r="F805" t="s">
        <v>14</v>
      </c>
      <c r="G805">
        <v>2</v>
      </c>
      <c r="H805">
        <v>25</v>
      </c>
      <c r="I805">
        <v>50</v>
      </c>
      <c r="J805">
        <v>0</v>
      </c>
      <c r="K805" t="str">
        <f t="shared" si="43"/>
        <v>18-25</v>
      </c>
      <c r="L805" t="str">
        <f t="shared" si="42"/>
        <v>2.20-25</v>
      </c>
      <c r="N805" s="11">
        <f t="shared" si="44"/>
        <v>1.5234852933828407E-45</v>
      </c>
    </row>
    <row r="806" spans="1:14" x14ac:dyDescent="0.3">
      <c r="A806">
        <v>172</v>
      </c>
      <c r="B806" s="1">
        <v>45186</v>
      </c>
      <c r="C806" t="s">
        <v>185</v>
      </c>
      <c r="D806" t="s">
        <v>10</v>
      </c>
      <c r="E806">
        <v>32</v>
      </c>
      <c r="F806" t="s">
        <v>11</v>
      </c>
      <c r="G806">
        <v>2</v>
      </c>
      <c r="H806">
        <v>25</v>
      </c>
      <c r="I806">
        <v>50</v>
      </c>
      <c r="J806">
        <v>0</v>
      </c>
      <c r="K806" t="str">
        <f t="shared" si="43"/>
        <v>26-35</v>
      </c>
      <c r="L806" t="str">
        <f t="shared" si="42"/>
        <v>4.30-35</v>
      </c>
      <c r="N806" s="11">
        <f t="shared" si="44"/>
        <v>1.5234852933828407E-45</v>
      </c>
    </row>
    <row r="807" spans="1:14" x14ac:dyDescent="0.3">
      <c r="A807">
        <v>189</v>
      </c>
      <c r="B807" s="1">
        <v>44956</v>
      </c>
      <c r="C807" t="s">
        <v>202</v>
      </c>
      <c r="D807" t="s">
        <v>10</v>
      </c>
      <c r="E807">
        <v>63</v>
      </c>
      <c r="F807" t="s">
        <v>11</v>
      </c>
      <c r="G807">
        <v>1</v>
      </c>
      <c r="H807">
        <v>50</v>
      </c>
      <c r="I807">
        <v>50</v>
      </c>
      <c r="J807">
        <v>0</v>
      </c>
      <c r="K807" t="str">
        <f t="shared" si="43"/>
        <v>56-65</v>
      </c>
      <c r="L807" t="str">
        <f t="shared" si="42"/>
        <v>10.60-65</v>
      </c>
      <c r="N807" s="11">
        <f t="shared" si="44"/>
        <v>1.5234852933828407E-45</v>
      </c>
    </row>
    <row r="808" spans="1:14" x14ac:dyDescent="0.3">
      <c r="A808">
        <v>207</v>
      </c>
      <c r="B808" s="1">
        <v>45035</v>
      </c>
      <c r="C808" t="s">
        <v>220</v>
      </c>
      <c r="D808" t="s">
        <v>13</v>
      </c>
      <c r="E808">
        <v>42</v>
      </c>
      <c r="F808" t="s">
        <v>11</v>
      </c>
      <c r="G808">
        <v>2</v>
      </c>
      <c r="H808">
        <v>25</v>
      </c>
      <c r="I808">
        <v>50</v>
      </c>
      <c r="J808">
        <v>0</v>
      </c>
      <c r="K808" t="str">
        <f t="shared" si="43"/>
        <v>36-45</v>
      </c>
      <c r="L808" t="str">
        <f t="shared" si="42"/>
        <v>6.40-45</v>
      </c>
      <c r="N808" s="11">
        <f t="shared" si="44"/>
        <v>1.5234852933828407E-45</v>
      </c>
    </row>
    <row r="809" spans="1:14" x14ac:dyDescent="0.3">
      <c r="A809">
        <v>224</v>
      </c>
      <c r="B809" s="1">
        <v>45100</v>
      </c>
      <c r="C809" t="s">
        <v>237</v>
      </c>
      <c r="D809" t="s">
        <v>13</v>
      </c>
      <c r="E809">
        <v>25</v>
      </c>
      <c r="F809" t="s">
        <v>14</v>
      </c>
      <c r="G809">
        <v>1</v>
      </c>
      <c r="H809">
        <v>50</v>
      </c>
      <c r="I809">
        <v>50</v>
      </c>
      <c r="J809">
        <v>0</v>
      </c>
      <c r="K809" t="str">
        <f t="shared" si="43"/>
        <v>18-25</v>
      </c>
      <c r="L809" t="str">
        <f t="shared" si="42"/>
        <v>2.20-25</v>
      </c>
      <c r="N809" s="11">
        <f t="shared" si="44"/>
        <v>1.5234852933828407E-45</v>
      </c>
    </row>
    <row r="810" spans="1:14" x14ac:dyDescent="0.3">
      <c r="A810">
        <v>226</v>
      </c>
      <c r="B810" s="1">
        <v>45228</v>
      </c>
      <c r="C810" t="s">
        <v>239</v>
      </c>
      <c r="D810" t="s">
        <v>13</v>
      </c>
      <c r="E810">
        <v>61</v>
      </c>
      <c r="F810" t="s">
        <v>14</v>
      </c>
      <c r="G810">
        <v>1</v>
      </c>
      <c r="H810">
        <v>50</v>
      </c>
      <c r="I810">
        <v>50</v>
      </c>
      <c r="J810">
        <v>0</v>
      </c>
      <c r="K810" t="str">
        <f t="shared" si="43"/>
        <v>56-65</v>
      </c>
      <c r="L810" t="str">
        <f t="shared" si="42"/>
        <v>10.60-65</v>
      </c>
      <c r="N810" s="11">
        <f t="shared" si="44"/>
        <v>1.5234852933828407E-45</v>
      </c>
    </row>
    <row r="811" spans="1:14" x14ac:dyDescent="0.3">
      <c r="A811">
        <v>234</v>
      </c>
      <c r="B811" s="1">
        <v>45250</v>
      </c>
      <c r="C811" t="s">
        <v>247</v>
      </c>
      <c r="D811" t="s">
        <v>13</v>
      </c>
      <c r="E811">
        <v>62</v>
      </c>
      <c r="F811" t="s">
        <v>16</v>
      </c>
      <c r="G811">
        <v>2</v>
      </c>
      <c r="H811">
        <v>25</v>
      </c>
      <c r="I811">
        <v>50</v>
      </c>
      <c r="J811">
        <v>0</v>
      </c>
      <c r="K811" t="str">
        <f t="shared" si="43"/>
        <v>56-65</v>
      </c>
      <c r="L811" t="str">
        <f t="shared" si="42"/>
        <v>10.60-65</v>
      </c>
      <c r="N811" s="11">
        <f t="shared" si="44"/>
        <v>1.5234852933828407E-45</v>
      </c>
    </row>
    <row r="812" spans="1:14" x14ac:dyDescent="0.3">
      <c r="A812">
        <v>246</v>
      </c>
      <c r="B812" s="1">
        <v>45036</v>
      </c>
      <c r="C812" t="s">
        <v>259</v>
      </c>
      <c r="D812" t="s">
        <v>13</v>
      </c>
      <c r="E812">
        <v>48</v>
      </c>
      <c r="F812" t="s">
        <v>16</v>
      </c>
      <c r="G812">
        <v>2</v>
      </c>
      <c r="H812">
        <v>25</v>
      </c>
      <c r="I812">
        <v>50</v>
      </c>
      <c r="J812">
        <v>0</v>
      </c>
      <c r="K812" t="str">
        <f t="shared" si="43"/>
        <v>46-55</v>
      </c>
      <c r="L812" t="str">
        <f t="shared" si="42"/>
        <v>7.45-50</v>
      </c>
      <c r="N812" s="11">
        <f t="shared" si="44"/>
        <v>1.5234852933828407E-45</v>
      </c>
    </row>
    <row r="813" spans="1:14" x14ac:dyDescent="0.3">
      <c r="A813">
        <v>249</v>
      </c>
      <c r="B813" s="1">
        <v>45219</v>
      </c>
      <c r="C813" t="s">
        <v>262</v>
      </c>
      <c r="D813" t="s">
        <v>10</v>
      </c>
      <c r="E813">
        <v>20</v>
      </c>
      <c r="F813" t="s">
        <v>14</v>
      </c>
      <c r="G813">
        <v>1</v>
      </c>
      <c r="H813">
        <v>50</v>
      </c>
      <c r="I813">
        <v>50</v>
      </c>
      <c r="J813">
        <v>0</v>
      </c>
      <c r="K813" t="str">
        <f t="shared" si="43"/>
        <v>18-25</v>
      </c>
      <c r="L813" t="str">
        <f t="shared" si="42"/>
        <v>1.18-20</v>
      </c>
      <c r="N813" s="11">
        <f t="shared" si="44"/>
        <v>1.5234852933828407E-45</v>
      </c>
    </row>
    <row r="814" spans="1:14" x14ac:dyDescent="0.3">
      <c r="A814">
        <v>250</v>
      </c>
      <c r="B814" s="1">
        <v>45222</v>
      </c>
      <c r="C814" t="s">
        <v>263</v>
      </c>
      <c r="D814" t="s">
        <v>10</v>
      </c>
      <c r="E814">
        <v>48</v>
      </c>
      <c r="F814" t="s">
        <v>16</v>
      </c>
      <c r="G814">
        <v>1</v>
      </c>
      <c r="H814">
        <v>50</v>
      </c>
      <c r="I814">
        <v>50</v>
      </c>
      <c r="J814">
        <v>0</v>
      </c>
      <c r="K814" t="str">
        <f t="shared" si="43"/>
        <v>46-55</v>
      </c>
      <c r="L814" t="str">
        <f t="shared" si="42"/>
        <v>7.45-50</v>
      </c>
      <c r="N814" s="11">
        <f t="shared" si="44"/>
        <v>1.5234852933828407E-45</v>
      </c>
    </row>
    <row r="815" spans="1:14" x14ac:dyDescent="0.3">
      <c r="A815">
        <v>258</v>
      </c>
      <c r="B815" s="1">
        <v>45264</v>
      </c>
      <c r="C815" t="s">
        <v>271</v>
      </c>
      <c r="D815" t="s">
        <v>13</v>
      </c>
      <c r="E815">
        <v>37</v>
      </c>
      <c r="F815" t="s">
        <v>14</v>
      </c>
      <c r="G815">
        <v>1</v>
      </c>
      <c r="H815">
        <v>50</v>
      </c>
      <c r="I815">
        <v>50</v>
      </c>
      <c r="J815">
        <v>0</v>
      </c>
      <c r="K815" t="str">
        <f t="shared" si="43"/>
        <v>36-45</v>
      </c>
      <c r="L815" t="str">
        <f t="shared" si="42"/>
        <v>5.35-40</v>
      </c>
      <c r="N815" s="11">
        <f t="shared" si="44"/>
        <v>1.5234852933828407E-45</v>
      </c>
    </row>
    <row r="816" spans="1:14" x14ac:dyDescent="0.3">
      <c r="A816">
        <v>261</v>
      </c>
      <c r="B816" s="1">
        <v>45143</v>
      </c>
      <c r="C816" t="s">
        <v>274</v>
      </c>
      <c r="D816" t="s">
        <v>10</v>
      </c>
      <c r="E816">
        <v>21</v>
      </c>
      <c r="F816" t="s">
        <v>14</v>
      </c>
      <c r="G816">
        <v>2</v>
      </c>
      <c r="H816">
        <v>25</v>
      </c>
      <c r="I816">
        <v>50</v>
      </c>
      <c r="J816">
        <v>0</v>
      </c>
      <c r="K816" t="str">
        <f t="shared" si="43"/>
        <v>18-25</v>
      </c>
      <c r="L816" t="str">
        <f t="shared" si="42"/>
        <v>2.20-25</v>
      </c>
      <c r="N816" s="11">
        <f t="shared" si="44"/>
        <v>1.5234852933828407E-45</v>
      </c>
    </row>
    <row r="817" spans="1:14" x14ac:dyDescent="0.3">
      <c r="A817">
        <v>273</v>
      </c>
      <c r="B817" s="1">
        <v>45054</v>
      </c>
      <c r="C817" t="s">
        <v>286</v>
      </c>
      <c r="D817" t="s">
        <v>13</v>
      </c>
      <c r="E817">
        <v>22</v>
      </c>
      <c r="F817" t="s">
        <v>11</v>
      </c>
      <c r="G817">
        <v>1</v>
      </c>
      <c r="H817">
        <v>50</v>
      </c>
      <c r="I817">
        <v>50</v>
      </c>
      <c r="J817">
        <v>0</v>
      </c>
      <c r="K817" t="str">
        <f t="shared" si="43"/>
        <v>18-25</v>
      </c>
      <c r="L817" t="str">
        <f t="shared" si="42"/>
        <v>2.20-25</v>
      </c>
      <c r="N817" s="11">
        <f t="shared" si="44"/>
        <v>1.5234852933828407E-45</v>
      </c>
    </row>
    <row r="818" spans="1:14" x14ac:dyDescent="0.3">
      <c r="A818">
        <v>286</v>
      </c>
      <c r="B818" s="1">
        <v>45208</v>
      </c>
      <c r="C818" t="s">
        <v>299</v>
      </c>
      <c r="D818" t="s">
        <v>10</v>
      </c>
      <c r="E818">
        <v>55</v>
      </c>
      <c r="F818" t="s">
        <v>16</v>
      </c>
      <c r="G818">
        <v>2</v>
      </c>
      <c r="H818">
        <v>25</v>
      </c>
      <c r="I818">
        <v>50</v>
      </c>
      <c r="J818">
        <v>0</v>
      </c>
      <c r="K818" t="str">
        <f t="shared" si="43"/>
        <v>46-55</v>
      </c>
      <c r="L818" t="str">
        <f t="shared" si="42"/>
        <v>8.50-55</v>
      </c>
      <c r="N818" s="11">
        <f t="shared" si="44"/>
        <v>1.5234852933828407E-45</v>
      </c>
    </row>
    <row r="819" spans="1:14" x14ac:dyDescent="0.3">
      <c r="A819">
        <v>306</v>
      </c>
      <c r="B819" s="1">
        <v>45159</v>
      </c>
      <c r="C819" t="s">
        <v>319</v>
      </c>
      <c r="D819" t="s">
        <v>10</v>
      </c>
      <c r="E819">
        <v>54</v>
      </c>
      <c r="F819" t="s">
        <v>16</v>
      </c>
      <c r="G819">
        <v>1</v>
      </c>
      <c r="H819">
        <v>50</v>
      </c>
      <c r="I819">
        <v>50</v>
      </c>
      <c r="J819">
        <v>0</v>
      </c>
      <c r="K819" t="str">
        <f t="shared" si="43"/>
        <v>46-55</v>
      </c>
      <c r="L819" t="str">
        <f t="shared" si="42"/>
        <v>8.50-55</v>
      </c>
      <c r="N819" s="11">
        <f t="shared" si="44"/>
        <v>1.5234852933828407E-45</v>
      </c>
    </row>
    <row r="820" spans="1:14" x14ac:dyDescent="0.3">
      <c r="A820">
        <v>307</v>
      </c>
      <c r="B820" s="1">
        <v>45073</v>
      </c>
      <c r="C820" t="s">
        <v>320</v>
      </c>
      <c r="D820" t="s">
        <v>13</v>
      </c>
      <c r="E820">
        <v>26</v>
      </c>
      <c r="F820" t="s">
        <v>16</v>
      </c>
      <c r="G820">
        <v>2</v>
      </c>
      <c r="H820">
        <v>25</v>
      </c>
      <c r="I820">
        <v>50</v>
      </c>
      <c r="J820">
        <v>0</v>
      </c>
      <c r="K820" t="str">
        <f t="shared" si="43"/>
        <v>26-35</v>
      </c>
      <c r="L820" t="str">
        <f t="shared" si="42"/>
        <v>3.25-30</v>
      </c>
      <c r="N820" s="11">
        <f t="shared" si="44"/>
        <v>1.5234852933828407E-45</v>
      </c>
    </row>
    <row r="821" spans="1:14" x14ac:dyDescent="0.3">
      <c r="A821">
        <v>316</v>
      </c>
      <c r="B821" s="1">
        <v>45038</v>
      </c>
      <c r="C821" t="s">
        <v>329</v>
      </c>
      <c r="D821" t="s">
        <v>13</v>
      </c>
      <c r="E821">
        <v>48</v>
      </c>
      <c r="F821" t="s">
        <v>14</v>
      </c>
      <c r="G821">
        <v>2</v>
      </c>
      <c r="H821">
        <v>25</v>
      </c>
      <c r="I821">
        <v>50</v>
      </c>
      <c r="J821">
        <v>0</v>
      </c>
      <c r="K821" t="str">
        <f t="shared" si="43"/>
        <v>46-55</v>
      </c>
      <c r="L821" t="str">
        <f t="shared" si="42"/>
        <v>7.45-50</v>
      </c>
      <c r="N821" s="11">
        <f t="shared" si="44"/>
        <v>1.5234852933828407E-45</v>
      </c>
    </row>
    <row r="822" spans="1:14" x14ac:dyDescent="0.3">
      <c r="A822">
        <v>321</v>
      </c>
      <c r="B822" s="1">
        <v>45087</v>
      </c>
      <c r="C822" t="s">
        <v>334</v>
      </c>
      <c r="D822" t="s">
        <v>13</v>
      </c>
      <c r="E822">
        <v>26</v>
      </c>
      <c r="F822" t="s">
        <v>16</v>
      </c>
      <c r="G822">
        <v>2</v>
      </c>
      <c r="H822">
        <v>25</v>
      </c>
      <c r="I822">
        <v>50</v>
      </c>
      <c r="J822">
        <v>0</v>
      </c>
      <c r="K822" t="str">
        <f t="shared" si="43"/>
        <v>26-35</v>
      </c>
      <c r="L822" t="str">
        <f t="shared" si="42"/>
        <v>3.25-30</v>
      </c>
      <c r="N822" s="11">
        <f t="shared" si="44"/>
        <v>1.5234852933828407E-45</v>
      </c>
    </row>
    <row r="823" spans="1:14" x14ac:dyDescent="0.3">
      <c r="A823">
        <v>325</v>
      </c>
      <c r="B823" s="1">
        <v>45171</v>
      </c>
      <c r="C823" t="s">
        <v>338</v>
      </c>
      <c r="D823" t="s">
        <v>13</v>
      </c>
      <c r="E823">
        <v>52</v>
      </c>
      <c r="F823" t="s">
        <v>16</v>
      </c>
      <c r="G823">
        <v>2</v>
      </c>
      <c r="H823">
        <v>25</v>
      </c>
      <c r="I823">
        <v>50</v>
      </c>
      <c r="J823">
        <v>0</v>
      </c>
      <c r="K823" t="str">
        <f t="shared" si="43"/>
        <v>46-55</v>
      </c>
      <c r="L823" t="str">
        <f t="shared" si="42"/>
        <v>8.50-55</v>
      </c>
      <c r="N823" s="11">
        <f t="shared" si="44"/>
        <v>1.5234852933828407E-45</v>
      </c>
    </row>
    <row r="824" spans="1:14" x14ac:dyDescent="0.3">
      <c r="A824">
        <v>339</v>
      </c>
      <c r="B824" s="1">
        <v>44988</v>
      </c>
      <c r="C824" t="s">
        <v>352</v>
      </c>
      <c r="D824" t="s">
        <v>13</v>
      </c>
      <c r="E824">
        <v>22</v>
      </c>
      <c r="F824" t="s">
        <v>16</v>
      </c>
      <c r="G824">
        <v>2</v>
      </c>
      <c r="H824">
        <v>25</v>
      </c>
      <c r="I824">
        <v>50</v>
      </c>
      <c r="J824">
        <v>0</v>
      </c>
      <c r="K824" t="str">
        <f t="shared" si="43"/>
        <v>18-25</v>
      </c>
      <c r="L824" t="str">
        <f t="shared" si="42"/>
        <v>2.20-25</v>
      </c>
      <c r="N824" s="11">
        <f t="shared" si="44"/>
        <v>1.5234852933828407E-45</v>
      </c>
    </row>
    <row r="825" spans="1:14" x14ac:dyDescent="0.3">
      <c r="A825">
        <v>343</v>
      </c>
      <c r="B825" s="1">
        <v>45231</v>
      </c>
      <c r="C825" t="s">
        <v>356</v>
      </c>
      <c r="D825" t="s">
        <v>10</v>
      </c>
      <c r="E825">
        <v>21</v>
      </c>
      <c r="F825" t="s">
        <v>16</v>
      </c>
      <c r="G825">
        <v>2</v>
      </c>
      <c r="H825">
        <v>25</v>
      </c>
      <c r="I825">
        <v>50</v>
      </c>
      <c r="J825">
        <v>0</v>
      </c>
      <c r="K825" t="str">
        <f t="shared" si="43"/>
        <v>18-25</v>
      </c>
      <c r="L825" t="str">
        <f t="shared" si="42"/>
        <v>2.20-25</v>
      </c>
      <c r="N825" s="11">
        <f t="shared" si="44"/>
        <v>1.5234852933828407E-45</v>
      </c>
    </row>
    <row r="826" spans="1:14" x14ac:dyDescent="0.3">
      <c r="A826">
        <v>349</v>
      </c>
      <c r="B826" s="1">
        <v>45225</v>
      </c>
      <c r="C826" t="s">
        <v>362</v>
      </c>
      <c r="D826" t="s">
        <v>13</v>
      </c>
      <c r="E826">
        <v>57</v>
      </c>
      <c r="F826" t="s">
        <v>11</v>
      </c>
      <c r="G826">
        <v>1</v>
      </c>
      <c r="H826">
        <v>50</v>
      </c>
      <c r="I826">
        <v>50</v>
      </c>
      <c r="J826">
        <v>0</v>
      </c>
      <c r="K826" t="str">
        <f t="shared" si="43"/>
        <v>56-65</v>
      </c>
      <c r="L826" t="str">
        <f t="shared" si="42"/>
        <v>9.55-60</v>
      </c>
      <c r="N826" s="11">
        <f t="shared" si="44"/>
        <v>1.5234852933828407E-45</v>
      </c>
    </row>
    <row r="827" spans="1:14" x14ac:dyDescent="0.3">
      <c r="A827">
        <v>359</v>
      </c>
      <c r="B827" s="1">
        <v>45129</v>
      </c>
      <c r="C827" t="s">
        <v>372</v>
      </c>
      <c r="D827" t="s">
        <v>10</v>
      </c>
      <c r="E827">
        <v>50</v>
      </c>
      <c r="F827" t="s">
        <v>14</v>
      </c>
      <c r="G827">
        <v>1</v>
      </c>
      <c r="H827">
        <v>50</v>
      </c>
      <c r="I827">
        <v>50</v>
      </c>
      <c r="J827">
        <v>0</v>
      </c>
      <c r="K827" t="str">
        <f t="shared" si="43"/>
        <v>46-55</v>
      </c>
      <c r="L827" t="str">
        <f t="shared" si="42"/>
        <v>7.45-50</v>
      </c>
      <c r="N827" s="11">
        <f t="shared" si="44"/>
        <v>1.5234852933828407E-45</v>
      </c>
    </row>
    <row r="828" spans="1:14" x14ac:dyDescent="0.3">
      <c r="A828">
        <v>367</v>
      </c>
      <c r="B828" s="1">
        <v>44931</v>
      </c>
      <c r="C828" t="s">
        <v>380</v>
      </c>
      <c r="D828" t="s">
        <v>13</v>
      </c>
      <c r="E828">
        <v>57</v>
      </c>
      <c r="F828" t="s">
        <v>16</v>
      </c>
      <c r="G828">
        <v>1</v>
      </c>
      <c r="H828">
        <v>50</v>
      </c>
      <c r="I828">
        <v>50</v>
      </c>
      <c r="J828">
        <v>0</v>
      </c>
      <c r="K828" t="str">
        <f t="shared" si="43"/>
        <v>56-65</v>
      </c>
      <c r="L828" t="str">
        <f t="shared" si="42"/>
        <v>9.55-60</v>
      </c>
      <c r="N828" s="11">
        <f t="shared" si="44"/>
        <v>1.5234852933828407E-45</v>
      </c>
    </row>
    <row r="829" spans="1:14" x14ac:dyDescent="0.3">
      <c r="A829">
        <v>375</v>
      </c>
      <c r="B829" s="1">
        <v>45186</v>
      </c>
      <c r="C829" t="s">
        <v>388</v>
      </c>
      <c r="D829" t="s">
        <v>10</v>
      </c>
      <c r="E829">
        <v>32</v>
      </c>
      <c r="F829" t="s">
        <v>14</v>
      </c>
      <c r="G829">
        <v>1</v>
      </c>
      <c r="H829">
        <v>50</v>
      </c>
      <c r="I829">
        <v>50</v>
      </c>
      <c r="J829">
        <v>0</v>
      </c>
      <c r="K829" t="str">
        <f t="shared" si="43"/>
        <v>26-35</v>
      </c>
      <c r="L829" t="str">
        <f t="shared" si="42"/>
        <v>4.30-35</v>
      </c>
      <c r="N829" s="11">
        <f t="shared" si="44"/>
        <v>1.5234852933828407E-45</v>
      </c>
    </row>
    <row r="830" spans="1:14" x14ac:dyDescent="0.3">
      <c r="A830">
        <v>389</v>
      </c>
      <c r="B830" s="1">
        <v>45261</v>
      </c>
      <c r="C830" t="s">
        <v>402</v>
      </c>
      <c r="D830" t="s">
        <v>10</v>
      </c>
      <c r="E830">
        <v>21</v>
      </c>
      <c r="F830" t="s">
        <v>14</v>
      </c>
      <c r="G830">
        <v>2</v>
      </c>
      <c r="H830">
        <v>25</v>
      </c>
      <c r="I830">
        <v>50</v>
      </c>
      <c r="J830">
        <v>0</v>
      </c>
      <c r="K830" t="str">
        <f t="shared" si="43"/>
        <v>18-25</v>
      </c>
      <c r="L830" t="str">
        <f t="shared" si="42"/>
        <v>2.20-25</v>
      </c>
      <c r="N830" s="11">
        <f t="shared" si="44"/>
        <v>1.5234852933828407E-45</v>
      </c>
    </row>
    <row r="831" spans="1:14" x14ac:dyDescent="0.3">
      <c r="A831">
        <v>391</v>
      </c>
      <c r="B831" s="1">
        <v>44931</v>
      </c>
      <c r="C831" t="s">
        <v>404</v>
      </c>
      <c r="D831" t="s">
        <v>10</v>
      </c>
      <c r="E831">
        <v>19</v>
      </c>
      <c r="F831" t="s">
        <v>11</v>
      </c>
      <c r="G831">
        <v>2</v>
      </c>
      <c r="H831">
        <v>25</v>
      </c>
      <c r="I831">
        <v>50</v>
      </c>
      <c r="J831">
        <v>0</v>
      </c>
      <c r="K831" t="str">
        <f t="shared" si="43"/>
        <v>18-25</v>
      </c>
      <c r="L831" t="str">
        <f t="shared" si="42"/>
        <v>1.18-20</v>
      </c>
      <c r="N831" s="11">
        <f t="shared" si="44"/>
        <v>1.5234852933828407E-45</v>
      </c>
    </row>
    <row r="832" spans="1:14" x14ac:dyDescent="0.3">
      <c r="A832">
        <v>429</v>
      </c>
      <c r="B832" s="1">
        <v>45288</v>
      </c>
      <c r="C832" t="s">
        <v>442</v>
      </c>
      <c r="D832" t="s">
        <v>10</v>
      </c>
      <c r="E832">
        <v>64</v>
      </c>
      <c r="F832" t="s">
        <v>16</v>
      </c>
      <c r="G832">
        <v>2</v>
      </c>
      <c r="H832">
        <v>25</v>
      </c>
      <c r="I832">
        <v>50</v>
      </c>
      <c r="J832">
        <v>0</v>
      </c>
      <c r="K832" t="str">
        <f t="shared" si="43"/>
        <v>56-65</v>
      </c>
      <c r="L832" t="str">
        <f t="shared" si="42"/>
        <v>10.60-65</v>
      </c>
      <c r="N832" s="11">
        <f t="shared" si="44"/>
        <v>1.5234852933828407E-45</v>
      </c>
    </row>
    <row r="833" spans="1:14" x14ac:dyDescent="0.3">
      <c r="A833">
        <v>434</v>
      </c>
      <c r="B833" s="1">
        <v>44965</v>
      </c>
      <c r="C833" t="s">
        <v>447</v>
      </c>
      <c r="D833" t="s">
        <v>13</v>
      </c>
      <c r="E833">
        <v>43</v>
      </c>
      <c r="F833" t="s">
        <v>16</v>
      </c>
      <c r="G833">
        <v>2</v>
      </c>
      <c r="H833">
        <v>25</v>
      </c>
      <c r="I833">
        <v>50</v>
      </c>
      <c r="J833">
        <v>0</v>
      </c>
      <c r="K833" t="str">
        <f t="shared" si="43"/>
        <v>36-45</v>
      </c>
      <c r="L833" t="str">
        <f t="shared" si="42"/>
        <v>6.40-45</v>
      </c>
      <c r="N833" s="11">
        <f t="shared" si="44"/>
        <v>1.5234852933828407E-45</v>
      </c>
    </row>
    <row r="834" spans="1:14" x14ac:dyDescent="0.3">
      <c r="A834">
        <v>446</v>
      </c>
      <c r="B834" s="1">
        <v>45084</v>
      </c>
      <c r="C834" t="s">
        <v>459</v>
      </c>
      <c r="D834" t="s">
        <v>10</v>
      </c>
      <c r="E834">
        <v>21</v>
      </c>
      <c r="F834" t="s">
        <v>16</v>
      </c>
      <c r="G834">
        <v>1</v>
      </c>
      <c r="H834">
        <v>50</v>
      </c>
      <c r="I834">
        <v>50</v>
      </c>
      <c r="J834">
        <v>0</v>
      </c>
      <c r="K834" t="str">
        <f t="shared" si="43"/>
        <v>18-25</v>
      </c>
      <c r="L834" t="str">
        <f t="shared" ref="L834:L897" si="45">IF(E834&lt;=20,"1.18-20",IF(E834&lt;=25,"2.20-25",IF(E834&lt;=30,"3.25-30",IF(E834&lt;=35,"4.30-35",IF(E834&lt;=40,"5.35-40",IF(E834&lt;=45,"6.40-45",IF(E834&lt;=50,"7.45-50",IF(E834&lt;=55,"8.50-55",IF(E834&lt;=60,"9.55-60","10.60-65")))))))))</f>
        <v>2.20-25</v>
      </c>
      <c r="N834" s="11">
        <f t="shared" si="44"/>
        <v>1.5234852933828407E-45</v>
      </c>
    </row>
    <row r="835" spans="1:14" x14ac:dyDescent="0.3">
      <c r="A835">
        <v>450</v>
      </c>
      <c r="B835" s="1">
        <v>45034</v>
      </c>
      <c r="C835" t="s">
        <v>463</v>
      </c>
      <c r="D835" t="s">
        <v>13</v>
      </c>
      <c r="E835">
        <v>59</v>
      </c>
      <c r="F835" t="s">
        <v>11</v>
      </c>
      <c r="G835">
        <v>2</v>
      </c>
      <c r="H835">
        <v>25</v>
      </c>
      <c r="I835">
        <v>50</v>
      </c>
      <c r="J835">
        <v>0</v>
      </c>
      <c r="K835" t="str">
        <f t="shared" ref="K835:K898" si="46">IF(E835&lt;=25,"18-25",IF(E835&lt;=35,"26-35",IF(E835&lt;=45,"36-45",IF(E835&lt;=55,"46-55","56-65"))))</f>
        <v>56-65</v>
      </c>
      <c r="L835" t="str">
        <f t="shared" si="45"/>
        <v>9.55-60</v>
      </c>
      <c r="N835" s="11">
        <f t="shared" ref="N835:N898" si="47">_xlfn.T.TEST($H$2:$H$1001,$I$2:$I$1001,2,3)</f>
        <v>1.5234852933828407E-45</v>
      </c>
    </row>
    <row r="836" spans="1:14" x14ac:dyDescent="0.3">
      <c r="A836">
        <v>460</v>
      </c>
      <c r="B836" s="1">
        <v>45048</v>
      </c>
      <c r="C836" t="s">
        <v>473</v>
      </c>
      <c r="D836" t="s">
        <v>10</v>
      </c>
      <c r="E836">
        <v>40</v>
      </c>
      <c r="F836" t="s">
        <v>11</v>
      </c>
      <c r="G836">
        <v>1</v>
      </c>
      <c r="H836">
        <v>50</v>
      </c>
      <c r="I836">
        <v>50</v>
      </c>
      <c r="J836">
        <v>0</v>
      </c>
      <c r="K836" t="str">
        <f t="shared" si="46"/>
        <v>36-45</v>
      </c>
      <c r="L836" t="str">
        <f t="shared" si="45"/>
        <v>5.35-40</v>
      </c>
      <c r="N836" s="11">
        <f t="shared" si="47"/>
        <v>1.5234852933828407E-45</v>
      </c>
    </row>
    <row r="837" spans="1:14" x14ac:dyDescent="0.3">
      <c r="A837">
        <v>473</v>
      </c>
      <c r="B837" s="1">
        <v>44982</v>
      </c>
      <c r="C837" t="s">
        <v>486</v>
      </c>
      <c r="D837" t="s">
        <v>10</v>
      </c>
      <c r="E837">
        <v>64</v>
      </c>
      <c r="F837" t="s">
        <v>11</v>
      </c>
      <c r="G837">
        <v>1</v>
      </c>
      <c r="H837">
        <v>50</v>
      </c>
      <c r="I837">
        <v>50</v>
      </c>
      <c r="J837">
        <v>0</v>
      </c>
      <c r="K837" t="str">
        <f t="shared" si="46"/>
        <v>56-65</v>
      </c>
      <c r="L837" t="str">
        <f t="shared" si="45"/>
        <v>10.60-65</v>
      </c>
      <c r="N837" s="11">
        <f t="shared" si="47"/>
        <v>1.5234852933828407E-45</v>
      </c>
    </row>
    <row r="838" spans="1:14" x14ac:dyDescent="0.3">
      <c r="A838">
        <v>493</v>
      </c>
      <c r="B838" s="1">
        <v>45255</v>
      </c>
      <c r="C838" t="s">
        <v>506</v>
      </c>
      <c r="D838" t="s">
        <v>10</v>
      </c>
      <c r="E838">
        <v>41</v>
      </c>
      <c r="F838" t="s">
        <v>11</v>
      </c>
      <c r="G838">
        <v>2</v>
      </c>
      <c r="H838">
        <v>25</v>
      </c>
      <c r="I838">
        <v>50</v>
      </c>
      <c r="J838">
        <v>0</v>
      </c>
      <c r="K838" t="str">
        <f t="shared" si="46"/>
        <v>36-45</v>
      </c>
      <c r="L838" t="str">
        <f t="shared" si="45"/>
        <v>6.40-45</v>
      </c>
      <c r="N838" s="11">
        <f t="shared" si="47"/>
        <v>1.5234852933828407E-45</v>
      </c>
    </row>
    <row r="839" spans="1:14" x14ac:dyDescent="0.3">
      <c r="A839">
        <v>505</v>
      </c>
      <c r="B839" s="1">
        <v>44946</v>
      </c>
      <c r="C839" t="s">
        <v>518</v>
      </c>
      <c r="D839" t="s">
        <v>10</v>
      </c>
      <c r="E839">
        <v>24</v>
      </c>
      <c r="F839" t="s">
        <v>11</v>
      </c>
      <c r="G839">
        <v>1</v>
      </c>
      <c r="H839">
        <v>50</v>
      </c>
      <c r="I839">
        <v>50</v>
      </c>
      <c r="J839">
        <v>0</v>
      </c>
      <c r="K839" t="str">
        <f t="shared" si="46"/>
        <v>18-25</v>
      </c>
      <c r="L839" t="str">
        <f t="shared" si="45"/>
        <v>2.20-25</v>
      </c>
      <c r="N839" s="11">
        <f t="shared" si="47"/>
        <v>1.5234852933828407E-45</v>
      </c>
    </row>
    <row r="840" spans="1:14" x14ac:dyDescent="0.3">
      <c r="A840">
        <v>525</v>
      </c>
      <c r="B840" s="1">
        <v>45278</v>
      </c>
      <c r="C840" t="s">
        <v>538</v>
      </c>
      <c r="D840" t="s">
        <v>13</v>
      </c>
      <c r="E840">
        <v>47</v>
      </c>
      <c r="F840" t="s">
        <v>11</v>
      </c>
      <c r="G840">
        <v>2</v>
      </c>
      <c r="H840">
        <v>25</v>
      </c>
      <c r="I840">
        <v>50</v>
      </c>
      <c r="J840">
        <v>0</v>
      </c>
      <c r="K840" t="str">
        <f t="shared" si="46"/>
        <v>46-55</v>
      </c>
      <c r="L840" t="str">
        <f t="shared" si="45"/>
        <v>7.45-50</v>
      </c>
      <c r="N840" s="11">
        <f t="shared" si="47"/>
        <v>1.5234852933828407E-45</v>
      </c>
    </row>
    <row r="841" spans="1:14" x14ac:dyDescent="0.3">
      <c r="A841">
        <v>527</v>
      </c>
      <c r="B841" s="1">
        <v>45027</v>
      </c>
      <c r="C841" t="s">
        <v>540</v>
      </c>
      <c r="D841" t="s">
        <v>10</v>
      </c>
      <c r="E841">
        <v>57</v>
      </c>
      <c r="F841" t="s">
        <v>14</v>
      </c>
      <c r="G841">
        <v>2</v>
      </c>
      <c r="H841">
        <v>25</v>
      </c>
      <c r="I841">
        <v>50</v>
      </c>
      <c r="J841">
        <v>0</v>
      </c>
      <c r="K841" t="str">
        <f t="shared" si="46"/>
        <v>56-65</v>
      </c>
      <c r="L841" t="str">
        <f t="shared" si="45"/>
        <v>9.55-60</v>
      </c>
      <c r="N841" s="11">
        <f t="shared" si="47"/>
        <v>1.5234852933828407E-45</v>
      </c>
    </row>
    <row r="842" spans="1:14" x14ac:dyDescent="0.3">
      <c r="A842">
        <v>542</v>
      </c>
      <c r="B842" s="1">
        <v>45094</v>
      </c>
      <c r="C842" t="s">
        <v>555</v>
      </c>
      <c r="D842" t="s">
        <v>13</v>
      </c>
      <c r="E842">
        <v>20</v>
      </c>
      <c r="F842" t="s">
        <v>11</v>
      </c>
      <c r="G842">
        <v>1</v>
      </c>
      <c r="H842">
        <v>50</v>
      </c>
      <c r="I842">
        <v>50</v>
      </c>
      <c r="J842">
        <v>0</v>
      </c>
      <c r="K842" t="str">
        <f t="shared" si="46"/>
        <v>18-25</v>
      </c>
      <c r="L842" t="str">
        <f t="shared" si="45"/>
        <v>1.18-20</v>
      </c>
      <c r="N842" s="11">
        <f t="shared" si="47"/>
        <v>1.5234852933828407E-45</v>
      </c>
    </row>
    <row r="843" spans="1:14" x14ac:dyDescent="0.3">
      <c r="A843">
        <v>545</v>
      </c>
      <c r="B843" s="1">
        <v>45078</v>
      </c>
      <c r="C843" t="s">
        <v>558</v>
      </c>
      <c r="D843" t="s">
        <v>10</v>
      </c>
      <c r="E843">
        <v>27</v>
      </c>
      <c r="F843" t="s">
        <v>14</v>
      </c>
      <c r="G843">
        <v>2</v>
      </c>
      <c r="H843">
        <v>25</v>
      </c>
      <c r="I843">
        <v>50</v>
      </c>
      <c r="J843">
        <v>0</v>
      </c>
      <c r="K843" t="str">
        <f t="shared" si="46"/>
        <v>26-35</v>
      </c>
      <c r="L843" t="str">
        <f t="shared" si="45"/>
        <v>3.25-30</v>
      </c>
      <c r="N843" s="11">
        <f t="shared" si="47"/>
        <v>1.5234852933828407E-45</v>
      </c>
    </row>
    <row r="844" spans="1:14" x14ac:dyDescent="0.3">
      <c r="A844">
        <v>556</v>
      </c>
      <c r="B844" s="1">
        <v>45081</v>
      </c>
      <c r="C844" t="s">
        <v>569</v>
      </c>
      <c r="D844" t="s">
        <v>13</v>
      </c>
      <c r="E844">
        <v>18</v>
      </c>
      <c r="F844" t="s">
        <v>16</v>
      </c>
      <c r="G844">
        <v>1</v>
      </c>
      <c r="H844">
        <v>50</v>
      </c>
      <c r="I844">
        <v>50</v>
      </c>
      <c r="J844">
        <v>0</v>
      </c>
      <c r="K844" t="str">
        <f t="shared" si="46"/>
        <v>18-25</v>
      </c>
      <c r="L844" t="str">
        <f t="shared" si="45"/>
        <v>1.18-20</v>
      </c>
      <c r="N844" s="11">
        <f t="shared" si="47"/>
        <v>1.5234852933828407E-45</v>
      </c>
    </row>
    <row r="845" spans="1:14" x14ac:dyDescent="0.3">
      <c r="A845">
        <v>560</v>
      </c>
      <c r="B845" s="1">
        <v>45082</v>
      </c>
      <c r="C845" t="s">
        <v>573</v>
      </c>
      <c r="D845" t="s">
        <v>13</v>
      </c>
      <c r="E845">
        <v>25</v>
      </c>
      <c r="F845" t="s">
        <v>16</v>
      </c>
      <c r="G845">
        <v>1</v>
      </c>
      <c r="H845">
        <v>50</v>
      </c>
      <c r="I845">
        <v>50</v>
      </c>
      <c r="J845">
        <v>0</v>
      </c>
      <c r="K845" t="str">
        <f t="shared" si="46"/>
        <v>18-25</v>
      </c>
      <c r="L845" t="str">
        <f t="shared" si="45"/>
        <v>2.20-25</v>
      </c>
      <c r="N845" s="11">
        <f t="shared" si="47"/>
        <v>1.5234852933828407E-45</v>
      </c>
    </row>
    <row r="846" spans="1:14" x14ac:dyDescent="0.3">
      <c r="A846">
        <v>562</v>
      </c>
      <c r="B846" s="1">
        <v>45034</v>
      </c>
      <c r="C846" t="s">
        <v>575</v>
      </c>
      <c r="D846" t="s">
        <v>10</v>
      </c>
      <c r="E846">
        <v>54</v>
      </c>
      <c r="F846" t="s">
        <v>16</v>
      </c>
      <c r="G846">
        <v>2</v>
      </c>
      <c r="H846">
        <v>25</v>
      </c>
      <c r="I846">
        <v>50</v>
      </c>
      <c r="J846">
        <v>0</v>
      </c>
      <c r="K846" t="str">
        <f t="shared" si="46"/>
        <v>46-55</v>
      </c>
      <c r="L846" t="str">
        <f t="shared" si="45"/>
        <v>8.50-55</v>
      </c>
      <c r="N846" s="11">
        <f t="shared" si="47"/>
        <v>1.5234852933828407E-45</v>
      </c>
    </row>
    <row r="847" spans="1:14" x14ac:dyDescent="0.3">
      <c r="A847">
        <v>571</v>
      </c>
      <c r="B847" s="1">
        <v>45272</v>
      </c>
      <c r="C847" t="s">
        <v>584</v>
      </c>
      <c r="D847" t="s">
        <v>13</v>
      </c>
      <c r="E847">
        <v>41</v>
      </c>
      <c r="F847" t="s">
        <v>16</v>
      </c>
      <c r="G847">
        <v>1</v>
      </c>
      <c r="H847">
        <v>50</v>
      </c>
      <c r="I847">
        <v>50</v>
      </c>
      <c r="J847">
        <v>0</v>
      </c>
      <c r="K847" t="str">
        <f t="shared" si="46"/>
        <v>36-45</v>
      </c>
      <c r="L847" t="str">
        <f t="shared" si="45"/>
        <v>6.40-45</v>
      </c>
      <c r="N847" s="11">
        <f t="shared" si="47"/>
        <v>1.5234852933828407E-45</v>
      </c>
    </row>
    <row r="848" spans="1:14" x14ac:dyDescent="0.3">
      <c r="A848">
        <v>574</v>
      </c>
      <c r="B848" s="1">
        <v>45169</v>
      </c>
      <c r="C848" t="s">
        <v>587</v>
      </c>
      <c r="D848" t="s">
        <v>13</v>
      </c>
      <c r="E848">
        <v>63</v>
      </c>
      <c r="F848" t="s">
        <v>16</v>
      </c>
      <c r="G848">
        <v>2</v>
      </c>
      <c r="H848">
        <v>25</v>
      </c>
      <c r="I848">
        <v>50</v>
      </c>
      <c r="J848">
        <v>0</v>
      </c>
      <c r="K848" t="str">
        <f t="shared" si="46"/>
        <v>56-65</v>
      </c>
      <c r="L848" t="str">
        <f t="shared" si="45"/>
        <v>10.60-65</v>
      </c>
      <c r="N848" s="11">
        <f t="shared" si="47"/>
        <v>1.5234852933828407E-45</v>
      </c>
    </row>
    <row r="849" spans="1:14" x14ac:dyDescent="0.3">
      <c r="A849">
        <v>586</v>
      </c>
      <c r="B849" s="1">
        <v>45271</v>
      </c>
      <c r="C849" t="s">
        <v>599</v>
      </c>
      <c r="D849" t="s">
        <v>10</v>
      </c>
      <c r="E849">
        <v>50</v>
      </c>
      <c r="F849" t="s">
        <v>16</v>
      </c>
      <c r="G849">
        <v>1</v>
      </c>
      <c r="H849">
        <v>50</v>
      </c>
      <c r="I849">
        <v>50</v>
      </c>
      <c r="J849">
        <v>0</v>
      </c>
      <c r="K849" t="str">
        <f t="shared" si="46"/>
        <v>46-55</v>
      </c>
      <c r="L849" t="str">
        <f t="shared" si="45"/>
        <v>7.45-50</v>
      </c>
      <c r="N849" s="11">
        <f t="shared" si="47"/>
        <v>1.5234852933828407E-45</v>
      </c>
    </row>
    <row r="850" spans="1:14" x14ac:dyDescent="0.3">
      <c r="A850">
        <v>606</v>
      </c>
      <c r="B850" s="1">
        <v>45051</v>
      </c>
      <c r="C850" t="s">
        <v>619</v>
      </c>
      <c r="D850" t="s">
        <v>10</v>
      </c>
      <c r="E850">
        <v>22</v>
      </c>
      <c r="F850" t="s">
        <v>16</v>
      </c>
      <c r="G850">
        <v>1</v>
      </c>
      <c r="H850">
        <v>50</v>
      </c>
      <c r="I850">
        <v>50</v>
      </c>
      <c r="J850">
        <v>0</v>
      </c>
      <c r="K850" t="str">
        <f t="shared" si="46"/>
        <v>18-25</v>
      </c>
      <c r="L850" t="str">
        <f t="shared" si="45"/>
        <v>2.20-25</v>
      </c>
      <c r="N850" s="11">
        <f t="shared" si="47"/>
        <v>1.5234852933828407E-45</v>
      </c>
    </row>
    <row r="851" spans="1:14" x14ac:dyDescent="0.3">
      <c r="A851">
        <v>618</v>
      </c>
      <c r="B851" s="1">
        <v>44952</v>
      </c>
      <c r="C851" t="s">
        <v>631</v>
      </c>
      <c r="D851" t="s">
        <v>13</v>
      </c>
      <c r="E851">
        <v>27</v>
      </c>
      <c r="F851" t="s">
        <v>11</v>
      </c>
      <c r="G851">
        <v>1</v>
      </c>
      <c r="H851">
        <v>50</v>
      </c>
      <c r="I851">
        <v>50</v>
      </c>
      <c r="J851">
        <v>0</v>
      </c>
      <c r="K851" t="str">
        <f t="shared" si="46"/>
        <v>26-35</v>
      </c>
      <c r="L851" t="str">
        <f t="shared" si="45"/>
        <v>3.25-30</v>
      </c>
      <c r="N851" s="11">
        <f t="shared" si="47"/>
        <v>1.5234852933828407E-45</v>
      </c>
    </row>
    <row r="852" spans="1:14" x14ac:dyDescent="0.3">
      <c r="A852">
        <v>627</v>
      </c>
      <c r="B852" s="1">
        <v>45213</v>
      </c>
      <c r="C852" t="s">
        <v>640</v>
      </c>
      <c r="D852" t="s">
        <v>10</v>
      </c>
      <c r="E852">
        <v>57</v>
      </c>
      <c r="F852" t="s">
        <v>14</v>
      </c>
      <c r="G852">
        <v>1</v>
      </c>
      <c r="H852">
        <v>50</v>
      </c>
      <c r="I852">
        <v>50</v>
      </c>
      <c r="J852">
        <v>0</v>
      </c>
      <c r="K852" t="str">
        <f t="shared" si="46"/>
        <v>56-65</v>
      </c>
      <c r="L852" t="str">
        <f t="shared" si="45"/>
        <v>9.55-60</v>
      </c>
      <c r="N852" s="11">
        <f t="shared" si="47"/>
        <v>1.5234852933828407E-45</v>
      </c>
    </row>
    <row r="853" spans="1:14" x14ac:dyDescent="0.3">
      <c r="A853">
        <v>629</v>
      </c>
      <c r="B853" s="1">
        <v>45089</v>
      </c>
      <c r="C853" t="s">
        <v>642</v>
      </c>
      <c r="D853" t="s">
        <v>10</v>
      </c>
      <c r="E853">
        <v>62</v>
      </c>
      <c r="F853" t="s">
        <v>16</v>
      </c>
      <c r="G853">
        <v>2</v>
      </c>
      <c r="H853">
        <v>25</v>
      </c>
      <c r="I853">
        <v>50</v>
      </c>
      <c r="J853">
        <v>0</v>
      </c>
      <c r="K853" t="str">
        <f t="shared" si="46"/>
        <v>56-65</v>
      </c>
      <c r="L853" t="str">
        <f t="shared" si="45"/>
        <v>10.60-65</v>
      </c>
      <c r="N853" s="11">
        <f t="shared" si="47"/>
        <v>1.5234852933828407E-45</v>
      </c>
    </row>
    <row r="854" spans="1:14" x14ac:dyDescent="0.3">
      <c r="A854">
        <v>665</v>
      </c>
      <c r="B854" s="1">
        <v>45036</v>
      </c>
      <c r="C854" t="s">
        <v>678</v>
      </c>
      <c r="D854" t="s">
        <v>10</v>
      </c>
      <c r="E854">
        <v>57</v>
      </c>
      <c r="F854" t="s">
        <v>14</v>
      </c>
      <c r="G854">
        <v>1</v>
      </c>
      <c r="H854">
        <v>50</v>
      </c>
      <c r="I854">
        <v>50</v>
      </c>
      <c r="J854">
        <v>0</v>
      </c>
      <c r="K854" t="str">
        <f t="shared" si="46"/>
        <v>56-65</v>
      </c>
      <c r="L854" t="str">
        <f t="shared" si="45"/>
        <v>9.55-60</v>
      </c>
      <c r="N854" s="11">
        <f t="shared" si="47"/>
        <v>1.5234852933828407E-45</v>
      </c>
    </row>
    <row r="855" spans="1:14" x14ac:dyDescent="0.3">
      <c r="A855">
        <v>685</v>
      </c>
      <c r="B855" s="1">
        <v>45079</v>
      </c>
      <c r="C855" t="s">
        <v>698</v>
      </c>
      <c r="D855" t="s">
        <v>10</v>
      </c>
      <c r="E855">
        <v>57</v>
      </c>
      <c r="F855" t="s">
        <v>16</v>
      </c>
      <c r="G855">
        <v>2</v>
      </c>
      <c r="H855">
        <v>25</v>
      </c>
      <c r="I855">
        <v>50</v>
      </c>
      <c r="J855">
        <v>0</v>
      </c>
      <c r="K855" t="str">
        <f t="shared" si="46"/>
        <v>56-65</v>
      </c>
      <c r="L855" t="str">
        <f t="shared" si="45"/>
        <v>9.55-60</v>
      </c>
      <c r="N855" s="11">
        <f t="shared" si="47"/>
        <v>1.5234852933828407E-45</v>
      </c>
    </row>
    <row r="856" spans="1:14" x14ac:dyDescent="0.3">
      <c r="A856">
        <v>694</v>
      </c>
      <c r="B856" s="1">
        <v>45066</v>
      </c>
      <c r="C856" t="s">
        <v>707</v>
      </c>
      <c r="D856" t="s">
        <v>13</v>
      </c>
      <c r="E856">
        <v>39</v>
      </c>
      <c r="F856" t="s">
        <v>16</v>
      </c>
      <c r="G856">
        <v>2</v>
      </c>
      <c r="H856">
        <v>25</v>
      </c>
      <c r="I856">
        <v>50</v>
      </c>
      <c r="J856">
        <v>0</v>
      </c>
      <c r="K856" t="str">
        <f t="shared" si="46"/>
        <v>36-45</v>
      </c>
      <c r="L856" t="str">
        <f t="shared" si="45"/>
        <v>5.35-40</v>
      </c>
      <c r="N856" s="11">
        <f t="shared" si="47"/>
        <v>1.5234852933828407E-45</v>
      </c>
    </row>
    <row r="857" spans="1:14" x14ac:dyDescent="0.3">
      <c r="A857">
        <v>705</v>
      </c>
      <c r="B857" s="1">
        <v>44992</v>
      </c>
      <c r="C857" t="s">
        <v>718</v>
      </c>
      <c r="D857" t="s">
        <v>10</v>
      </c>
      <c r="E857">
        <v>60</v>
      </c>
      <c r="F857" t="s">
        <v>16</v>
      </c>
      <c r="G857">
        <v>2</v>
      </c>
      <c r="H857">
        <v>25</v>
      </c>
      <c r="I857">
        <v>50</v>
      </c>
      <c r="J857">
        <v>0</v>
      </c>
      <c r="K857" t="str">
        <f t="shared" si="46"/>
        <v>56-65</v>
      </c>
      <c r="L857" t="str">
        <f t="shared" si="45"/>
        <v>9.55-60</v>
      </c>
      <c r="N857" s="11">
        <f t="shared" si="47"/>
        <v>1.5234852933828407E-45</v>
      </c>
    </row>
    <row r="858" spans="1:14" x14ac:dyDescent="0.3">
      <c r="A858">
        <v>712</v>
      </c>
      <c r="B858" s="1">
        <v>45266</v>
      </c>
      <c r="C858" t="s">
        <v>725</v>
      </c>
      <c r="D858" t="s">
        <v>13</v>
      </c>
      <c r="E858">
        <v>57</v>
      </c>
      <c r="F858" t="s">
        <v>11</v>
      </c>
      <c r="G858">
        <v>2</v>
      </c>
      <c r="H858">
        <v>25</v>
      </c>
      <c r="I858">
        <v>50</v>
      </c>
      <c r="J858">
        <v>0</v>
      </c>
      <c r="K858" t="str">
        <f t="shared" si="46"/>
        <v>56-65</v>
      </c>
      <c r="L858" t="str">
        <f t="shared" si="45"/>
        <v>9.55-60</v>
      </c>
      <c r="N858" s="11">
        <f t="shared" si="47"/>
        <v>1.5234852933828407E-45</v>
      </c>
    </row>
    <row r="859" spans="1:14" x14ac:dyDescent="0.3">
      <c r="A859">
        <v>730</v>
      </c>
      <c r="B859" s="1">
        <v>45142</v>
      </c>
      <c r="C859" t="s">
        <v>743</v>
      </c>
      <c r="D859" t="s">
        <v>13</v>
      </c>
      <c r="E859">
        <v>36</v>
      </c>
      <c r="F859" t="s">
        <v>14</v>
      </c>
      <c r="G859">
        <v>2</v>
      </c>
      <c r="H859">
        <v>25</v>
      </c>
      <c r="I859">
        <v>50</v>
      </c>
      <c r="J859">
        <v>0</v>
      </c>
      <c r="K859" t="str">
        <f t="shared" si="46"/>
        <v>36-45</v>
      </c>
      <c r="L859" t="str">
        <f t="shared" si="45"/>
        <v>5.35-40</v>
      </c>
      <c r="N859" s="11">
        <f t="shared" si="47"/>
        <v>1.5234852933828407E-45</v>
      </c>
    </row>
    <row r="860" spans="1:14" x14ac:dyDescent="0.3">
      <c r="A860">
        <v>737</v>
      </c>
      <c r="B860" s="1">
        <v>45106</v>
      </c>
      <c r="C860" t="s">
        <v>750</v>
      </c>
      <c r="D860" t="s">
        <v>13</v>
      </c>
      <c r="E860">
        <v>33</v>
      </c>
      <c r="F860" t="s">
        <v>14</v>
      </c>
      <c r="G860">
        <v>1</v>
      </c>
      <c r="H860">
        <v>50</v>
      </c>
      <c r="I860">
        <v>50</v>
      </c>
      <c r="J860">
        <v>0</v>
      </c>
      <c r="K860" t="str">
        <f t="shared" si="46"/>
        <v>26-35</v>
      </c>
      <c r="L860" t="str">
        <f t="shared" si="45"/>
        <v>4.30-35</v>
      </c>
      <c r="N860" s="11">
        <f t="shared" si="47"/>
        <v>1.5234852933828407E-45</v>
      </c>
    </row>
    <row r="861" spans="1:14" x14ac:dyDescent="0.3">
      <c r="A861">
        <v>751</v>
      </c>
      <c r="B861" s="1">
        <v>45169</v>
      </c>
      <c r="C861" t="s">
        <v>764</v>
      </c>
      <c r="D861" t="s">
        <v>13</v>
      </c>
      <c r="E861">
        <v>42</v>
      </c>
      <c r="F861" t="s">
        <v>14</v>
      </c>
      <c r="G861">
        <v>2</v>
      </c>
      <c r="H861">
        <v>25</v>
      </c>
      <c r="I861">
        <v>50</v>
      </c>
      <c r="J861">
        <v>0</v>
      </c>
      <c r="K861" t="str">
        <f t="shared" si="46"/>
        <v>36-45</v>
      </c>
      <c r="L861" t="str">
        <f t="shared" si="45"/>
        <v>6.40-45</v>
      </c>
      <c r="N861" s="11">
        <f t="shared" si="47"/>
        <v>1.5234852933828407E-45</v>
      </c>
    </row>
    <row r="862" spans="1:14" x14ac:dyDescent="0.3">
      <c r="A862">
        <v>762</v>
      </c>
      <c r="B862" s="1">
        <v>45237</v>
      </c>
      <c r="C862" t="s">
        <v>775</v>
      </c>
      <c r="D862" t="s">
        <v>13</v>
      </c>
      <c r="E862">
        <v>24</v>
      </c>
      <c r="F862" t="s">
        <v>16</v>
      </c>
      <c r="G862">
        <v>2</v>
      </c>
      <c r="H862">
        <v>25</v>
      </c>
      <c r="I862">
        <v>50</v>
      </c>
      <c r="J862">
        <v>0</v>
      </c>
      <c r="K862" t="str">
        <f t="shared" si="46"/>
        <v>18-25</v>
      </c>
      <c r="L862" t="str">
        <f t="shared" si="45"/>
        <v>2.20-25</v>
      </c>
      <c r="N862" s="11">
        <f t="shared" si="47"/>
        <v>1.5234852933828407E-45</v>
      </c>
    </row>
    <row r="863" spans="1:14" x14ac:dyDescent="0.3">
      <c r="A863">
        <v>763</v>
      </c>
      <c r="B863" s="1">
        <v>44985</v>
      </c>
      <c r="C863" t="s">
        <v>776</v>
      </c>
      <c r="D863" t="s">
        <v>10</v>
      </c>
      <c r="E863">
        <v>34</v>
      </c>
      <c r="F863" t="s">
        <v>14</v>
      </c>
      <c r="G863">
        <v>2</v>
      </c>
      <c r="H863">
        <v>25</v>
      </c>
      <c r="I863">
        <v>50</v>
      </c>
      <c r="J863">
        <v>0</v>
      </c>
      <c r="K863" t="str">
        <f t="shared" si="46"/>
        <v>26-35</v>
      </c>
      <c r="L863" t="str">
        <f t="shared" si="45"/>
        <v>4.30-35</v>
      </c>
      <c r="N863" s="11">
        <f t="shared" si="47"/>
        <v>1.5234852933828407E-45</v>
      </c>
    </row>
    <row r="864" spans="1:14" x14ac:dyDescent="0.3">
      <c r="A864">
        <v>770</v>
      </c>
      <c r="B864" s="1">
        <v>45221</v>
      </c>
      <c r="C864" t="s">
        <v>783</v>
      </c>
      <c r="D864" t="s">
        <v>10</v>
      </c>
      <c r="E864">
        <v>32</v>
      </c>
      <c r="F864" t="s">
        <v>14</v>
      </c>
      <c r="G864">
        <v>1</v>
      </c>
      <c r="H864">
        <v>50</v>
      </c>
      <c r="I864">
        <v>50</v>
      </c>
      <c r="J864">
        <v>0</v>
      </c>
      <c r="K864" t="str">
        <f t="shared" si="46"/>
        <v>26-35</v>
      </c>
      <c r="L864" t="str">
        <f t="shared" si="45"/>
        <v>4.30-35</v>
      </c>
      <c r="N864" s="11">
        <f t="shared" si="47"/>
        <v>1.5234852933828407E-45</v>
      </c>
    </row>
    <row r="865" spans="1:14" x14ac:dyDescent="0.3">
      <c r="A865">
        <v>771</v>
      </c>
      <c r="B865" s="1">
        <v>45273</v>
      </c>
      <c r="C865" t="s">
        <v>784</v>
      </c>
      <c r="D865" t="s">
        <v>10</v>
      </c>
      <c r="E865">
        <v>24</v>
      </c>
      <c r="F865" t="s">
        <v>16</v>
      </c>
      <c r="G865">
        <v>2</v>
      </c>
      <c r="H865">
        <v>25</v>
      </c>
      <c r="I865">
        <v>50</v>
      </c>
      <c r="J865">
        <v>0</v>
      </c>
      <c r="K865" t="str">
        <f t="shared" si="46"/>
        <v>18-25</v>
      </c>
      <c r="L865" t="str">
        <f t="shared" si="45"/>
        <v>2.20-25</v>
      </c>
      <c r="N865" s="11">
        <f t="shared" si="47"/>
        <v>1.5234852933828407E-45</v>
      </c>
    </row>
    <row r="866" spans="1:14" x14ac:dyDescent="0.3">
      <c r="A866">
        <v>774</v>
      </c>
      <c r="B866" s="1">
        <v>45028</v>
      </c>
      <c r="C866" t="s">
        <v>787</v>
      </c>
      <c r="D866" t="s">
        <v>13</v>
      </c>
      <c r="E866">
        <v>40</v>
      </c>
      <c r="F866" t="s">
        <v>14</v>
      </c>
      <c r="G866">
        <v>2</v>
      </c>
      <c r="H866">
        <v>25</v>
      </c>
      <c r="I866">
        <v>50</v>
      </c>
      <c r="J866">
        <v>0</v>
      </c>
      <c r="K866" t="str">
        <f t="shared" si="46"/>
        <v>36-45</v>
      </c>
      <c r="L866" t="str">
        <f t="shared" si="45"/>
        <v>5.35-40</v>
      </c>
      <c r="N866" s="11">
        <f t="shared" si="47"/>
        <v>1.5234852933828407E-45</v>
      </c>
    </row>
    <row r="867" spans="1:14" x14ac:dyDescent="0.3">
      <c r="A867">
        <v>780</v>
      </c>
      <c r="B867" s="1">
        <v>44979</v>
      </c>
      <c r="C867" t="s">
        <v>793</v>
      </c>
      <c r="D867" t="s">
        <v>10</v>
      </c>
      <c r="E867">
        <v>52</v>
      </c>
      <c r="F867" t="s">
        <v>16</v>
      </c>
      <c r="G867">
        <v>2</v>
      </c>
      <c r="H867">
        <v>25</v>
      </c>
      <c r="I867">
        <v>50</v>
      </c>
      <c r="J867">
        <v>0</v>
      </c>
      <c r="K867" t="str">
        <f t="shared" si="46"/>
        <v>46-55</v>
      </c>
      <c r="L867" t="str">
        <f t="shared" si="45"/>
        <v>8.50-55</v>
      </c>
      <c r="N867" s="11">
        <f t="shared" si="47"/>
        <v>1.5234852933828407E-45</v>
      </c>
    </row>
    <row r="868" spans="1:14" x14ac:dyDescent="0.3">
      <c r="A868">
        <v>792</v>
      </c>
      <c r="B868" s="1">
        <v>45116</v>
      </c>
      <c r="C868" t="s">
        <v>805</v>
      </c>
      <c r="D868" t="s">
        <v>13</v>
      </c>
      <c r="E868">
        <v>20</v>
      </c>
      <c r="F868" t="s">
        <v>11</v>
      </c>
      <c r="G868">
        <v>1</v>
      </c>
      <c r="H868">
        <v>50</v>
      </c>
      <c r="I868">
        <v>50</v>
      </c>
      <c r="J868">
        <v>0</v>
      </c>
      <c r="K868" t="str">
        <f t="shared" si="46"/>
        <v>18-25</v>
      </c>
      <c r="L868" t="str">
        <f t="shared" si="45"/>
        <v>1.18-20</v>
      </c>
      <c r="N868" s="11">
        <f t="shared" si="47"/>
        <v>1.5234852933828407E-45</v>
      </c>
    </row>
    <row r="869" spans="1:14" x14ac:dyDescent="0.3">
      <c r="A869">
        <v>798</v>
      </c>
      <c r="B869" s="1">
        <v>45142</v>
      </c>
      <c r="C869" t="s">
        <v>811</v>
      </c>
      <c r="D869" t="s">
        <v>10</v>
      </c>
      <c r="E869">
        <v>61</v>
      </c>
      <c r="F869" t="s">
        <v>14</v>
      </c>
      <c r="G869">
        <v>1</v>
      </c>
      <c r="H869">
        <v>50</v>
      </c>
      <c r="I869">
        <v>50</v>
      </c>
      <c r="J869">
        <v>0</v>
      </c>
      <c r="K869" t="str">
        <f t="shared" si="46"/>
        <v>56-65</v>
      </c>
      <c r="L869" t="str">
        <f t="shared" si="45"/>
        <v>10.60-65</v>
      </c>
      <c r="N869" s="11">
        <f t="shared" si="47"/>
        <v>1.5234852933828407E-45</v>
      </c>
    </row>
    <row r="870" spans="1:14" x14ac:dyDescent="0.3">
      <c r="A870">
        <v>811</v>
      </c>
      <c r="B870" s="1">
        <v>45065</v>
      </c>
      <c r="C870" t="s">
        <v>824</v>
      </c>
      <c r="D870" t="s">
        <v>10</v>
      </c>
      <c r="E870">
        <v>61</v>
      </c>
      <c r="F870" t="s">
        <v>11</v>
      </c>
      <c r="G870">
        <v>2</v>
      </c>
      <c r="H870">
        <v>25</v>
      </c>
      <c r="I870">
        <v>50</v>
      </c>
      <c r="J870">
        <v>0</v>
      </c>
      <c r="K870" t="str">
        <f t="shared" si="46"/>
        <v>56-65</v>
      </c>
      <c r="L870" t="str">
        <f t="shared" si="45"/>
        <v>10.60-65</v>
      </c>
      <c r="N870" s="11">
        <f t="shared" si="47"/>
        <v>1.5234852933828407E-45</v>
      </c>
    </row>
    <row r="871" spans="1:14" x14ac:dyDescent="0.3">
      <c r="A871">
        <v>836</v>
      </c>
      <c r="B871" s="1">
        <v>45035</v>
      </c>
      <c r="C871" t="s">
        <v>849</v>
      </c>
      <c r="D871" t="s">
        <v>13</v>
      </c>
      <c r="E871">
        <v>22</v>
      </c>
      <c r="F871" t="s">
        <v>14</v>
      </c>
      <c r="G871">
        <v>1</v>
      </c>
      <c r="H871">
        <v>50</v>
      </c>
      <c r="I871">
        <v>50</v>
      </c>
      <c r="J871">
        <v>0</v>
      </c>
      <c r="K871" t="str">
        <f t="shared" si="46"/>
        <v>18-25</v>
      </c>
      <c r="L871" t="str">
        <f t="shared" si="45"/>
        <v>2.20-25</v>
      </c>
      <c r="N871" s="11">
        <f t="shared" si="47"/>
        <v>1.5234852933828407E-45</v>
      </c>
    </row>
    <row r="872" spans="1:14" x14ac:dyDescent="0.3">
      <c r="A872">
        <v>840</v>
      </c>
      <c r="B872" s="1">
        <v>45070</v>
      </c>
      <c r="C872" t="s">
        <v>853</v>
      </c>
      <c r="D872" t="s">
        <v>10</v>
      </c>
      <c r="E872">
        <v>62</v>
      </c>
      <c r="F872" t="s">
        <v>14</v>
      </c>
      <c r="G872">
        <v>2</v>
      </c>
      <c r="H872">
        <v>25</v>
      </c>
      <c r="I872">
        <v>50</v>
      </c>
      <c r="J872">
        <v>0</v>
      </c>
      <c r="K872" t="str">
        <f t="shared" si="46"/>
        <v>56-65</v>
      </c>
      <c r="L872" t="str">
        <f t="shared" si="45"/>
        <v>10.60-65</v>
      </c>
      <c r="N872" s="11">
        <f t="shared" si="47"/>
        <v>1.5234852933828407E-45</v>
      </c>
    </row>
    <row r="873" spans="1:14" x14ac:dyDescent="0.3">
      <c r="A873">
        <v>846</v>
      </c>
      <c r="B873" s="1">
        <v>45191</v>
      </c>
      <c r="C873" t="s">
        <v>859</v>
      </c>
      <c r="D873" t="s">
        <v>10</v>
      </c>
      <c r="E873">
        <v>42</v>
      </c>
      <c r="F873" t="s">
        <v>11</v>
      </c>
      <c r="G873">
        <v>1</v>
      </c>
      <c r="H873">
        <v>50</v>
      </c>
      <c r="I873">
        <v>50</v>
      </c>
      <c r="J873">
        <v>0</v>
      </c>
      <c r="K873" t="str">
        <f t="shared" si="46"/>
        <v>36-45</v>
      </c>
      <c r="L873" t="str">
        <f t="shared" si="45"/>
        <v>6.40-45</v>
      </c>
      <c r="N873" s="11">
        <f t="shared" si="47"/>
        <v>1.5234852933828407E-45</v>
      </c>
    </row>
    <row r="874" spans="1:14" x14ac:dyDescent="0.3">
      <c r="A874">
        <v>849</v>
      </c>
      <c r="B874" s="1">
        <v>45050</v>
      </c>
      <c r="C874" t="s">
        <v>862</v>
      </c>
      <c r="D874" t="s">
        <v>10</v>
      </c>
      <c r="E874">
        <v>32</v>
      </c>
      <c r="F874" t="s">
        <v>14</v>
      </c>
      <c r="G874">
        <v>2</v>
      </c>
      <c r="H874">
        <v>25</v>
      </c>
      <c r="I874">
        <v>50</v>
      </c>
      <c r="J874">
        <v>0</v>
      </c>
      <c r="K874" t="str">
        <f t="shared" si="46"/>
        <v>26-35</v>
      </c>
      <c r="L874" t="str">
        <f t="shared" si="45"/>
        <v>4.30-35</v>
      </c>
      <c r="N874" s="11">
        <f t="shared" si="47"/>
        <v>1.5234852933828407E-45</v>
      </c>
    </row>
    <row r="875" spans="1:14" x14ac:dyDescent="0.3">
      <c r="A875">
        <v>851</v>
      </c>
      <c r="B875" s="1">
        <v>45177</v>
      </c>
      <c r="C875" t="s">
        <v>864</v>
      </c>
      <c r="D875" t="s">
        <v>10</v>
      </c>
      <c r="E875">
        <v>32</v>
      </c>
      <c r="F875" t="s">
        <v>16</v>
      </c>
      <c r="G875">
        <v>2</v>
      </c>
      <c r="H875">
        <v>25</v>
      </c>
      <c r="I875">
        <v>50</v>
      </c>
      <c r="J875">
        <v>0</v>
      </c>
      <c r="K875" t="str">
        <f t="shared" si="46"/>
        <v>26-35</v>
      </c>
      <c r="L875" t="str">
        <f t="shared" si="45"/>
        <v>4.30-35</v>
      </c>
      <c r="N875" s="11">
        <f t="shared" si="47"/>
        <v>1.5234852933828407E-45</v>
      </c>
    </row>
    <row r="876" spans="1:14" x14ac:dyDescent="0.3">
      <c r="A876">
        <v>854</v>
      </c>
      <c r="B876" s="1">
        <v>45280</v>
      </c>
      <c r="C876" t="s">
        <v>867</v>
      </c>
      <c r="D876" t="s">
        <v>10</v>
      </c>
      <c r="E876">
        <v>29</v>
      </c>
      <c r="F876" t="s">
        <v>14</v>
      </c>
      <c r="G876">
        <v>1</v>
      </c>
      <c r="H876">
        <v>50</v>
      </c>
      <c r="I876">
        <v>50</v>
      </c>
      <c r="J876">
        <v>0</v>
      </c>
      <c r="K876" t="str">
        <f t="shared" si="46"/>
        <v>26-35</v>
      </c>
      <c r="L876" t="str">
        <f t="shared" si="45"/>
        <v>3.25-30</v>
      </c>
      <c r="N876" s="11">
        <f t="shared" si="47"/>
        <v>1.5234852933828407E-45</v>
      </c>
    </row>
    <row r="877" spans="1:14" x14ac:dyDescent="0.3">
      <c r="A877">
        <v>857</v>
      </c>
      <c r="B877" s="1">
        <v>45291</v>
      </c>
      <c r="C877" t="s">
        <v>870</v>
      </c>
      <c r="D877" t="s">
        <v>10</v>
      </c>
      <c r="E877">
        <v>60</v>
      </c>
      <c r="F877" t="s">
        <v>16</v>
      </c>
      <c r="G877">
        <v>2</v>
      </c>
      <c r="H877">
        <v>25</v>
      </c>
      <c r="I877">
        <v>50</v>
      </c>
      <c r="J877">
        <v>0</v>
      </c>
      <c r="K877" t="str">
        <f t="shared" si="46"/>
        <v>56-65</v>
      </c>
      <c r="L877" t="str">
        <f t="shared" si="45"/>
        <v>9.55-60</v>
      </c>
      <c r="N877" s="11">
        <f t="shared" si="47"/>
        <v>1.5234852933828407E-45</v>
      </c>
    </row>
    <row r="878" spans="1:14" x14ac:dyDescent="0.3">
      <c r="A878">
        <v>863</v>
      </c>
      <c r="B878" s="1">
        <v>45040</v>
      </c>
      <c r="C878" t="s">
        <v>876</v>
      </c>
      <c r="D878" t="s">
        <v>13</v>
      </c>
      <c r="E878">
        <v>30</v>
      </c>
      <c r="F878" t="s">
        <v>16</v>
      </c>
      <c r="G878">
        <v>2</v>
      </c>
      <c r="H878">
        <v>25</v>
      </c>
      <c r="I878">
        <v>50</v>
      </c>
      <c r="J878">
        <v>0</v>
      </c>
      <c r="K878" t="str">
        <f t="shared" si="46"/>
        <v>26-35</v>
      </c>
      <c r="L878" t="str">
        <f t="shared" si="45"/>
        <v>3.25-30</v>
      </c>
      <c r="N878" s="11">
        <f t="shared" si="47"/>
        <v>1.5234852933828407E-45</v>
      </c>
    </row>
    <row r="879" spans="1:14" x14ac:dyDescent="0.3">
      <c r="A879">
        <v>866</v>
      </c>
      <c r="B879" s="1">
        <v>45051</v>
      </c>
      <c r="C879" t="s">
        <v>879</v>
      </c>
      <c r="D879" t="s">
        <v>10</v>
      </c>
      <c r="E879">
        <v>24</v>
      </c>
      <c r="F879" t="s">
        <v>16</v>
      </c>
      <c r="G879">
        <v>1</v>
      </c>
      <c r="H879">
        <v>50</v>
      </c>
      <c r="I879">
        <v>50</v>
      </c>
      <c r="J879">
        <v>0</v>
      </c>
      <c r="K879" t="str">
        <f t="shared" si="46"/>
        <v>18-25</v>
      </c>
      <c r="L879" t="str">
        <f t="shared" si="45"/>
        <v>2.20-25</v>
      </c>
      <c r="N879" s="11">
        <f t="shared" si="47"/>
        <v>1.5234852933828407E-45</v>
      </c>
    </row>
    <row r="880" spans="1:14" x14ac:dyDescent="0.3">
      <c r="A880">
        <v>882</v>
      </c>
      <c r="B880" s="1">
        <v>45083</v>
      </c>
      <c r="C880" t="s">
        <v>895</v>
      </c>
      <c r="D880" t="s">
        <v>13</v>
      </c>
      <c r="E880">
        <v>64</v>
      </c>
      <c r="F880" t="s">
        <v>16</v>
      </c>
      <c r="G880">
        <v>2</v>
      </c>
      <c r="H880">
        <v>25</v>
      </c>
      <c r="I880">
        <v>50</v>
      </c>
      <c r="J880">
        <v>0</v>
      </c>
      <c r="K880" t="str">
        <f t="shared" si="46"/>
        <v>56-65</v>
      </c>
      <c r="L880" t="str">
        <f t="shared" si="45"/>
        <v>10.60-65</v>
      </c>
      <c r="N880" s="11">
        <f t="shared" si="47"/>
        <v>1.5234852933828407E-45</v>
      </c>
    </row>
    <row r="881" spans="1:14" x14ac:dyDescent="0.3">
      <c r="A881">
        <v>889</v>
      </c>
      <c r="B881" s="1">
        <v>45201</v>
      </c>
      <c r="C881" t="s">
        <v>902</v>
      </c>
      <c r="D881" t="s">
        <v>13</v>
      </c>
      <c r="E881">
        <v>35</v>
      </c>
      <c r="F881" t="s">
        <v>16</v>
      </c>
      <c r="G881">
        <v>1</v>
      </c>
      <c r="H881">
        <v>50</v>
      </c>
      <c r="I881">
        <v>50</v>
      </c>
      <c r="J881">
        <v>0</v>
      </c>
      <c r="K881" t="str">
        <f t="shared" si="46"/>
        <v>26-35</v>
      </c>
      <c r="L881" t="str">
        <f t="shared" si="45"/>
        <v>4.30-35</v>
      </c>
      <c r="N881" s="11">
        <f t="shared" si="47"/>
        <v>1.5234852933828407E-45</v>
      </c>
    </row>
    <row r="882" spans="1:14" x14ac:dyDescent="0.3">
      <c r="A882">
        <v>890</v>
      </c>
      <c r="B882" s="1">
        <v>45280</v>
      </c>
      <c r="C882" t="s">
        <v>903</v>
      </c>
      <c r="D882" t="s">
        <v>10</v>
      </c>
      <c r="E882">
        <v>34</v>
      </c>
      <c r="F882" t="s">
        <v>16</v>
      </c>
      <c r="G882">
        <v>2</v>
      </c>
      <c r="H882">
        <v>25</v>
      </c>
      <c r="I882">
        <v>50</v>
      </c>
      <c r="J882">
        <v>0</v>
      </c>
      <c r="K882" t="str">
        <f t="shared" si="46"/>
        <v>26-35</v>
      </c>
      <c r="L882" t="str">
        <f t="shared" si="45"/>
        <v>4.30-35</v>
      </c>
      <c r="N882" s="11">
        <f t="shared" si="47"/>
        <v>1.5234852933828407E-45</v>
      </c>
    </row>
    <row r="883" spans="1:14" x14ac:dyDescent="0.3">
      <c r="A883">
        <v>892</v>
      </c>
      <c r="B883" s="1">
        <v>45025</v>
      </c>
      <c r="C883" t="s">
        <v>905</v>
      </c>
      <c r="D883" t="s">
        <v>10</v>
      </c>
      <c r="E883">
        <v>20</v>
      </c>
      <c r="F883" t="s">
        <v>16</v>
      </c>
      <c r="G883">
        <v>1</v>
      </c>
      <c r="H883">
        <v>50</v>
      </c>
      <c r="I883">
        <v>50</v>
      </c>
      <c r="J883">
        <v>0</v>
      </c>
      <c r="K883" t="str">
        <f t="shared" si="46"/>
        <v>18-25</v>
      </c>
      <c r="L883" t="str">
        <f t="shared" si="45"/>
        <v>1.18-20</v>
      </c>
      <c r="N883" s="11">
        <f t="shared" si="47"/>
        <v>1.5234852933828407E-45</v>
      </c>
    </row>
    <row r="884" spans="1:14" x14ac:dyDescent="0.3">
      <c r="A884">
        <v>893</v>
      </c>
      <c r="B884" s="1">
        <v>45037</v>
      </c>
      <c r="C884" t="s">
        <v>906</v>
      </c>
      <c r="D884" t="s">
        <v>10</v>
      </c>
      <c r="E884">
        <v>49</v>
      </c>
      <c r="F884" t="s">
        <v>16</v>
      </c>
      <c r="G884">
        <v>1</v>
      </c>
      <c r="H884">
        <v>50</v>
      </c>
      <c r="I884">
        <v>50</v>
      </c>
      <c r="J884">
        <v>0</v>
      </c>
      <c r="K884" t="str">
        <f t="shared" si="46"/>
        <v>46-55</v>
      </c>
      <c r="L884" t="str">
        <f t="shared" si="45"/>
        <v>7.45-50</v>
      </c>
      <c r="N884" s="11">
        <f t="shared" si="47"/>
        <v>1.5234852933828407E-45</v>
      </c>
    </row>
    <row r="885" spans="1:14" x14ac:dyDescent="0.3">
      <c r="A885">
        <v>896</v>
      </c>
      <c r="B885" s="1">
        <v>45228</v>
      </c>
      <c r="C885" t="s">
        <v>909</v>
      </c>
      <c r="D885" t="s">
        <v>13</v>
      </c>
      <c r="E885">
        <v>30</v>
      </c>
      <c r="F885" t="s">
        <v>16</v>
      </c>
      <c r="G885">
        <v>2</v>
      </c>
      <c r="H885">
        <v>25</v>
      </c>
      <c r="I885">
        <v>50</v>
      </c>
      <c r="J885">
        <v>0</v>
      </c>
      <c r="K885" t="str">
        <f t="shared" si="46"/>
        <v>26-35</v>
      </c>
      <c r="L885" t="str">
        <f t="shared" si="45"/>
        <v>3.25-30</v>
      </c>
      <c r="N885" s="11">
        <f t="shared" si="47"/>
        <v>1.5234852933828407E-45</v>
      </c>
    </row>
    <row r="886" spans="1:14" x14ac:dyDescent="0.3">
      <c r="A886">
        <v>902</v>
      </c>
      <c r="B886" s="1">
        <v>45078</v>
      </c>
      <c r="C886" t="s">
        <v>915</v>
      </c>
      <c r="D886" t="s">
        <v>13</v>
      </c>
      <c r="E886">
        <v>54</v>
      </c>
      <c r="F886" t="s">
        <v>11</v>
      </c>
      <c r="G886">
        <v>1</v>
      </c>
      <c r="H886">
        <v>50</v>
      </c>
      <c r="I886">
        <v>50</v>
      </c>
      <c r="J886">
        <v>0</v>
      </c>
      <c r="K886" t="str">
        <f t="shared" si="46"/>
        <v>46-55</v>
      </c>
      <c r="L886" t="str">
        <f t="shared" si="45"/>
        <v>8.50-55</v>
      </c>
      <c r="N886" s="11">
        <f t="shared" si="47"/>
        <v>1.5234852933828407E-45</v>
      </c>
    </row>
    <row r="887" spans="1:14" x14ac:dyDescent="0.3">
      <c r="A887">
        <v>906</v>
      </c>
      <c r="B887" s="1">
        <v>45081</v>
      </c>
      <c r="C887" t="s">
        <v>919</v>
      </c>
      <c r="D887" t="s">
        <v>13</v>
      </c>
      <c r="E887">
        <v>20</v>
      </c>
      <c r="F887" t="s">
        <v>14</v>
      </c>
      <c r="G887">
        <v>1</v>
      </c>
      <c r="H887">
        <v>50</v>
      </c>
      <c r="I887">
        <v>50</v>
      </c>
      <c r="J887">
        <v>0</v>
      </c>
      <c r="K887" t="str">
        <f t="shared" si="46"/>
        <v>18-25</v>
      </c>
      <c r="L887" t="str">
        <f t="shared" si="45"/>
        <v>1.18-20</v>
      </c>
      <c r="N887" s="11">
        <f t="shared" si="47"/>
        <v>1.5234852933828407E-45</v>
      </c>
    </row>
    <row r="888" spans="1:14" x14ac:dyDescent="0.3">
      <c r="A888">
        <v>916</v>
      </c>
      <c r="B888" s="1">
        <v>45284</v>
      </c>
      <c r="C888" t="s">
        <v>929</v>
      </c>
      <c r="D888" t="s">
        <v>13</v>
      </c>
      <c r="E888">
        <v>32</v>
      </c>
      <c r="F888" t="s">
        <v>16</v>
      </c>
      <c r="G888">
        <v>1</v>
      </c>
      <c r="H888">
        <v>50</v>
      </c>
      <c r="I888">
        <v>50</v>
      </c>
      <c r="J888">
        <v>0</v>
      </c>
      <c r="K888" t="str">
        <f t="shared" si="46"/>
        <v>26-35</v>
      </c>
      <c r="L888" t="str">
        <f t="shared" si="45"/>
        <v>4.30-35</v>
      </c>
      <c r="N888" s="11">
        <f t="shared" si="47"/>
        <v>1.5234852933828407E-45</v>
      </c>
    </row>
    <row r="889" spans="1:14" x14ac:dyDescent="0.3">
      <c r="A889">
        <v>919</v>
      </c>
      <c r="B889" s="1">
        <v>45178</v>
      </c>
      <c r="C889" t="s">
        <v>932</v>
      </c>
      <c r="D889" t="s">
        <v>13</v>
      </c>
      <c r="E889">
        <v>22</v>
      </c>
      <c r="F889" t="s">
        <v>11</v>
      </c>
      <c r="G889">
        <v>2</v>
      </c>
      <c r="H889">
        <v>25</v>
      </c>
      <c r="I889">
        <v>50</v>
      </c>
      <c r="J889">
        <v>0</v>
      </c>
      <c r="K889" t="str">
        <f t="shared" si="46"/>
        <v>18-25</v>
      </c>
      <c r="L889" t="str">
        <f t="shared" si="45"/>
        <v>2.20-25</v>
      </c>
      <c r="N889" s="11">
        <f t="shared" si="47"/>
        <v>1.5234852933828407E-45</v>
      </c>
    </row>
    <row r="890" spans="1:14" x14ac:dyDescent="0.3">
      <c r="A890">
        <v>922</v>
      </c>
      <c r="B890" s="1">
        <v>45220</v>
      </c>
      <c r="C890" t="s">
        <v>935</v>
      </c>
      <c r="D890" t="s">
        <v>10</v>
      </c>
      <c r="E890">
        <v>41</v>
      </c>
      <c r="F890" t="s">
        <v>16</v>
      </c>
      <c r="G890">
        <v>1</v>
      </c>
      <c r="H890">
        <v>50</v>
      </c>
      <c r="I890">
        <v>50</v>
      </c>
      <c r="J890">
        <v>0</v>
      </c>
      <c r="K890" t="str">
        <f t="shared" si="46"/>
        <v>36-45</v>
      </c>
      <c r="L890" t="str">
        <f t="shared" si="45"/>
        <v>6.40-45</v>
      </c>
      <c r="N890" s="11">
        <f t="shared" si="47"/>
        <v>1.5234852933828407E-45</v>
      </c>
    </row>
    <row r="891" spans="1:14" x14ac:dyDescent="0.3">
      <c r="A891">
        <v>935</v>
      </c>
      <c r="B891" s="1">
        <v>45178</v>
      </c>
      <c r="C891" t="s">
        <v>948</v>
      </c>
      <c r="D891" t="s">
        <v>13</v>
      </c>
      <c r="E891">
        <v>34</v>
      </c>
      <c r="F891" t="s">
        <v>11</v>
      </c>
      <c r="G891">
        <v>1</v>
      </c>
      <c r="H891">
        <v>50</v>
      </c>
      <c r="I891">
        <v>50</v>
      </c>
      <c r="J891">
        <v>0</v>
      </c>
      <c r="K891" t="str">
        <f t="shared" si="46"/>
        <v>26-35</v>
      </c>
      <c r="L891" t="str">
        <f t="shared" si="45"/>
        <v>4.30-35</v>
      </c>
      <c r="N891" s="11">
        <f t="shared" si="47"/>
        <v>1.5234852933828407E-45</v>
      </c>
    </row>
    <row r="892" spans="1:14" x14ac:dyDescent="0.3">
      <c r="A892">
        <v>941</v>
      </c>
      <c r="B892" s="1">
        <v>45004</v>
      </c>
      <c r="C892" t="s">
        <v>954</v>
      </c>
      <c r="D892" t="s">
        <v>13</v>
      </c>
      <c r="E892">
        <v>57</v>
      </c>
      <c r="F892" t="s">
        <v>14</v>
      </c>
      <c r="G892">
        <v>2</v>
      </c>
      <c r="H892">
        <v>25</v>
      </c>
      <c r="I892">
        <v>50</v>
      </c>
      <c r="J892">
        <v>0</v>
      </c>
      <c r="K892" t="str">
        <f t="shared" si="46"/>
        <v>56-65</v>
      </c>
      <c r="L892" t="str">
        <f t="shared" si="45"/>
        <v>9.55-60</v>
      </c>
      <c r="N892" s="11">
        <f t="shared" si="47"/>
        <v>1.5234852933828407E-45</v>
      </c>
    </row>
    <row r="893" spans="1:14" x14ac:dyDescent="0.3">
      <c r="A893">
        <v>944</v>
      </c>
      <c r="B893" s="1">
        <v>45082</v>
      </c>
      <c r="C893" t="s">
        <v>957</v>
      </c>
      <c r="D893" t="s">
        <v>10</v>
      </c>
      <c r="E893">
        <v>44</v>
      </c>
      <c r="F893" t="s">
        <v>14</v>
      </c>
      <c r="G893">
        <v>2</v>
      </c>
      <c r="H893">
        <v>25</v>
      </c>
      <c r="I893">
        <v>50</v>
      </c>
      <c r="J893">
        <v>0</v>
      </c>
      <c r="K893" t="str">
        <f t="shared" si="46"/>
        <v>36-45</v>
      </c>
      <c r="L893" t="str">
        <f t="shared" si="45"/>
        <v>6.40-45</v>
      </c>
      <c r="N893" s="11">
        <f t="shared" si="47"/>
        <v>1.5234852933828407E-45</v>
      </c>
    </row>
    <row r="894" spans="1:14" x14ac:dyDescent="0.3">
      <c r="A894">
        <v>949</v>
      </c>
      <c r="B894" s="1">
        <v>45140</v>
      </c>
      <c r="C894" t="s">
        <v>962</v>
      </c>
      <c r="D894" t="s">
        <v>13</v>
      </c>
      <c r="E894">
        <v>41</v>
      </c>
      <c r="F894" t="s">
        <v>16</v>
      </c>
      <c r="G894">
        <v>2</v>
      </c>
      <c r="H894">
        <v>25</v>
      </c>
      <c r="I894">
        <v>50</v>
      </c>
      <c r="J894">
        <v>0</v>
      </c>
      <c r="K894" t="str">
        <f t="shared" si="46"/>
        <v>36-45</v>
      </c>
      <c r="L894" t="str">
        <f t="shared" si="45"/>
        <v>6.40-45</v>
      </c>
      <c r="N894" s="11">
        <f t="shared" si="47"/>
        <v>1.5234852933828407E-45</v>
      </c>
    </row>
    <row r="895" spans="1:14" x14ac:dyDescent="0.3">
      <c r="A895">
        <v>958</v>
      </c>
      <c r="B895" s="1">
        <v>45079</v>
      </c>
      <c r="C895" t="s">
        <v>971</v>
      </c>
      <c r="D895" t="s">
        <v>10</v>
      </c>
      <c r="E895">
        <v>62</v>
      </c>
      <c r="F895" t="s">
        <v>16</v>
      </c>
      <c r="G895">
        <v>2</v>
      </c>
      <c r="H895">
        <v>25</v>
      </c>
      <c r="I895">
        <v>50</v>
      </c>
      <c r="J895">
        <v>0</v>
      </c>
      <c r="K895" t="str">
        <f t="shared" si="46"/>
        <v>56-65</v>
      </c>
      <c r="L895" t="str">
        <f t="shared" si="45"/>
        <v>10.60-65</v>
      </c>
      <c r="N895" s="11">
        <f t="shared" si="47"/>
        <v>1.5234852933828407E-45</v>
      </c>
    </row>
    <row r="896" spans="1:14" x14ac:dyDescent="0.3">
      <c r="A896">
        <v>963</v>
      </c>
      <c r="B896" s="1">
        <v>45244</v>
      </c>
      <c r="C896" t="s">
        <v>976</v>
      </c>
      <c r="D896" t="s">
        <v>13</v>
      </c>
      <c r="E896">
        <v>55</v>
      </c>
      <c r="F896" t="s">
        <v>11</v>
      </c>
      <c r="G896">
        <v>1</v>
      </c>
      <c r="H896">
        <v>50</v>
      </c>
      <c r="I896">
        <v>50</v>
      </c>
      <c r="J896">
        <v>0</v>
      </c>
      <c r="K896" t="str">
        <f t="shared" si="46"/>
        <v>46-55</v>
      </c>
      <c r="L896" t="str">
        <f t="shared" si="45"/>
        <v>8.50-55</v>
      </c>
      <c r="N896" s="11">
        <f t="shared" si="47"/>
        <v>1.5234852933828407E-45</v>
      </c>
    </row>
    <row r="897" spans="1:14" x14ac:dyDescent="0.3">
      <c r="A897">
        <v>973</v>
      </c>
      <c r="B897" s="1">
        <v>45007</v>
      </c>
      <c r="C897" t="s">
        <v>986</v>
      </c>
      <c r="D897" t="s">
        <v>10</v>
      </c>
      <c r="E897">
        <v>60</v>
      </c>
      <c r="F897" t="s">
        <v>14</v>
      </c>
      <c r="G897">
        <v>1</v>
      </c>
      <c r="H897">
        <v>50</v>
      </c>
      <c r="I897">
        <v>50</v>
      </c>
      <c r="J897">
        <v>0</v>
      </c>
      <c r="K897" t="str">
        <f t="shared" si="46"/>
        <v>56-65</v>
      </c>
      <c r="L897" t="str">
        <f t="shared" si="45"/>
        <v>9.55-60</v>
      </c>
      <c r="N897" s="11">
        <f t="shared" si="47"/>
        <v>1.5234852933828407E-45</v>
      </c>
    </row>
    <row r="898" spans="1:14" x14ac:dyDescent="0.3">
      <c r="A898">
        <v>985</v>
      </c>
      <c r="B898" s="1">
        <v>45076</v>
      </c>
      <c r="C898" t="s">
        <v>998</v>
      </c>
      <c r="D898" t="s">
        <v>13</v>
      </c>
      <c r="E898">
        <v>19</v>
      </c>
      <c r="F898" t="s">
        <v>16</v>
      </c>
      <c r="G898">
        <v>2</v>
      </c>
      <c r="H898">
        <v>25</v>
      </c>
      <c r="I898">
        <v>50</v>
      </c>
      <c r="J898">
        <v>0</v>
      </c>
      <c r="K898" t="str">
        <f t="shared" si="46"/>
        <v>18-25</v>
      </c>
      <c r="L898" t="str">
        <f t="shared" ref="L898:L961" si="48">IF(E898&lt;=20,"1.18-20",IF(E898&lt;=25,"2.20-25",IF(E898&lt;=30,"3.25-30",IF(E898&lt;=35,"4.30-35",IF(E898&lt;=40,"5.35-40",IF(E898&lt;=45,"6.40-45",IF(E898&lt;=50,"7.45-50",IF(E898&lt;=55,"8.50-55",IF(E898&lt;=60,"9.55-60","10.60-65")))))))))</f>
        <v>1.18-20</v>
      </c>
      <c r="N898" s="11">
        <f t="shared" si="47"/>
        <v>1.5234852933828407E-45</v>
      </c>
    </row>
    <row r="899" spans="1:14" x14ac:dyDescent="0.3">
      <c r="A899">
        <v>996</v>
      </c>
      <c r="B899" s="1">
        <v>45062</v>
      </c>
      <c r="C899" t="s">
        <v>1009</v>
      </c>
      <c r="D899" t="s">
        <v>10</v>
      </c>
      <c r="E899">
        <v>62</v>
      </c>
      <c r="F899" t="s">
        <v>14</v>
      </c>
      <c r="G899">
        <v>1</v>
      </c>
      <c r="H899">
        <v>50</v>
      </c>
      <c r="I899">
        <v>50</v>
      </c>
      <c r="J899">
        <v>0</v>
      </c>
      <c r="K899" t="str">
        <f t="shared" ref="K899:K962" si="49">IF(E899&lt;=25,"18-25",IF(E899&lt;=35,"26-35",IF(E899&lt;=45,"36-45",IF(E899&lt;=55,"46-55","56-65"))))</f>
        <v>56-65</v>
      </c>
      <c r="L899" t="str">
        <f t="shared" si="48"/>
        <v>10.60-65</v>
      </c>
      <c r="N899" s="11">
        <f t="shared" ref="N899:N962" si="50">_xlfn.T.TEST($H$2:$H$1001,$I$2:$I$1001,2,3)</f>
        <v>1.5234852933828407E-45</v>
      </c>
    </row>
    <row r="900" spans="1:14" x14ac:dyDescent="0.3">
      <c r="A900">
        <v>3</v>
      </c>
      <c r="B900" s="1">
        <v>44939</v>
      </c>
      <c r="C900" t="s">
        <v>15</v>
      </c>
      <c r="D900" t="s">
        <v>10</v>
      </c>
      <c r="E900">
        <v>50</v>
      </c>
      <c r="F900" t="s">
        <v>16</v>
      </c>
      <c r="G900">
        <v>1</v>
      </c>
      <c r="H900">
        <v>30</v>
      </c>
      <c r="I900">
        <v>30</v>
      </c>
      <c r="J900">
        <v>0</v>
      </c>
      <c r="K900" t="str">
        <f t="shared" si="49"/>
        <v>46-55</v>
      </c>
      <c r="L900" t="str">
        <f t="shared" si="48"/>
        <v>7.45-50</v>
      </c>
      <c r="N900" s="11">
        <f t="shared" si="50"/>
        <v>1.5234852933828407E-45</v>
      </c>
    </row>
    <row r="901" spans="1:14" x14ac:dyDescent="0.3">
      <c r="A901">
        <v>6</v>
      </c>
      <c r="B901" s="1">
        <v>45041</v>
      </c>
      <c r="C901" t="s">
        <v>19</v>
      </c>
      <c r="D901" t="s">
        <v>13</v>
      </c>
      <c r="E901">
        <v>45</v>
      </c>
      <c r="F901" t="s">
        <v>11</v>
      </c>
      <c r="G901">
        <v>1</v>
      </c>
      <c r="H901">
        <v>30</v>
      </c>
      <c r="I901">
        <v>30</v>
      </c>
      <c r="J901">
        <v>0</v>
      </c>
      <c r="K901" t="str">
        <f t="shared" si="49"/>
        <v>36-45</v>
      </c>
      <c r="L901" t="str">
        <f t="shared" si="48"/>
        <v>6.40-45</v>
      </c>
      <c r="N901" s="11">
        <f t="shared" si="50"/>
        <v>1.5234852933828407E-45</v>
      </c>
    </row>
    <row r="902" spans="1:14" x14ac:dyDescent="0.3">
      <c r="A902">
        <v>29</v>
      </c>
      <c r="B902" s="1">
        <v>45156</v>
      </c>
      <c r="C902" t="s">
        <v>42</v>
      </c>
      <c r="D902" t="s">
        <v>13</v>
      </c>
      <c r="E902">
        <v>42</v>
      </c>
      <c r="F902" t="s">
        <v>16</v>
      </c>
      <c r="G902">
        <v>1</v>
      </c>
      <c r="H902">
        <v>30</v>
      </c>
      <c r="I902">
        <v>30</v>
      </c>
      <c r="J902">
        <v>0</v>
      </c>
      <c r="K902" t="str">
        <f t="shared" si="49"/>
        <v>36-45</v>
      </c>
      <c r="L902" t="str">
        <f t="shared" si="48"/>
        <v>6.40-45</v>
      </c>
      <c r="N902" s="11">
        <f t="shared" si="50"/>
        <v>1.5234852933828407E-45</v>
      </c>
    </row>
    <row r="903" spans="1:14" x14ac:dyDescent="0.3">
      <c r="A903">
        <v>45</v>
      </c>
      <c r="B903" s="1">
        <v>45110</v>
      </c>
      <c r="C903" t="s">
        <v>58</v>
      </c>
      <c r="D903" t="s">
        <v>13</v>
      </c>
      <c r="E903">
        <v>55</v>
      </c>
      <c r="F903" t="s">
        <v>16</v>
      </c>
      <c r="G903">
        <v>1</v>
      </c>
      <c r="H903">
        <v>30</v>
      </c>
      <c r="I903">
        <v>30</v>
      </c>
      <c r="J903">
        <v>0</v>
      </c>
      <c r="K903" t="str">
        <f t="shared" si="49"/>
        <v>46-55</v>
      </c>
      <c r="L903" t="str">
        <f t="shared" si="48"/>
        <v>8.50-55</v>
      </c>
      <c r="N903" s="11">
        <f t="shared" si="50"/>
        <v>1.5234852933828407E-45</v>
      </c>
    </row>
    <row r="904" spans="1:14" x14ac:dyDescent="0.3">
      <c r="A904">
        <v>57</v>
      </c>
      <c r="B904" s="1">
        <v>45248</v>
      </c>
      <c r="C904" t="s">
        <v>70</v>
      </c>
      <c r="D904" t="s">
        <v>13</v>
      </c>
      <c r="E904">
        <v>63</v>
      </c>
      <c r="F904" t="s">
        <v>11</v>
      </c>
      <c r="G904">
        <v>1</v>
      </c>
      <c r="H904">
        <v>30</v>
      </c>
      <c r="I904">
        <v>30</v>
      </c>
      <c r="J904">
        <v>0</v>
      </c>
      <c r="K904" t="str">
        <f t="shared" si="49"/>
        <v>56-65</v>
      </c>
      <c r="L904" t="str">
        <f t="shared" si="48"/>
        <v>10.60-65</v>
      </c>
      <c r="N904" s="11">
        <f t="shared" si="50"/>
        <v>1.5234852933828407E-45</v>
      </c>
    </row>
    <row r="905" spans="1:14" x14ac:dyDescent="0.3">
      <c r="A905">
        <v>66</v>
      </c>
      <c r="B905" s="1">
        <v>45043</v>
      </c>
      <c r="C905" t="s">
        <v>79</v>
      </c>
      <c r="D905" t="s">
        <v>13</v>
      </c>
      <c r="E905">
        <v>45</v>
      </c>
      <c r="F905" t="s">
        <v>16</v>
      </c>
      <c r="G905">
        <v>1</v>
      </c>
      <c r="H905">
        <v>30</v>
      </c>
      <c r="I905">
        <v>30</v>
      </c>
      <c r="J905">
        <v>0</v>
      </c>
      <c r="K905" t="str">
        <f t="shared" si="49"/>
        <v>36-45</v>
      </c>
      <c r="L905" t="str">
        <f t="shared" si="48"/>
        <v>6.40-45</v>
      </c>
      <c r="N905" s="11">
        <f t="shared" si="50"/>
        <v>1.5234852933828407E-45</v>
      </c>
    </row>
    <row r="906" spans="1:14" x14ac:dyDescent="0.3">
      <c r="A906">
        <v>90</v>
      </c>
      <c r="B906" s="1">
        <v>45052</v>
      </c>
      <c r="C906" t="s">
        <v>103</v>
      </c>
      <c r="D906" t="s">
        <v>13</v>
      </c>
      <c r="E906">
        <v>51</v>
      </c>
      <c r="F906" t="s">
        <v>16</v>
      </c>
      <c r="G906">
        <v>1</v>
      </c>
      <c r="H906">
        <v>30</v>
      </c>
      <c r="I906">
        <v>30</v>
      </c>
      <c r="J906">
        <v>0</v>
      </c>
      <c r="K906" t="str">
        <f t="shared" si="49"/>
        <v>46-55</v>
      </c>
      <c r="L906" t="str">
        <f t="shared" si="48"/>
        <v>8.50-55</v>
      </c>
      <c r="N906" s="11">
        <f t="shared" si="50"/>
        <v>1.5234852933828407E-45</v>
      </c>
    </row>
    <row r="907" spans="1:14" x14ac:dyDescent="0.3">
      <c r="A907">
        <v>100</v>
      </c>
      <c r="B907" s="1">
        <v>45093</v>
      </c>
      <c r="C907" t="s">
        <v>113</v>
      </c>
      <c r="D907" t="s">
        <v>10</v>
      </c>
      <c r="E907">
        <v>41</v>
      </c>
      <c r="F907" t="s">
        <v>16</v>
      </c>
      <c r="G907">
        <v>1</v>
      </c>
      <c r="H907">
        <v>30</v>
      </c>
      <c r="I907">
        <v>30</v>
      </c>
      <c r="J907">
        <v>0</v>
      </c>
      <c r="K907" t="str">
        <f t="shared" si="49"/>
        <v>36-45</v>
      </c>
      <c r="L907" t="str">
        <f t="shared" si="48"/>
        <v>6.40-45</v>
      </c>
      <c r="N907" s="11">
        <f t="shared" si="50"/>
        <v>1.5234852933828407E-45</v>
      </c>
    </row>
    <row r="908" spans="1:14" x14ac:dyDescent="0.3">
      <c r="A908">
        <v>116</v>
      </c>
      <c r="B908" s="1">
        <v>45161</v>
      </c>
      <c r="C908" t="s">
        <v>129</v>
      </c>
      <c r="D908" t="s">
        <v>13</v>
      </c>
      <c r="E908">
        <v>23</v>
      </c>
      <c r="F908" t="s">
        <v>14</v>
      </c>
      <c r="G908">
        <v>1</v>
      </c>
      <c r="H908">
        <v>30</v>
      </c>
      <c r="I908">
        <v>30</v>
      </c>
      <c r="J908">
        <v>0</v>
      </c>
      <c r="K908" t="str">
        <f t="shared" si="49"/>
        <v>18-25</v>
      </c>
      <c r="L908" t="str">
        <f t="shared" si="48"/>
        <v>2.20-25</v>
      </c>
      <c r="N908" s="11">
        <f t="shared" si="50"/>
        <v>1.5234852933828407E-45</v>
      </c>
    </row>
    <row r="909" spans="1:14" x14ac:dyDescent="0.3">
      <c r="A909">
        <v>140</v>
      </c>
      <c r="B909" s="1">
        <v>45143</v>
      </c>
      <c r="C909" t="s">
        <v>153</v>
      </c>
      <c r="D909" t="s">
        <v>10</v>
      </c>
      <c r="E909">
        <v>38</v>
      </c>
      <c r="F909" t="s">
        <v>16</v>
      </c>
      <c r="G909">
        <v>1</v>
      </c>
      <c r="H909">
        <v>30</v>
      </c>
      <c r="I909">
        <v>30</v>
      </c>
      <c r="J909">
        <v>0</v>
      </c>
      <c r="K909" t="str">
        <f t="shared" si="49"/>
        <v>36-45</v>
      </c>
      <c r="L909" t="str">
        <f t="shared" si="48"/>
        <v>5.35-40</v>
      </c>
      <c r="N909" s="11">
        <f t="shared" si="50"/>
        <v>1.5234852933828407E-45</v>
      </c>
    </row>
    <row r="910" spans="1:14" x14ac:dyDescent="0.3">
      <c r="A910">
        <v>195</v>
      </c>
      <c r="B910" s="1">
        <v>44962</v>
      </c>
      <c r="C910" t="s">
        <v>208</v>
      </c>
      <c r="D910" t="s">
        <v>10</v>
      </c>
      <c r="E910">
        <v>52</v>
      </c>
      <c r="F910" t="s">
        <v>14</v>
      </c>
      <c r="G910">
        <v>1</v>
      </c>
      <c r="H910">
        <v>30</v>
      </c>
      <c r="I910">
        <v>30</v>
      </c>
      <c r="J910">
        <v>0</v>
      </c>
      <c r="K910" t="str">
        <f t="shared" si="49"/>
        <v>46-55</v>
      </c>
      <c r="L910" t="str">
        <f t="shared" si="48"/>
        <v>8.50-55</v>
      </c>
      <c r="N910" s="11">
        <f t="shared" si="50"/>
        <v>1.5234852933828407E-45</v>
      </c>
    </row>
    <row r="911" spans="1:14" x14ac:dyDescent="0.3">
      <c r="A911">
        <v>255</v>
      </c>
      <c r="B911" s="1">
        <v>45024</v>
      </c>
      <c r="C911" t="s">
        <v>268</v>
      </c>
      <c r="D911" t="s">
        <v>10</v>
      </c>
      <c r="E911">
        <v>48</v>
      </c>
      <c r="F911" t="s">
        <v>14</v>
      </c>
      <c r="G911">
        <v>1</v>
      </c>
      <c r="H911">
        <v>30</v>
      </c>
      <c r="I911">
        <v>30</v>
      </c>
      <c r="J911">
        <v>0</v>
      </c>
      <c r="K911" t="str">
        <f t="shared" si="49"/>
        <v>46-55</v>
      </c>
      <c r="L911" t="str">
        <f t="shared" si="48"/>
        <v>7.45-50</v>
      </c>
      <c r="N911" s="11">
        <f t="shared" si="50"/>
        <v>1.5234852933828407E-45</v>
      </c>
    </row>
    <row r="912" spans="1:14" x14ac:dyDescent="0.3">
      <c r="A912">
        <v>268</v>
      </c>
      <c r="B912" s="1">
        <v>44977</v>
      </c>
      <c r="C912" t="s">
        <v>281</v>
      </c>
      <c r="D912" t="s">
        <v>13</v>
      </c>
      <c r="E912">
        <v>28</v>
      </c>
      <c r="F912" t="s">
        <v>16</v>
      </c>
      <c r="G912">
        <v>1</v>
      </c>
      <c r="H912">
        <v>30</v>
      </c>
      <c r="I912">
        <v>30</v>
      </c>
      <c r="J912">
        <v>0</v>
      </c>
      <c r="K912" t="str">
        <f t="shared" si="49"/>
        <v>26-35</v>
      </c>
      <c r="L912" t="str">
        <f t="shared" si="48"/>
        <v>3.25-30</v>
      </c>
      <c r="N912" s="11">
        <f t="shared" si="50"/>
        <v>1.5234852933828407E-45</v>
      </c>
    </row>
    <row r="913" spans="1:14" x14ac:dyDescent="0.3">
      <c r="A913">
        <v>305</v>
      </c>
      <c r="B913" s="1">
        <v>45062</v>
      </c>
      <c r="C913" t="s">
        <v>318</v>
      </c>
      <c r="D913" t="s">
        <v>13</v>
      </c>
      <c r="E913">
        <v>18</v>
      </c>
      <c r="F913" t="s">
        <v>11</v>
      </c>
      <c r="G913">
        <v>1</v>
      </c>
      <c r="H913">
        <v>30</v>
      </c>
      <c r="I913">
        <v>30</v>
      </c>
      <c r="J913">
        <v>0</v>
      </c>
      <c r="K913" t="str">
        <f t="shared" si="49"/>
        <v>18-25</v>
      </c>
      <c r="L913" t="str">
        <f t="shared" si="48"/>
        <v>1.18-20</v>
      </c>
      <c r="N913" s="11">
        <f t="shared" si="50"/>
        <v>1.5234852933828407E-45</v>
      </c>
    </row>
    <row r="914" spans="1:14" x14ac:dyDescent="0.3">
      <c r="A914">
        <v>344</v>
      </c>
      <c r="B914" s="1">
        <v>44947</v>
      </c>
      <c r="C914" t="s">
        <v>357</v>
      </c>
      <c r="D914" t="s">
        <v>13</v>
      </c>
      <c r="E914">
        <v>42</v>
      </c>
      <c r="F914" t="s">
        <v>11</v>
      </c>
      <c r="G914">
        <v>1</v>
      </c>
      <c r="H914">
        <v>30</v>
      </c>
      <c r="I914">
        <v>30</v>
      </c>
      <c r="J914">
        <v>0</v>
      </c>
      <c r="K914" t="str">
        <f t="shared" si="49"/>
        <v>36-45</v>
      </c>
      <c r="L914" t="str">
        <f t="shared" si="48"/>
        <v>6.40-45</v>
      </c>
      <c r="N914" s="11">
        <f t="shared" si="50"/>
        <v>1.5234852933828407E-45</v>
      </c>
    </row>
    <row r="915" spans="1:14" x14ac:dyDescent="0.3">
      <c r="A915">
        <v>345</v>
      </c>
      <c r="B915" s="1">
        <v>45244</v>
      </c>
      <c r="C915" t="s">
        <v>358</v>
      </c>
      <c r="D915" t="s">
        <v>10</v>
      </c>
      <c r="E915">
        <v>62</v>
      </c>
      <c r="F915" t="s">
        <v>16</v>
      </c>
      <c r="G915">
        <v>1</v>
      </c>
      <c r="H915">
        <v>30</v>
      </c>
      <c r="I915">
        <v>30</v>
      </c>
      <c r="J915">
        <v>0</v>
      </c>
      <c r="K915" t="str">
        <f t="shared" si="49"/>
        <v>56-65</v>
      </c>
      <c r="L915" t="str">
        <f t="shared" si="48"/>
        <v>10.60-65</v>
      </c>
      <c r="N915" s="11">
        <f t="shared" si="50"/>
        <v>1.5234852933828407E-45</v>
      </c>
    </row>
    <row r="916" spans="1:14" x14ac:dyDescent="0.3">
      <c r="A916">
        <v>376</v>
      </c>
      <c r="B916" s="1">
        <v>45062</v>
      </c>
      <c r="C916" t="s">
        <v>389</v>
      </c>
      <c r="D916" t="s">
        <v>13</v>
      </c>
      <c r="E916">
        <v>64</v>
      </c>
      <c r="F916" t="s">
        <v>11</v>
      </c>
      <c r="G916">
        <v>1</v>
      </c>
      <c r="H916">
        <v>30</v>
      </c>
      <c r="I916">
        <v>30</v>
      </c>
      <c r="J916">
        <v>0</v>
      </c>
      <c r="K916" t="str">
        <f t="shared" si="49"/>
        <v>56-65</v>
      </c>
      <c r="L916" t="str">
        <f t="shared" si="48"/>
        <v>10.60-65</v>
      </c>
      <c r="N916" s="11">
        <f t="shared" si="50"/>
        <v>1.5234852933828407E-45</v>
      </c>
    </row>
    <row r="917" spans="1:14" x14ac:dyDescent="0.3">
      <c r="A917">
        <v>387</v>
      </c>
      <c r="B917" s="1">
        <v>45081</v>
      </c>
      <c r="C917" t="s">
        <v>400</v>
      </c>
      <c r="D917" t="s">
        <v>10</v>
      </c>
      <c r="E917">
        <v>44</v>
      </c>
      <c r="F917" t="s">
        <v>11</v>
      </c>
      <c r="G917">
        <v>1</v>
      </c>
      <c r="H917">
        <v>30</v>
      </c>
      <c r="I917">
        <v>30</v>
      </c>
      <c r="J917">
        <v>0</v>
      </c>
      <c r="K917" t="str">
        <f t="shared" si="49"/>
        <v>36-45</v>
      </c>
      <c r="L917" t="str">
        <f t="shared" si="48"/>
        <v>6.40-45</v>
      </c>
      <c r="N917" s="11">
        <f t="shared" si="50"/>
        <v>1.5234852933828407E-45</v>
      </c>
    </row>
    <row r="918" spans="1:14" x14ac:dyDescent="0.3">
      <c r="A918">
        <v>396</v>
      </c>
      <c r="B918" s="1">
        <v>44980</v>
      </c>
      <c r="C918" t="s">
        <v>409</v>
      </c>
      <c r="D918" t="s">
        <v>13</v>
      </c>
      <c r="E918">
        <v>55</v>
      </c>
      <c r="F918" t="s">
        <v>11</v>
      </c>
      <c r="G918">
        <v>1</v>
      </c>
      <c r="H918">
        <v>30</v>
      </c>
      <c r="I918">
        <v>30</v>
      </c>
      <c r="J918">
        <v>0</v>
      </c>
      <c r="K918" t="str">
        <f t="shared" si="49"/>
        <v>46-55</v>
      </c>
      <c r="L918" t="str">
        <f t="shared" si="48"/>
        <v>8.50-55</v>
      </c>
      <c r="N918" s="11">
        <f t="shared" si="50"/>
        <v>1.5234852933828407E-45</v>
      </c>
    </row>
    <row r="919" spans="1:14" x14ac:dyDescent="0.3">
      <c r="A919">
        <v>438</v>
      </c>
      <c r="B919" s="1">
        <v>44945</v>
      </c>
      <c r="C919" t="s">
        <v>451</v>
      </c>
      <c r="D919" t="s">
        <v>13</v>
      </c>
      <c r="E919">
        <v>42</v>
      </c>
      <c r="F919" t="s">
        <v>14</v>
      </c>
      <c r="G919">
        <v>1</v>
      </c>
      <c r="H919">
        <v>30</v>
      </c>
      <c r="I919">
        <v>30</v>
      </c>
      <c r="J919">
        <v>0</v>
      </c>
      <c r="K919" t="str">
        <f t="shared" si="49"/>
        <v>36-45</v>
      </c>
      <c r="L919" t="str">
        <f t="shared" si="48"/>
        <v>6.40-45</v>
      </c>
      <c r="N919" s="11">
        <f t="shared" si="50"/>
        <v>1.5234852933828407E-45</v>
      </c>
    </row>
    <row r="920" spans="1:14" x14ac:dyDescent="0.3">
      <c r="A920">
        <v>451</v>
      </c>
      <c r="B920" s="1">
        <v>45276</v>
      </c>
      <c r="C920" t="s">
        <v>464</v>
      </c>
      <c r="D920" t="s">
        <v>13</v>
      </c>
      <c r="E920">
        <v>45</v>
      </c>
      <c r="F920" t="s">
        <v>16</v>
      </c>
      <c r="G920">
        <v>1</v>
      </c>
      <c r="H920">
        <v>30</v>
      </c>
      <c r="I920">
        <v>30</v>
      </c>
      <c r="J920">
        <v>0</v>
      </c>
      <c r="K920" t="str">
        <f t="shared" si="49"/>
        <v>36-45</v>
      </c>
      <c r="L920" t="str">
        <f t="shared" si="48"/>
        <v>6.40-45</v>
      </c>
      <c r="N920" s="11">
        <f t="shared" si="50"/>
        <v>1.5234852933828407E-45</v>
      </c>
    </row>
    <row r="921" spans="1:14" x14ac:dyDescent="0.3">
      <c r="A921">
        <v>483</v>
      </c>
      <c r="B921" s="1">
        <v>45041</v>
      </c>
      <c r="C921" t="s">
        <v>496</v>
      </c>
      <c r="D921" t="s">
        <v>10</v>
      </c>
      <c r="E921">
        <v>55</v>
      </c>
      <c r="F921" t="s">
        <v>14</v>
      </c>
      <c r="G921">
        <v>1</v>
      </c>
      <c r="H921">
        <v>30</v>
      </c>
      <c r="I921">
        <v>30</v>
      </c>
      <c r="J921">
        <v>0</v>
      </c>
      <c r="K921" t="str">
        <f t="shared" si="49"/>
        <v>46-55</v>
      </c>
      <c r="L921" t="str">
        <f t="shared" si="48"/>
        <v>8.50-55</v>
      </c>
      <c r="N921" s="11">
        <f t="shared" si="50"/>
        <v>1.5234852933828407E-45</v>
      </c>
    </row>
    <row r="922" spans="1:14" x14ac:dyDescent="0.3">
      <c r="A922">
        <v>485</v>
      </c>
      <c r="B922" s="1">
        <v>45264</v>
      </c>
      <c r="C922" t="s">
        <v>498</v>
      </c>
      <c r="D922" t="s">
        <v>10</v>
      </c>
      <c r="E922">
        <v>24</v>
      </c>
      <c r="F922" t="s">
        <v>16</v>
      </c>
      <c r="G922">
        <v>1</v>
      </c>
      <c r="H922">
        <v>30</v>
      </c>
      <c r="I922">
        <v>30</v>
      </c>
      <c r="J922">
        <v>0</v>
      </c>
      <c r="K922" t="str">
        <f t="shared" si="49"/>
        <v>18-25</v>
      </c>
      <c r="L922" t="str">
        <f t="shared" si="48"/>
        <v>2.20-25</v>
      </c>
      <c r="N922" s="11">
        <f t="shared" si="50"/>
        <v>1.5234852933828407E-45</v>
      </c>
    </row>
    <row r="923" spans="1:14" x14ac:dyDescent="0.3">
      <c r="A923">
        <v>489</v>
      </c>
      <c r="B923" s="1">
        <v>45069</v>
      </c>
      <c r="C923" t="s">
        <v>502</v>
      </c>
      <c r="D923" t="s">
        <v>10</v>
      </c>
      <c r="E923">
        <v>44</v>
      </c>
      <c r="F923" t="s">
        <v>16</v>
      </c>
      <c r="G923">
        <v>1</v>
      </c>
      <c r="H923">
        <v>30</v>
      </c>
      <c r="I923">
        <v>30</v>
      </c>
      <c r="J923">
        <v>0</v>
      </c>
      <c r="K923" t="str">
        <f t="shared" si="49"/>
        <v>36-45</v>
      </c>
      <c r="L923" t="str">
        <f t="shared" si="48"/>
        <v>6.40-45</v>
      </c>
      <c r="N923" s="11">
        <f t="shared" si="50"/>
        <v>1.5234852933828407E-45</v>
      </c>
    </row>
    <row r="924" spans="1:14" x14ac:dyDescent="0.3">
      <c r="A924">
        <v>518</v>
      </c>
      <c r="B924" s="1">
        <v>45057</v>
      </c>
      <c r="C924" t="s">
        <v>531</v>
      </c>
      <c r="D924" t="s">
        <v>13</v>
      </c>
      <c r="E924">
        <v>40</v>
      </c>
      <c r="F924" t="s">
        <v>14</v>
      </c>
      <c r="G924">
        <v>1</v>
      </c>
      <c r="H924">
        <v>30</v>
      </c>
      <c r="I924">
        <v>30</v>
      </c>
      <c r="J924">
        <v>0</v>
      </c>
      <c r="K924" t="str">
        <f t="shared" si="49"/>
        <v>36-45</v>
      </c>
      <c r="L924" t="str">
        <f t="shared" si="48"/>
        <v>5.35-40</v>
      </c>
      <c r="N924" s="11">
        <f t="shared" si="50"/>
        <v>1.5234852933828407E-45</v>
      </c>
    </row>
    <row r="925" spans="1:14" x14ac:dyDescent="0.3">
      <c r="A925">
        <v>566</v>
      </c>
      <c r="B925" s="1">
        <v>45262</v>
      </c>
      <c r="C925" t="s">
        <v>579</v>
      </c>
      <c r="D925" t="s">
        <v>13</v>
      </c>
      <c r="E925">
        <v>64</v>
      </c>
      <c r="F925" t="s">
        <v>14</v>
      </c>
      <c r="G925">
        <v>1</v>
      </c>
      <c r="H925">
        <v>30</v>
      </c>
      <c r="I925">
        <v>30</v>
      </c>
      <c r="J925">
        <v>0</v>
      </c>
      <c r="K925" t="str">
        <f t="shared" si="49"/>
        <v>56-65</v>
      </c>
      <c r="L925" t="str">
        <f t="shared" si="48"/>
        <v>10.60-65</v>
      </c>
      <c r="N925" s="11">
        <f t="shared" si="50"/>
        <v>1.5234852933828407E-45</v>
      </c>
    </row>
    <row r="926" spans="1:14" x14ac:dyDescent="0.3">
      <c r="A926">
        <v>579</v>
      </c>
      <c r="B926" s="1">
        <v>45190</v>
      </c>
      <c r="C926" t="s">
        <v>592</v>
      </c>
      <c r="D926" t="s">
        <v>13</v>
      </c>
      <c r="E926">
        <v>38</v>
      </c>
      <c r="F926" t="s">
        <v>16</v>
      </c>
      <c r="G926">
        <v>1</v>
      </c>
      <c r="H926">
        <v>30</v>
      </c>
      <c r="I926">
        <v>30</v>
      </c>
      <c r="J926">
        <v>0</v>
      </c>
      <c r="K926" t="str">
        <f t="shared" si="49"/>
        <v>36-45</v>
      </c>
      <c r="L926" t="str">
        <f t="shared" si="48"/>
        <v>5.35-40</v>
      </c>
      <c r="N926" s="11">
        <f t="shared" si="50"/>
        <v>1.5234852933828407E-45</v>
      </c>
    </row>
    <row r="927" spans="1:14" x14ac:dyDescent="0.3">
      <c r="A927">
        <v>601</v>
      </c>
      <c r="B927" s="1">
        <v>45026</v>
      </c>
      <c r="C927" t="s">
        <v>614</v>
      </c>
      <c r="D927" t="s">
        <v>10</v>
      </c>
      <c r="E927">
        <v>19</v>
      </c>
      <c r="F927" t="s">
        <v>14</v>
      </c>
      <c r="G927">
        <v>1</v>
      </c>
      <c r="H927">
        <v>30</v>
      </c>
      <c r="I927">
        <v>30</v>
      </c>
      <c r="J927">
        <v>0</v>
      </c>
      <c r="K927" t="str">
        <f t="shared" si="49"/>
        <v>18-25</v>
      </c>
      <c r="L927" t="str">
        <f t="shared" si="48"/>
        <v>1.18-20</v>
      </c>
      <c r="N927" s="11">
        <f t="shared" si="50"/>
        <v>1.5234852933828407E-45</v>
      </c>
    </row>
    <row r="928" spans="1:14" x14ac:dyDescent="0.3">
      <c r="A928">
        <v>617</v>
      </c>
      <c r="B928" s="1">
        <v>45164</v>
      </c>
      <c r="C928" t="s">
        <v>630</v>
      </c>
      <c r="D928" t="s">
        <v>10</v>
      </c>
      <c r="E928">
        <v>34</v>
      </c>
      <c r="F928" t="s">
        <v>16</v>
      </c>
      <c r="G928">
        <v>1</v>
      </c>
      <c r="H928">
        <v>30</v>
      </c>
      <c r="I928">
        <v>30</v>
      </c>
      <c r="J928">
        <v>0</v>
      </c>
      <c r="K928" t="str">
        <f t="shared" si="49"/>
        <v>26-35</v>
      </c>
      <c r="L928" t="str">
        <f t="shared" si="48"/>
        <v>4.30-35</v>
      </c>
      <c r="N928" s="11">
        <f t="shared" si="50"/>
        <v>1.5234852933828407E-45</v>
      </c>
    </row>
    <row r="929" spans="1:14" x14ac:dyDescent="0.3">
      <c r="A929">
        <v>650</v>
      </c>
      <c r="B929" s="1">
        <v>45292</v>
      </c>
      <c r="C929" t="s">
        <v>663</v>
      </c>
      <c r="D929" t="s">
        <v>10</v>
      </c>
      <c r="E929">
        <v>55</v>
      </c>
      <c r="F929" t="s">
        <v>16</v>
      </c>
      <c r="G929">
        <v>1</v>
      </c>
      <c r="H929">
        <v>30</v>
      </c>
      <c r="I929">
        <v>30</v>
      </c>
      <c r="J929">
        <v>0</v>
      </c>
      <c r="K929" t="str">
        <f t="shared" si="49"/>
        <v>46-55</v>
      </c>
      <c r="L929" t="str">
        <f t="shared" si="48"/>
        <v>8.50-55</v>
      </c>
      <c r="N929" s="11">
        <f t="shared" si="50"/>
        <v>1.5234852933828407E-45</v>
      </c>
    </row>
    <row r="930" spans="1:14" x14ac:dyDescent="0.3">
      <c r="A930">
        <v>659</v>
      </c>
      <c r="B930" s="1">
        <v>45004</v>
      </c>
      <c r="C930" t="s">
        <v>672</v>
      </c>
      <c r="D930" t="s">
        <v>13</v>
      </c>
      <c r="E930">
        <v>39</v>
      </c>
      <c r="F930" t="s">
        <v>16</v>
      </c>
      <c r="G930">
        <v>1</v>
      </c>
      <c r="H930">
        <v>30</v>
      </c>
      <c r="I930">
        <v>30</v>
      </c>
      <c r="J930">
        <v>0</v>
      </c>
      <c r="K930" t="str">
        <f t="shared" si="49"/>
        <v>36-45</v>
      </c>
      <c r="L930" t="str">
        <f t="shared" si="48"/>
        <v>5.35-40</v>
      </c>
      <c r="N930" s="11">
        <f t="shared" si="50"/>
        <v>1.5234852933828407E-45</v>
      </c>
    </row>
    <row r="931" spans="1:14" x14ac:dyDescent="0.3">
      <c r="A931">
        <v>670</v>
      </c>
      <c r="B931" s="1">
        <v>45204</v>
      </c>
      <c r="C931" t="s">
        <v>683</v>
      </c>
      <c r="D931" t="s">
        <v>10</v>
      </c>
      <c r="E931">
        <v>27</v>
      </c>
      <c r="F931" t="s">
        <v>11</v>
      </c>
      <c r="G931">
        <v>1</v>
      </c>
      <c r="H931">
        <v>30</v>
      </c>
      <c r="I931">
        <v>30</v>
      </c>
      <c r="J931">
        <v>0</v>
      </c>
      <c r="K931" t="str">
        <f t="shared" si="49"/>
        <v>26-35</v>
      </c>
      <c r="L931" t="str">
        <f t="shared" si="48"/>
        <v>3.25-30</v>
      </c>
      <c r="N931" s="11">
        <f t="shared" si="50"/>
        <v>1.5234852933828407E-45</v>
      </c>
    </row>
    <row r="932" spans="1:14" x14ac:dyDescent="0.3">
      <c r="A932">
        <v>733</v>
      </c>
      <c r="B932" s="1">
        <v>45167</v>
      </c>
      <c r="C932" t="s">
        <v>746</v>
      </c>
      <c r="D932" t="s">
        <v>10</v>
      </c>
      <c r="E932">
        <v>34</v>
      </c>
      <c r="F932" t="s">
        <v>11</v>
      </c>
      <c r="G932">
        <v>1</v>
      </c>
      <c r="H932">
        <v>30</v>
      </c>
      <c r="I932">
        <v>30</v>
      </c>
      <c r="J932">
        <v>0</v>
      </c>
      <c r="K932" t="str">
        <f t="shared" si="49"/>
        <v>26-35</v>
      </c>
      <c r="L932" t="str">
        <f t="shared" si="48"/>
        <v>4.30-35</v>
      </c>
      <c r="N932" s="11">
        <f t="shared" si="50"/>
        <v>1.5234852933828407E-45</v>
      </c>
    </row>
    <row r="933" spans="1:14" x14ac:dyDescent="0.3">
      <c r="A933">
        <v>734</v>
      </c>
      <c r="B933" s="1">
        <v>44936</v>
      </c>
      <c r="C933" t="s">
        <v>747</v>
      </c>
      <c r="D933" t="s">
        <v>13</v>
      </c>
      <c r="E933">
        <v>27</v>
      </c>
      <c r="F933" t="s">
        <v>14</v>
      </c>
      <c r="G933">
        <v>1</v>
      </c>
      <c r="H933">
        <v>30</v>
      </c>
      <c r="I933">
        <v>30</v>
      </c>
      <c r="J933">
        <v>0</v>
      </c>
      <c r="K933" t="str">
        <f t="shared" si="49"/>
        <v>26-35</v>
      </c>
      <c r="L933" t="str">
        <f t="shared" si="48"/>
        <v>3.25-30</v>
      </c>
      <c r="N933" s="11">
        <f t="shared" si="50"/>
        <v>1.5234852933828407E-45</v>
      </c>
    </row>
    <row r="934" spans="1:14" x14ac:dyDescent="0.3">
      <c r="A934">
        <v>747</v>
      </c>
      <c r="B934" s="1">
        <v>45245</v>
      </c>
      <c r="C934" t="s">
        <v>760</v>
      </c>
      <c r="D934" t="s">
        <v>10</v>
      </c>
      <c r="E934">
        <v>23</v>
      </c>
      <c r="F934" t="s">
        <v>11</v>
      </c>
      <c r="G934">
        <v>1</v>
      </c>
      <c r="H934">
        <v>30</v>
      </c>
      <c r="I934">
        <v>30</v>
      </c>
      <c r="J934">
        <v>0</v>
      </c>
      <c r="K934" t="str">
        <f t="shared" si="49"/>
        <v>18-25</v>
      </c>
      <c r="L934" t="str">
        <f t="shared" si="48"/>
        <v>2.20-25</v>
      </c>
      <c r="N934" s="11">
        <f t="shared" si="50"/>
        <v>1.5234852933828407E-45</v>
      </c>
    </row>
    <row r="935" spans="1:14" x14ac:dyDescent="0.3">
      <c r="A935">
        <v>749</v>
      </c>
      <c r="B935" s="1">
        <v>45049</v>
      </c>
      <c r="C935" t="s">
        <v>762</v>
      </c>
      <c r="D935" t="s">
        <v>10</v>
      </c>
      <c r="E935">
        <v>42</v>
      </c>
      <c r="F935" t="s">
        <v>11</v>
      </c>
      <c r="G935">
        <v>1</v>
      </c>
      <c r="H935">
        <v>30</v>
      </c>
      <c r="I935">
        <v>30</v>
      </c>
      <c r="J935">
        <v>0</v>
      </c>
      <c r="K935" t="str">
        <f t="shared" si="49"/>
        <v>36-45</v>
      </c>
      <c r="L935" t="str">
        <f t="shared" si="48"/>
        <v>6.40-45</v>
      </c>
      <c r="N935" s="11">
        <f t="shared" si="50"/>
        <v>1.5234852933828407E-45</v>
      </c>
    </row>
    <row r="936" spans="1:14" x14ac:dyDescent="0.3">
      <c r="A936">
        <v>753</v>
      </c>
      <c r="B936" s="1">
        <v>44985</v>
      </c>
      <c r="C936" t="s">
        <v>766</v>
      </c>
      <c r="D936" t="s">
        <v>13</v>
      </c>
      <c r="E936">
        <v>32</v>
      </c>
      <c r="F936" t="s">
        <v>14</v>
      </c>
      <c r="G936">
        <v>1</v>
      </c>
      <c r="H936">
        <v>30</v>
      </c>
      <c r="I936">
        <v>30</v>
      </c>
      <c r="J936">
        <v>0</v>
      </c>
      <c r="K936" t="str">
        <f t="shared" si="49"/>
        <v>26-35</v>
      </c>
      <c r="L936" t="str">
        <f t="shared" si="48"/>
        <v>4.30-35</v>
      </c>
      <c r="N936" s="11">
        <f t="shared" si="50"/>
        <v>1.5234852933828407E-45</v>
      </c>
    </row>
    <row r="937" spans="1:14" x14ac:dyDescent="0.3">
      <c r="A937">
        <v>772</v>
      </c>
      <c r="B937" s="1">
        <v>45119</v>
      </c>
      <c r="C937" t="s">
        <v>785</v>
      </c>
      <c r="D937" t="s">
        <v>10</v>
      </c>
      <c r="E937">
        <v>26</v>
      </c>
      <c r="F937" t="s">
        <v>16</v>
      </c>
      <c r="G937">
        <v>1</v>
      </c>
      <c r="H937">
        <v>30</v>
      </c>
      <c r="I937">
        <v>30</v>
      </c>
      <c r="J937">
        <v>0</v>
      </c>
      <c r="K937" t="str">
        <f t="shared" si="49"/>
        <v>26-35</v>
      </c>
      <c r="L937" t="str">
        <f t="shared" si="48"/>
        <v>3.25-30</v>
      </c>
      <c r="N937" s="11">
        <f t="shared" si="50"/>
        <v>1.5234852933828407E-45</v>
      </c>
    </row>
    <row r="938" spans="1:14" x14ac:dyDescent="0.3">
      <c r="A938">
        <v>793</v>
      </c>
      <c r="B938" s="1">
        <v>44962</v>
      </c>
      <c r="C938" t="s">
        <v>806</v>
      </c>
      <c r="D938" t="s">
        <v>10</v>
      </c>
      <c r="E938">
        <v>54</v>
      </c>
      <c r="F938" t="s">
        <v>11</v>
      </c>
      <c r="G938">
        <v>1</v>
      </c>
      <c r="H938">
        <v>30</v>
      </c>
      <c r="I938">
        <v>30</v>
      </c>
      <c r="J938">
        <v>0</v>
      </c>
      <c r="K938" t="str">
        <f t="shared" si="49"/>
        <v>46-55</v>
      </c>
      <c r="L938" t="str">
        <f t="shared" si="48"/>
        <v>8.50-55</v>
      </c>
      <c r="N938" s="11">
        <f t="shared" si="50"/>
        <v>1.5234852933828407E-45</v>
      </c>
    </row>
    <row r="939" spans="1:14" x14ac:dyDescent="0.3">
      <c r="A939">
        <v>802</v>
      </c>
      <c r="B939" s="1">
        <v>45112</v>
      </c>
      <c r="C939" t="s">
        <v>815</v>
      </c>
      <c r="D939" t="s">
        <v>13</v>
      </c>
      <c r="E939">
        <v>46</v>
      </c>
      <c r="F939" t="s">
        <v>11</v>
      </c>
      <c r="G939">
        <v>1</v>
      </c>
      <c r="H939">
        <v>30</v>
      </c>
      <c r="I939">
        <v>30</v>
      </c>
      <c r="J939">
        <v>0</v>
      </c>
      <c r="K939" t="str">
        <f t="shared" si="49"/>
        <v>46-55</v>
      </c>
      <c r="L939" t="str">
        <f t="shared" si="48"/>
        <v>7.45-50</v>
      </c>
      <c r="N939" s="11">
        <f t="shared" si="50"/>
        <v>1.5234852933828407E-45</v>
      </c>
    </row>
    <row r="940" spans="1:14" x14ac:dyDescent="0.3">
      <c r="A940">
        <v>804</v>
      </c>
      <c r="B940" s="1">
        <v>45162</v>
      </c>
      <c r="C940" t="s">
        <v>817</v>
      </c>
      <c r="D940" t="s">
        <v>10</v>
      </c>
      <c r="E940">
        <v>42</v>
      </c>
      <c r="F940" t="s">
        <v>16</v>
      </c>
      <c r="G940">
        <v>1</v>
      </c>
      <c r="H940">
        <v>30</v>
      </c>
      <c r="I940">
        <v>30</v>
      </c>
      <c r="J940">
        <v>0</v>
      </c>
      <c r="K940" t="str">
        <f t="shared" si="49"/>
        <v>36-45</v>
      </c>
      <c r="L940" t="str">
        <f t="shared" si="48"/>
        <v>6.40-45</v>
      </c>
      <c r="N940" s="11">
        <f t="shared" si="50"/>
        <v>1.5234852933828407E-45</v>
      </c>
    </row>
    <row r="941" spans="1:14" x14ac:dyDescent="0.3">
      <c r="A941">
        <v>874</v>
      </c>
      <c r="B941" s="1">
        <v>45103</v>
      </c>
      <c r="C941" t="s">
        <v>887</v>
      </c>
      <c r="D941" t="s">
        <v>10</v>
      </c>
      <c r="E941">
        <v>60</v>
      </c>
      <c r="F941" t="s">
        <v>11</v>
      </c>
      <c r="G941">
        <v>1</v>
      </c>
      <c r="H941">
        <v>30</v>
      </c>
      <c r="I941">
        <v>30</v>
      </c>
      <c r="J941">
        <v>0</v>
      </c>
      <c r="K941" t="str">
        <f t="shared" si="49"/>
        <v>56-65</v>
      </c>
      <c r="L941" t="str">
        <f t="shared" si="48"/>
        <v>9.55-60</v>
      </c>
      <c r="N941" s="11">
        <f t="shared" si="50"/>
        <v>1.5234852933828407E-45</v>
      </c>
    </row>
    <row r="942" spans="1:14" x14ac:dyDescent="0.3">
      <c r="A942">
        <v>878</v>
      </c>
      <c r="B942" s="1">
        <v>45107</v>
      </c>
      <c r="C942" t="s">
        <v>891</v>
      </c>
      <c r="D942" t="s">
        <v>13</v>
      </c>
      <c r="E942">
        <v>20</v>
      </c>
      <c r="F942" t="s">
        <v>14</v>
      </c>
      <c r="G942">
        <v>1</v>
      </c>
      <c r="H942">
        <v>30</v>
      </c>
      <c r="I942">
        <v>30</v>
      </c>
      <c r="J942">
        <v>0</v>
      </c>
      <c r="K942" t="str">
        <f t="shared" si="49"/>
        <v>18-25</v>
      </c>
      <c r="L942" t="str">
        <f t="shared" si="48"/>
        <v>1.18-20</v>
      </c>
      <c r="N942" s="11">
        <f t="shared" si="50"/>
        <v>1.5234852933828407E-45</v>
      </c>
    </row>
    <row r="943" spans="1:14" x14ac:dyDescent="0.3">
      <c r="A943">
        <v>879</v>
      </c>
      <c r="B943" s="1">
        <v>45286</v>
      </c>
      <c r="C943" t="s">
        <v>892</v>
      </c>
      <c r="D943" t="s">
        <v>10</v>
      </c>
      <c r="E943">
        <v>23</v>
      </c>
      <c r="F943" t="s">
        <v>14</v>
      </c>
      <c r="G943">
        <v>1</v>
      </c>
      <c r="H943">
        <v>30</v>
      </c>
      <c r="I943">
        <v>30</v>
      </c>
      <c r="J943">
        <v>0</v>
      </c>
      <c r="K943" t="str">
        <f t="shared" si="49"/>
        <v>18-25</v>
      </c>
      <c r="L943" t="str">
        <f t="shared" si="48"/>
        <v>2.20-25</v>
      </c>
      <c r="N943" s="11">
        <f t="shared" si="50"/>
        <v>1.5234852933828407E-45</v>
      </c>
    </row>
    <row r="944" spans="1:14" x14ac:dyDescent="0.3">
      <c r="A944">
        <v>894</v>
      </c>
      <c r="B944" s="1">
        <v>45174</v>
      </c>
      <c r="C944" t="s">
        <v>907</v>
      </c>
      <c r="D944" t="s">
        <v>10</v>
      </c>
      <c r="E944">
        <v>52</v>
      </c>
      <c r="F944" t="s">
        <v>16</v>
      </c>
      <c r="G944">
        <v>1</v>
      </c>
      <c r="H944">
        <v>30</v>
      </c>
      <c r="I944">
        <v>30</v>
      </c>
      <c r="J944">
        <v>0</v>
      </c>
      <c r="K944" t="str">
        <f t="shared" si="49"/>
        <v>46-55</v>
      </c>
      <c r="L944" t="str">
        <f t="shared" si="48"/>
        <v>8.50-55</v>
      </c>
      <c r="N944" s="11">
        <f t="shared" si="50"/>
        <v>1.5234852933828407E-45</v>
      </c>
    </row>
    <row r="945" spans="1:14" x14ac:dyDescent="0.3">
      <c r="A945">
        <v>901</v>
      </c>
      <c r="B945" s="1">
        <v>45026</v>
      </c>
      <c r="C945" t="s">
        <v>914</v>
      </c>
      <c r="D945" t="s">
        <v>10</v>
      </c>
      <c r="E945">
        <v>31</v>
      </c>
      <c r="F945" t="s">
        <v>16</v>
      </c>
      <c r="G945">
        <v>1</v>
      </c>
      <c r="H945">
        <v>30</v>
      </c>
      <c r="I945">
        <v>30</v>
      </c>
      <c r="J945">
        <v>0</v>
      </c>
      <c r="K945" t="str">
        <f t="shared" si="49"/>
        <v>26-35</v>
      </c>
      <c r="L945" t="str">
        <f t="shared" si="48"/>
        <v>4.30-35</v>
      </c>
      <c r="N945" s="11">
        <f t="shared" si="50"/>
        <v>1.5234852933828407E-45</v>
      </c>
    </row>
    <row r="946" spans="1:14" x14ac:dyDescent="0.3">
      <c r="A946">
        <v>926</v>
      </c>
      <c r="B946" s="1">
        <v>45152</v>
      </c>
      <c r="C946" t="s">
        <v>939</v>
      </c>
      <c r="D946" t="s">
        <v>10</v>
      </c>
      <c r="E946">
        <v>22</v>
      </c>
      <c r="F946" t="s">
        <v>16</v>
      </c>
      <c r="G946">
        <v>1</v>
      </c>
      <c r="H946">
        <v>30</v>
      </c>
      <c r="I946">
        <v>30</v>
      </c>
      <c r="J946">
        <v>0</v>
      </c>
      <c r="K946" t="str">
        <f t="shared" si="49"/>
        <v>18-25</v>
      </c>
      <c r="L946" t="str">
        <f t="shared" si="48"/>
        <v>2.20-25</v>
      </c>
      <c r="N946" s="11">
        <f t="shared" si="50"/>
        <v>1.5234852933828407E-45</v>
      </c>
    </row>
    <row r="947" spans="1:14" x14ac:dyDescent="0.3">
      <c r="A947">
        <v>933</v>
      </c>
      <c r="B947" s="1">
        <v>44960</v>
      </c>
      <c r="C947" t="s">
        <v>946</v>
      </c>
      <c r="D947" t="s">
        <v>10</v>
      </c>
      <c r="E947">
        <v>22</v>
      </c>
      <c r="F947" t="s">
        <v>11</v>
      </c>
      <c r="G947">
        <v>1</v>
      </c>
      <c r="H947">
        <v>30</v>
      </c>
      <c r="I947">
        <v>30</v>
      </c>
      <c r="J947">
        <v>0</v>
      </c>
      <c r="K947" t="str">
        <f t="shared" si="49"/>
        <v>18-25</v>
      </c>
      <c r="L947" t="str">
        <f t="shared" si="48"/>
        <v>2.20-25</v>
      </c>
      <c r="N947" s="11">
        <f t="shared" si="50"/>
        <v>1.5234852933828407E-45</v>
      </c>
    </row>
    <row r="948" spans="1:14" x14ac:dyDescent="0.3">
      <c r="A948">
        <v>940</v>
      </c>
      <c r="B948" s="1">
        <v>44954</v>
      </c>
      <c r="C948" t="s">
        <v>953</v>
      </c>
      <c r="D948" t="s">
        <v>13</v>
      </c>
      <c r="E948">
        <v>20</v>
      </c>
      <c r="F948" t="s">
        <v>16</v>
      </c>
      <c r="G948">
        <v>1</v>
      </c>
      <c r="H948">
        <v>30</v>
      </c>
      <c r="I948">
        <v>30</v>
      </c>
      <c r="J948">
        <v>0</v>
      </c>
      <c r="K948" t="str">
        <f t="shared" si="49"/>
        <v>18-25</v>
      </c>
      <c r="L948" t="str">
        <f t="shared" si="48"/>
        <v>1.18-20</v>
      </c>
      <c r="N948" s="11">
        <f t="shared" si="50"/>
        <v>1.5234852933828407E-45</v>
      </c>
    </row>
    <row r="949" spans="1:14" x14ac:dyDescent="0.3">
      <c r="A949">
        <v>974</v>
      </c>
      <c r="B949" s="1">
        <v>45049</v>
      </c>
      <c r="C949" t="s">
        <v>987</v>
      </c>
      <c r="D949" t="s">
        <v>10</v>
      </c>
      <c r="E949">
        <v>47</v>
      </c>
      <c r="F949" t="s">
        <v>11</v>
      </c>
      <c r="G949">
        <v>1</v>
      </c>
      <c r="H949">
        <v>30</v>
      </c>
      <c r="I949">
        <v>30</v>
      </c>
      <c r="J949">
        <v>0</v>
      </c>
      <c r="K949" t="str">
        <f t="shared" si="49"/>
        <v>46-55</v>
      </c>
      <c r="L949" t="str">
        <f t="shared" si="48"/>
        <v>7.45-50</v>
      </c>
      <c r="N949" s="11">
        <f t="shared" si="50"/>
        <v>1.5234852933828407E-45</v>
      </c>
    </row>
    <row r="950" spans="1:14" x14ac:dyDescent="0.3">
      <c r="A950">
        <v>995</v>
      </c>
      <c r="B950" s="1">
        <v>45046</v>
      </c>
      <c r="C950" t="s">
        <v>1008</v>
      </c>
      <c r="D950" t="s">
        <v>13</v>
      </c>
      <c r="E950">
        <v>41</v>
      </c>
      <c r="F950" t="s">
        <v>14</v>
      </c>
      <c r="G950">
        <v>1</v>
      </c>
      <c r="H950">
        <v>30</v>
      </c>
      <c r="I950">
        <v>30</v>
      </c>
      <c r="J950">
        <v>0</v>
      </c>
      <c r="K950" t="str">
        <f t="shared" si="49"/>
        <v>36-45</v>
      </c>
      <c r="L950" t="str">
        <f t="shared" si="48"/>
        <v>6.40-45</v>
      </c>
      <c r="N950" s="11">
        <f t="shared" si="50"/>
        <v>1.5234852933828407E-45</v>
      </c>
    </row>
    <row r="951" spans="1:14" x14ac:dyDescent="0.3">
      <c r="A951">
        <v>44</v>
      </c>
      <c r="B951" s="1">
        <v>44976</v>
      </c>
      <c r="C951" t="s">
        <v>57</v>
      </c>
      <c r="D951" t="s">
        <v>13</v>
      </c>
      <c r="E951">
        <v>22</v>
      </c>
      <c r="F951" t="s">
        <v>14</v>
      </c>
      <c r="G951">
        <v>1</v>
      </c>
      <c r="H951">
        <v>25</v>
      </c>
      <c r="I951">
        <v>25</v>
      </c>
      <c r="J951">
        <v>0</v>
      </c>
      <c r="K951" t="str">
        <f t="shared" si="49"/>
        <v>18-25</v>
      </c>
      <c r="L951" t="str">
        <f t="shared" si="48"/>
        <v>2.20-25</v>
      </c>
      <c r="N951" s="11">
        <f t="shared" si="50"/>
        <v>1.5234852933828407E-45</v>
      </c>
    </row>
    <row r="952" spans="1:14" x14ac:dyDescent="0.3">
      <c r="A952">
        <v>103</v>
      </c>
      <c r="B952" s="1">
        <v>44943</v>
      </c>
      <c r="C952" t="s">
        <v>116</v>
      </c>
      <c r="D952" t="s">
        <v>13</v>
      </c>
      <c r="E952">
        <v>59</v>
      </c>
      <c r="F952" t="s">
        <v>14</v>
      </c>
      <c r="G952">
        <v>1</v>
      </c>
      <c r="H952">
        <v>25</v>
      </c>
      <c r="I952">
        <v>25</v>
      </c>
      <c r="J952">
        <v>0</v>
      </c>
      <c r="K952" t="str">
        <f t="shared" si="49"/>
        <v>56-65</v>
      </c>
      <c r="L952" t="str">
        <f t="shared" si="48"/>
        <v>9.55-60</v>
      </c>
      <c r="N952" s="11">
        <f t="shared" si="50"/>
        <v>1.5234852933828407E-45</v>
      </c>
    </row>
    <row r="953" spans="1:14" x14ac:dyDescent="0.3">
      <c r="A953">
        <v>185</v>
      </c>
      <c r="B953" s="1">
        <v>44984</v>
      </c>
      <c r="C953" t="s">
        <v>198</v>
      </c>
      <c r="D953" t="s">
        <v>10</v>
      </c>
      <c r="E953">
        <v>24</v>
      </c>
      <c r="F953" t="s">
        <v>14</v>
      </c>
      <c r="G953">
        <v>1</v>
      </c>
      <c r="H953">
        <v>25</v>
      </c>
      <c r="I953">
        <v>25</v>
      </c>
      <c r="J953">
        <v>0</v>
      </c>
      <c r="K953" t="str">
        <f t="shared" si="49"/>
        <v>18-25</v>
      </c>
      <c r="L953" t="str">
        <f t="shared" si="48"/>
        <v>2.20-25</v>
      </c>
      <c r="N953" s="11">
        <f t="shared" si="50"/>
        <v>1.5234852933828407E-45</v>
      </c>
    </row>
    <row r="954" spans="1:14" x14ac:dyDescent="0.3">
      <c r="A954">
        <v>191</v>
      </c>
      <c r="B954" s="1">
        <v>45217</v>
      </c>
      <c r="C954" t="s">
        <v>204</v>
      </c>
      <c r="D954" t="s">
        <v>10</v>
      </c>
      <c r="E954">
        <v>64</v>
      </c>
      <c r="F954" t="s">
        <v>11</v>
      </c>
      <c r="G954">
        <v>1</v>
      </c>
      <c r="H954">
        <v>25</v>
      </c>
      <c r="I954">
        <v>25</v>
      </c>
      <c r="J954">
        <v>0</v>
      </c>
      <c r="K954" t="str">
        <f t="shared" si="49"/>
        <v>56-65</v>
      </c>
      <c r="L954" t="str">
        <f t="shared" si="48"/>
        <v>10.60-65</v>
      </c>
      <c r="N954" s="11">
        <f t="shared" si="50"/>
        <v>1.5234852933828407E-45</v>
      </c>
    </row>
    <row r="955" spans="1:14" x14ac:dyDescent="0.3">
      <c r="A955">
        <v>201</v>
      </c>
      <c r="B955" s="1">
        <v>45208</v>
      </c>
      <c r="C955" t="s">
        <v>214</v>
      </c>
      <c r="D955" t="s">
        <v>10</v>
      </c>
      <c r="E955">
        <v>56</v>
      </c>
      <c r="F955" t="s">
        <v>16</v>
      </c>
      <c r="G955">
        <v>1</v>
      </c>
      <c r="H955">
        <v>25</v>
      </c>
      <c r="I955">
        <v>25</v>
      </c>
      <c r="J955">
        <v>0</v>
      </c>
      <c r="K955" t="str">
        <f t="shared" si="49"/>
        <v>56-65</v>
      </c>
      <c r="L955" t="str">
        <f t="shared" si="48"/>
        <v>9.55-60</v>
      </c>
      <c r="N955" s="11">
        <f t="shared" si="50"/>
        <v>1.5234852933828407E-45</v>
      </c>
    </row>
    <row r="956" spans="1:14" x14ac:dyDescent="0.3">
      <c r="A956">
        <v>204</v>
      </c>
      <c r="B956" s="1">
        <v>45197</v>
      </c>
      <c r="C956" t="s">
        <v>217</v>
      </c>
      <c r="D956" t="s">
        <v>10</v>
      </c>
      <c r="E956">
        <v>39</v>
      </c>
      <c r="F956" t="s">
        <v>11</v>
      </c>
      <c r="G956">
        <v>1</v>
      </c>
      <c r="H956">
        <v>25</v>
      </c>
      <c r="I956">
        <v>25</v>
      </c>
      <c r="J956">
        <v>0</v>
      </c>
      <c r="K956" t="str">
        <f t="shared" si="49"/>
        <v>36-45</v>
      </c>
      <c r="L956" t="str">
        <f t="shared" si="48"/>
        <v>5.35-40</v>
      </c>
      <c r="N956" s="11">
        <f t="shared" si="50"/>
        <v>1.5234852933828407E-45</v>
      </c>
    </row>
    <row r="957" spans="1:14" x14ac:dyDescent="0.3">
      <c r="A957">
        <v>205</v>
      </c>
      <c r="B957" s="1">
        <v>45237</v>
      </c>
      <c r="C957" t="s">
        <v>218</v>
      </c>
      <c r="D957" t="s">
        <v>13</v>
      </c>
      <c r="E957">
        <v>43</v>
      </c>
      <c r="F957" t="s">
        <v>14</v>
      </c>
      <c r="G957">
        <v>1</v>
      </c>
      <c r="H957">
        <v>25</v>
      </c>
      <c r="I957">
        <v>25</v>
      </c>
      <c r="J957">
        <v>0</v>
      </c>
      <c r="K957" t="str">
        <f t="shared" si="49"/>
        <v>36-45</v>
      </c>
      <c r="L957" t="str">
        <f t="shared" si="48"/>
        <v>6.40-45</v>
      </c>
      <c r="N957" s="11">
        <f t="shared" si="50"/>
        <v>1.5234852933828407E-45</v>
      </c>
    </row>
    <row r="958" spans="1:14" x14ac:dyDescent="0.3">
      <c r="A958">
        <v>206</v>
      </c>
      <c r="B958" s="1">
        <v>45143</v>
      </c>
      <c r="C958" t="s">
        <v>219</v>
      </c>
      <c r="D958" t="s">
        <v>10</v>
      </c>
      <c r="E958">
        <v>61</v>
      </c>
      <c r="F958" t="s">
        <v>14</v>
      </c>
      <c r="G958">
        <v>1</v>
      </c>
      <c r="H958">
        <v>25</v>
      </c>
      <c r="I958">
        <v>25</v>
      </c>
      <c r="J958">
        <v>0</v>
      </c>
      <c r="K958" t="str">
        <f t="shared" si="49"/>
        <v>56-65</v>
      </c>
      <c r="L958" t="str">
        <f t="shared" si="48"/>
        <v>10.60-65</v>
      </c>
      <c r="N958" s="11">
        <f t="shared" si="50"/>
        <v>1.5234852933828407E-45</v>
      </c>
    </row>
    <row r="959" spans="1:14" x14ac:dyDescent="0.3">
      <c r="A959">
        <v>223</v>
      </c>
      <c r="B959" s="1">
        <v>44959</v>
      </c>
      <c r="C959" t="s">
        <v>236</v>
      </c>
      <c r="D959" t="s">
        <v>13</v>
      </c>
      <c r="E959">
        <v>64</v>
      </c>
      <c r="F959" t="s">
        <v>14</v>
      </c>
      <c r="G959">
        <v>1</v>
      </c>
      <c r="H959">
        <v>25</v>
      </c>
      <c r="I959">
        <v>25</v>
      </c>
      <c r="J959">
        <v>0</v>
      </c>
      <c r="K959" t="str">
        <f t="shared" si="49"/>
        <v>56-65</v>
      </c>
      <c r="L959" t="str">
        <f t="shared" si="48"/>
        <v>10.60-65</v>
      </c>
      <c r="N959" s="11">
        <f t="shared" si="50"/>
        <v>1.5234852933828407E-45</v>
      </c>
    </row>
    <row r="960" spans="1:14" x14ac:dyDescent="0.3">
      <c r="A960">
        <v>230</v>
      </c>
      <c r="B960" s="1">
        <v>45039</v>
      </c>
      <c r="C960" t="s">
        <v>243</v>
      </c>
      <c r="D960" t="s">
        <v>10</v>
      </c>
      <c r="E960">
        <v>54</v>
      </c>
      <c r="F960" t="s">
        <v>11</v>
      </c>
      <c r="G960">
        <v>1</v>
      </c>
      <c r="H960">
        <v>25</v>
      </c>
      <c r="I960">
        <v>25</v>
      </c>
      <c r="J960">
        <v>0</v>
      </c>
      <c r="K960" t="str">
        <f t="shared" si="49"/>
        <v>46-55</v>
      </c>
      <c r="L960" t="str">
        <f t="shared" si="48"/>
        <v>8.50-55</v>
      </c>
      <c r="N960" s="11">
        <f t="shared" si="50"/>
        <v>1.5234852933828407E-45</v>
      </c>
    </row>
    <row r="961" spans="1:14" x14ac:dyDescent="0.3">
      <c r="A961">
        <v>232</v>
      </c>
      <c r="B961" s="1">
        <v>44963</v>
      </c>
      <c r="C961" t="s">
        <v>245</v>
      </c>
      <c r="D961" t="s">
        <v>13</v>
      </c>
      <c r="E961">
        <v>43</v>
      </c>
      <c r="F961" t="s">
        <v>11</v>
      </c>
      <c r="G961">
        <v>1</v>
      </c>
      <c r="H961">
        <v>25</v>
      </c>
      <c r="I961">
        <v>25</v>
      </c>
      <c r="J961">
        <v>0</v>
      </c>
      <c r="K961" t="str">
        <f t="shared" si="49"/>
        <v>36-45</v>
      </c>
      <c r="L961" t="str">
        <f t="shared" si="48"/>
        <v>6.40-45</v>
      </c>
      <c r="N961" s="11">
        <f t="shared" si="50"/>
        <v>1.5234852933828407E-45</v>
      </c>
    </row>
    <row r="962" spans="1:14" x14ac:dyDescent="0.3">
      <c r="A962">
        <v>236</v>
      </c>
      <c r="B962" s="1">
        <v>45044</v>
      </c>
      <c r="C962" t="s">
        <v>249</v>
      </c>
      <c r="D962" t="s">
        <v>13</v>
      </c>
      <c r="E962">
        <v>54</v>
      </c>
      <c r="F962" t="s">
        <v>14</v>
      </c>
      <c r="G962">
        <v>1</v>
      </c>
      <c r="H962">
        <v>25</v>
      </c>
      <c r="I962">
        <v>25</v>
      </c>
      <c r="J962">
        <v>0</v>
      </c>
      <c r="K962" t="str">
        <f t="shared" si="49"/>
        <v>46-55</v>
      </c>
      <c r="L962" t="str">
        <f t="shared" ref="L962:L1001" si="51">IF(E962&lt;=20,"1.18-20",IF(E962&lt;=25,"2.20-25",IF(E962&lt;=30,"3.25-30",IF(E962&lt;=35,"4.30-35",IF(E962&lt;=40,"5.35-40",IF(E962&lt;=45,"6.40-45",IF(E962&lt;=50,"7.45-50",IF(E962&lt;=55,"8.50-55",IF(E962&lt;=60,"9.55-60","10.60-65")))))))))</f>
        <v>8.50-55</v>
      </c>
      <c r="N962" s="11">
        <f t="shared" si="50"/>
        <v>1.5234852933828407E-45</v>
      </c>
    </row>
    <row r="963" spans="1:14" x14ac:dyDescent="0.3">
      <c r="A963">
        <v>242</v>
      </c>
      <c r="B963" s="1">
        <v>45048</v>
      </c>
      <c r="C963" t="s">
        <v>255</v>
      </c>
      <c r="D963" t="s">
        <v>10</v>
      </c>
      <c r="E963">
        <v>21</v>
      </c>
      <c r="F963" t="s">
        <v>14</v>
      </c>
      <c r="G963">
        <v>1</v>
      </c>
      <c r="H963">
        <v>25</v>
      </c>
      <c r="I963">
        <v>25</v>
      </c>
      <c r="J963">
        <v>0</v>
      </c>
      <c r="K963" t="str">
        <f t="shared" ref="K963:K1001" si="52">IF(E963&lt;=25,"18-25",IF(E963&lt;=35,"26-35",IF(E963&lt;=45,"36-45",IF(E963&lt;=55,"46-55","56-65"))))</f>
        <v>18-25</v>
      </c>
      <c r="L963" t="str">
        <f t="shared" si="51"/>
        <v>2.20-25</v>
      </c>
      <c r="N963" s="11">
        <f t="shared" ref="N963:N1001" si="53">_xlfn.T.TEST($H$2:$H$1001,$I$2:$I$1001,2,3)</f>
        <v>1.5234852933828407E-45</v>
      </c>
    </row>
    <row r="964" spans="1:14" x14ac:dyDescent="0.3">
      <c r="A964">
        <v>285</v>
      </c>
      <c r="B964" s="1">
        <v>45153</v>
      </c>
      <c r="C964" t="s">
        <v>298</v>
      </c>
      <c r="D964" t="s">
        <v>13</v>
      </c>
      <c r="E964">
        <v>31</v>
      </c>
      <c r="F964" t="s">
        <v>16</v>
      </c>
      <c r="G964">
        <v>1</v>
      </c>
      <c r="H964">
        <v>25</v>
      </c>
      <c r="I964">
        <v>25</v>
      </c>
      <c r="J964">
        <v>0</v>
      </c>
      <c r="K964" t="str">
        <f t="shared" si="52"/>
        <v>26-35</v>
      </c>
      <c r="L964" t="str">
        <f t="shared" si="51"/>
        <v>4.30-35</v>
      </c>
      <c r="N964" s="11">
        <f t="shared" si="53"/>
        <v>1.5234852933828407E-45</v>
      </c>
    </row>
    <row r="965" spans="1:14" x14ac:dyDescent="0.3">
      <c r="A965">
        <v>309</v>
      </c>
      <c r="B965" s="1">
        <v>45283</v>
      </c>
      <c r="C965" t="s">
        <v>322</v>
      </c>
      <c r="D965" t="s">
        <v>13</v>
      </c>
      <c r="E965">
        <v>26</v>
      </c>
      <c r="F965" t="s">
        <v>11</v>
      </c>
      <c r="G965">
        <v>1</v>
      </c>
      <c r="H965">
        <v>25</v>
      </c>
      <c r="I965">
        <v>25</v>
      </c>
      <c r="J965">
        <v>0</v>
      </c>
      <c r="K965" t="str">
        <f t="shared" si="52"/>
        <v>26-35</v>
      </c>
      <c r="L965" t="str">
        <f t="shared" si="51"/>
        <v>3.25-30</v>
      </c>
      <c r="N965" s="11">
        <f t="shared" si="53"/>
        <v>1.5234852933828407E-45</v>
      </c>
    </row>
    <row r="966" spans="1:14" x14ac:dyDescent="0.3">
      <c r="A966">
        <v>310</v>
      </c>
      <c r="B966" s="1">
        <v>45211</v>
      </c>
      <c r="C966" t="s">
        <v>323</v>
      </c>
      <c r="D966" t="s">
        <v>13</v>
      </c>
      <c r="E966">
        <v>28</v>
      </c>
      <c r="F966" t="s">
        <v>11</v>
      </c>
      <c r="G966">
        <v>1</v>
      </c>
      <c r="H966">
        <v>25</v>
      </c>
      <c r="I966">
        <v>25</v>
      </c>
      <c r="J966">
        <v>0</v>
      </c>
      <c r="K966" t="str">
        <f t="shared" si="52"/>
        <v>26-35</v>
      </c>
      <c r="L966" t="str">
        <f t="shared" si="51"/>
        <v>3.25-30</v>
      </c>
      <c r="N966" s="11">
        <f t="shared" si="53"/>
        <v>1.5234852933828407E-45</v>
      </c>
    </row>
    <row r="967" spans="1:14" x14ac:dyDescent="0.3">
      <c r="A967">
        <v>318</v>
      </c>
      <c r="B967" s="1">
        <v>45223</v>
      </c>
      <c r="C967" t="s">
        <v>331</v>
      </c>
      <c r="D967" t="s">
        <v>10</v>
      </c>
      <c r="E967">
        <v>61</v>
      </c>
      <c r="F967" t="s">
        <v>14</v>
      </c>
      <c r="G967">
        <v>1</v>
      </c>
      <c r="H967">
        <v>25</v>
      </c>
      <c r="I967">
        <v>25</v>
      </c>
      <c r="J967">
        <v>0</v>
      </c>
      <c r="K967" t="str">
        <f t="shared" si="52"/>
        <v>56-65</v>
      </c>
      <c r="L967" t="str">
        <f t="shared" si="51"/>
        <v>10.60-65</v>
      </c>
      <c r="N967" s="11">
        <f t="shared" si="53"/>
        <v>1.5234852933828407E-45</v>
      </c>
    </row>
    <row r="968" spans="1:14" x14ac:dyDescent="0.3">
      <c r="A968">
        <v>347</v>
      </c>
      <c r="B968" s="1">
        <v>45141</v>
      </c>
      <c r="C968" t="s">
        <v>360</v>
      </c>
      <c r="D968" t="s">
        <v>10</v>
      </c>
      <c r="E968">
        <v>42</v>
      </c>
      <c r="F968" t="s">
        <v>16</v>
      </c>
      <c r="G968">
        <v>1</v>
      </c>
      <c r="H968">
        <v>25</v>
      </c>
      <c r="I968">
        <v>25</v>
      </c>
      <c r="J968">
        <v>0</v>
      </c>
      <c r="K968" t="str">
        <f t="shared" si="52"/>
        <v>36-45</v>
      </c>
      <c r="L968" t="str">
        <f t="shared" si="51"/>
        <v>6.40-45</v>
      </c>
      <c r="N968" s="11">
        <f t="shared" si="53"/>
        <v>1.5234852933828407E-45</v>
      </c>
    </row>
    <row r="969" spans="1:14" x14ac:dyDescent="0.3">
      <c r="A969">
        <v>362</v>
      </c>
      <c r="B969" s="1">
        <v>45257</v>
      </c>
      <c r="C969" t="s">
        <v>375</v>
      </c>
      <c r="D969" t="s">
        <v>10</v>
      </c>
      <c r="E969">
        <v>50</v>
      </c>
      <c r="F969" t="s">
        <v>14</v>
      </c>
      <c r="G969">
        <v>1</v>
      </c>
      <c r="H969">
        <v>25</v>
      </c>
      <c r="I969">
        <v>25</v>
      </c>
      <c r="J969">
        <v>0</v>
      </c>
      <c r="K969" t="str">
        <f t="shared" si="52"/>
        <v>46-55</v>
      </c>
      <c r="L969" t="str">
        <f t="shared" si="51"/>
        <v>7.45-50</v>
      </c>
      <c r="N969" s="11">
        <f t="shared" si="53"/>
        <v>1.5234852933828407E-45</v>
      </c>
    </row>
    <row r="970" spans="1:14" x14ac:dyDescent="0.3">
      <c r="A970">
        <v>363</v>
      </c>
      <c r="B970" s="1">
        <v>45080</v>
      </c>
      <c r="C970" t="s">
        <v>376</v>
      </c>
      <c r="D970" t="s">
        <v>10</v>
      </c>
      <c r="E970">
        <v>64</v>
      </c>
      <c r="F970" t="s">
        <v>11</v>
      </c>
      <c r="G970">
        <v>1</v>
      </c>
      <c r="H970">
        <v>25</v>
      </c>
      <c r="I970">
        <v>25</v>
      </c>
      <c r="J970">
        <v>0</v>
      </c>
      <c r="K970" t="str">
        <f t="shared" si="52"/>
        <v>56-65</v>
      </c>
      <c r="L970" t="str">
        <f t="shared" si="51"/>
        <v>10.60-65</v>
      </c>
      <c r="N970" s="11">
        <f t="shared" si="53"/>
        <v>1.5234852933828407E-45</v>
      </c>
    </row>
    <row r="971" spans="1:14" x14ac:dyDescent="0.3">
      <c r="A971">
        <v>371</v>
      </c>
      <c r="B971" s="1">
        <v>44978</v>
      </c>
      <c r="C971" t="s">
        <v>384</v>
      </c>
      <c r="D971" t="s">
        <v>13</v>
      </c>
      <c r="E971">
        <v>20</v>
      </c>
      <c r="F971" t="s">
        <v>11</v>
      </c>
      <c r="G971">
        <v>1</v>
      </c>
      <c r="H971">
        <v>25</v>
      </c>
      <c r="I971">
        <v>25</v>
      </c>
      <c r="J971">
        <v>0</v>
      </c>
      <c r="K971" t="str">
        <f t="shared" si="52"/>
        <v>18-25</v>
      </c>
      <c r="L971" t="str">
        <f t="shared" si="51"/>
        <v>1.18-20</v>
      </c>
      <c r="N971" s="11">
        <f t="shared" si="53"/>
        <v>1.5234852933828407E-45</v>
      </c>
    </row>
    <row r="972" spans="1:14" x14ac:dyDescent="0.3">
      <c r="A972">
        <v>379</v>
      </c>
      <c r="B972" s="1">
        <v>44962</v>
      </c>
      <c r="C972" t="s">
        <v>392</v>
      </c>
      <c r="D972" t="s">
        <v>13</v>
      </c>
      <c r="E972">
        <v>47</v>
      </c>
      <c r="F972" t="s">
        <v>14</v>
      </c>
      <c r="G972">
        <v>1</v>
      </c>
      <c r="H972">
        <v>25</v>
      </c>
      <c r="I972">
        <v>25</v>
      </c>
      <c r="J972">
        <v>0</v>
      </c>
      <c r="K972" t="str">
        <f t="shared" si="52"/>
        <v>46-55</v>
      </c>
      <c r="L972" t="str">
        <f t="shared" si="51"/>
        <v>7.45-50</v>
      </c>
      <c r="N972" s="11">
        <f t="shared" si="53"/>
        <v>1.5234852933828407E-45</v>
      </c>
    </row>
    <row r="973" spans="1:14" x14ac:dyDescent="0.3">
      <c r="A973">
        <v>388</v>
      </c>
      <c r="B973" s="1">
        <v>45240</v>
      </c>
      <c r="C973" t="s">
        <v>401</v>
      </c>
      <c r="D973" t="s">
        <v>10</v>
      </c>
      <c r="E973">
        <v>50</v>
      </c>
      <c r="F973" t="s">
        <v>16</v>
      </c>
      <c r="G973">
        <v>1</v>
      </c>
      <c r="H973">
        <v>25</v>
      </c>
      <c r="I973">
        <v>25</v>
      </c>
      <c r="J973">
        <v>0</v>
      </c>
      <c r="K973" t="str">
        <f t="shared" si="52"/>
        <v>46-55</v>
      </c>
      <c r="L973" t="str">
        <f t="shared" si="51"/>
        <v>7.45-50</v>
      </c>
      <c r="N973" s="11">
        <f t="shared" si="53"/>
        <v>1.5234852933828407E-45</v>
      </c>
    </row>
    <row r="974" spans="1:14" x14ac:dyDescent="0.3">
      <c r="A974">
        <v>397</v>
      </c>
      <c r="B974" s="1">
        <v>44995</v>
      </c>
      <c r="C974" t="s">
        <v>410</v>
      </c>
      <c r="D974" t="s">
        <v>13</v>
      </c>
      <c r="E974">
        <v>30</v>
      </c>
      <c r="F974" t="s">
        <v>11</v>
      </c>
      <c r="G974">
        <v>1</v>
      </c>
      <c r="H974">
        <v>25</v>
      </c>
      <c r="I974">
        <v>25</v>
      </c>
      <c r="J974">
        <v>0</v>
      </c>
      <c r="K974" t="str">
        <f t="shared" si="52"/>
        <v>26-35</v>
      </c>
      <c r="L974" t="str">
        <f t="shared" si="51"/>
        <v>3.25-30</v>
      </c>
      <c r="N974" s="11">
        <f t="shared" si="53"/>
        <v>1.5234852933828407E-45</v>
      </c>
    </row>
    <row r="975" spans="1:14" x14ac:dyDescent="0.3">
      <c r="A975">
        <v>423</v>
      </c>
      <c r="B975" s="1">
        <v>44993</v>
      </c>
      <c r="C975" t="s">
        <v>436</v>
      </c>
      <c r="D975" t="s">
        <v>13</v>
      </c>
      <c r="E975">
        <v>27</v>
      </c>
      <c r="F975" t="s">
        <v>14</v>
      </c>
      <c r="G975">
        <v>1</v>
      </c>
      <c r="H975">
        <v>25</v>
      </c>
      <c r="I975">
        <v>25</v>
      </c>
      <c r="J975">
        <v>0</v>
      </c>
      <c r="K975" t="str">
        <f t="shared" si="52"/>
        <v>26-35</v>
      </c>
      <c r="L975" t="str">
        <f t="shared" si="51"/>
        <v>3.25-30</v>
      </c>
      <c r="N975" s="11">
        <f t="shared" si="53"/>
        <v>1.5234852933828407E-45</v>
      </c>
    </row>
    <row r="976" spans="1:14" x14ac:dyDescent="0.3">
      <c r="A976">
        <v>427</v>
      </c>
      <c r="B976" s="1">
        <v>45153</v>
      </c>
      <c r="C976" t="s">
        <v>440</v>
      </c>
      <c r="D976" t="s">
        <v>10</v>
      </c>
      <c r="E976">
        <v>25</v>
      </c>
      <c r="F976" t="s">
        <v>16</v>
      </c>
      <c r="G976">
        <v>1</v>
      </c>
      <c r="H976">
        <v>25</v>
      </c>
      <c r="I976">
        <v>25</v>
      </c>
      <c r="J976">
        <v>0</v>
      </c>
      <c r="K976" t="str">
        <f t="shared" si="52"/>
        <v>18-25</v>
      </c>
      <c r="L976" t="str">
        <f t="shared" si="51"/>
        <v>2.20-25</v>
      </c>
      <c r="N976" s="11">
        <f t="shared" si="53"/>
        <v>1.5234852933828407E-45</v>
      </c>
    </row>
    <row r="977" spans="1:14" x14ac:dyDescent="0.3">
      <c r="A977">
        <v>454</v>
      </c>
      <c r="B977" s="1">
        <v>44979</v>
      </c>
      <c r="C977" t="s">
        <v>467</v>
      </c>
      <c r="D977" t="s">
        <v>13</v>
      </c>
      <c r="E977">
        <v>46</v>
      </c>
      <c r="F977" t="s">
        <v>11</v>
      </c>
      <c r="G977">
        <v>1</v>
      </c>
      <c r="H977">
        <v>25</v>
      </c>
      <c r="I977">
        <v>25</v>
      </c>
      <c r="J977">
        <v>0</v>
      </c>
      <c r="K977" t="str">
        <f t="shared" si="52"/>
        <v>46-55</v>
      </c>
      <c r="L977" t="str">
        <f t="shared" si="51"/>
        <v>7.45-50</v>
      </c>
      <c r="N977" s="11">
        <f t="shared" si="53"/>
        <v>1.5234852933828407E-45</v>
      </c>
    </row>
    <row r="978" spans="1:14" x14ac:dyDescent="0.3">
      <c r="A978">
        <v>468</v>
      </c>
      <c r="B978" s="1">
        <v>45269</v>
      </c>
      <c r="C978" t="s">
        <v>481</v>
      </c>
      <c r="D978" t="s">
        <v>10</v>
      </c>
      <c r="E978">
        <v>40</v>
      </c>
      <c r="F978" t="s">
        <v>16</v>
      </c>
      <c r="G978">
        <v>1</v>
      </c>
      <c r="H978">
        <v>25</v>
      </c>
      <c r="I978">
        <v>25</v>
      </c>
      <c r="J978">
        <v>0</v>
      </c>
      <c r="K978" t="str">
        <f t="shared" si="52"/>
        <v>36-45</v>
      </c>
      <c r="L978" t="str">
        <f t="shared" si="51"/>
        <v>5.35-40</v>
      </c>
      <c r="N978" s="11">
        <f t="shared" si="53"/>
        <v>1.5234852933828407E-45</v>
      </c>
    </row>
    <row r="979" spans="1:14" x14ac:dyDescent="0.3">
      <c r="A979">
        <v>486</v>
      </c>
      <c r="B979" s="1">
        <v>45025</v>
      </c>
      <c r="C979" t="s">
        <v>499</v>
      </c>
      <c r="D979" t="s">
        <v>13</v>
      </c>
      <c r="E979">
        <v>35</v>
      </c>
      <c r="F979" t="s">
        <v>16</v>
      </c>
      <c r="G979">
        <v>1</v>
      </c>
      <c r="H979">
        <v>25</v>
      </c>
      <c r="I979">
        <v>25</v>
      </c>
      <c r="J979">
        <v>0</v>
      </c>
      <c r="K979" t="str">
        <f t="shared" si="52"/>
        <v>26-35</v>
      </c>
      <c r="L979" t="str">
        <f t="shared" si="51"/>
        <v>4.30-35</v>
      </c>
      <c r="N979" s="11">
        <f t="shared" si="53"/>
        <v>1.5234852933828407E-45</v>
      </c>
    </row>
    <row r="980" spans="1:14" x14ac:dyDescent="0.3">
      <c r="A980">
        <v>512</v>
      </c>
      <c r="B980" s="1">
        <v>45237</v>
      </c>
      <c r="C980" t="s">
        <v>525</v>
      </c>
      <c r="D980" t="s">
        <v>13</v>
      </c>
      <c r="E980">
        <v>57</v>
      </c>
      <c r="F980" t="s">
        <v>11</v>
      </c>
      <c r="G980">
        <v>1</v>
      </c>
      <c r="H980">
        <v>25</v>
      </c>
      <c r="I980">
        <v>25</v>
      </c>
      <c r="J980">
        <v>0</v>
      </c>
      <c r="K980" t="str">
        <f t="shared" si="52"/>
        <v>56-65</v>
      </c>
      <c r="L980" t="str">
        <f t="shared" si="51"/>
        <v>9.55-60</v>
      </c>
      <c r="N980" s="11">
        <f t="shared" si="53"/>
        <v>1.5234852933828407E-45</v>
      </c>
    </row>
    <row r="981" spans="1:14" x14ac:dyDescent="0.3">
      <c r="A981">
        <v>544</v>
      </c>
      <c r="B981" s="1">
        <v>45283</v>
      </c>
      <c r="C981" t="s">
        <v>557</v>
      </c>
      <c r="D981" t="s">
        <v>13</v>
      </c>
      <c r="E981">
        <v>27</v>
      </c>
      <c r="F981" t="s">
        <v>16</v>
      </c>
      <c r="G981">
        <v>1</v>
      </c>
      <c r="H981">
        <v>25</v>
      </c>
      <c r="I981">
        <v>25</v>
      </c>
      <c r="J981">
        <v>0</v>
      </c>
      <c r="K981" t="str">
        <f t="shared" si="52"/>
        <v>26-35</v>
      </c>
      <c r="L981" t="str">
        <f t="shared" si="51"/>
        <v>3.25-30</v>
      </c>
      <c r="N981" s="11">
        <f t="shared" si="53"/>
        <v>1.5234852933828407E-45</v>
      </c>
    </row>
    <row r="982" spans="1:14" x14ac:dyDescent="0.3">
      <c r="A982">
        <v>558</v>
      </c>
      <c r="B982" s="1">
        <v>45207</v>
      </c>
      <c r="C982" t="s">
        <v>571</v>
      </c>
      <c r="D982" t="s">
        <v>13</v>
      </c>
      <c r="E982">
        <v>41</v>
      </c>
      <c r="F982" t="s">
        <v>14</v>
      </c>
      <c r="G982">
        <v>1</v>
      </c>
      <c r="H982">
        <v>25</v>
      </c>
      <c r="I982">
        <v>25</v>
      </c>
      <c r="J982">
        <v>0</v>
      </c>
      <c r="K982" t="str">
        <f t="shared" si="52"/>
        <v>36-45</v>
      </c>
      <c r="L982" t="str">
        <f t="shared" si="51"/>
        <v>6.40-45</v>
      </c>
      <c r="N982" s="11">
        <f t="shared" si="53"/>
        <v>1.5234852933828407E-45</v>
      </c>
    </row>
    <row r="983" spans="1:14" x14ac:dyDescent="0.3">
      <c r="A983">
        <v>585</v>
      </c>
      <c r="B983" s="1">
        <v>45047</v>
      </c>
      <c r="C983" t="s">
        <v>598</v>
      </c>
      <c r="D983" t="s">
        <v>13</v>
      </c>
      <c r="E983">
        <v>24</v>
      </c>
      <c r="F983" t="s">
        <v>14</v>
      </c>
      <c r="G983">
        <v>1</v>
      </c>
      <c r="H983">
        <v>25</v>
      </c>
      <c r="I983">
        <v>25</v>
      </c>
      <c r="J983">
        <v>0</v>
      </c>
      <c r="K983" t="str">
        <f t="shared" si="52"/>
        <v>18-25</v>
      </c>
      <c r="L983" t="str">
        <f t="shared" si="51"/>
        <v>2.20-25</v>
      </c>
      <c r="N983" s="11">
        <f t="shared" si="53"/>
        <v>1.5234852933828407E-45</v>
      </c>
    </row>
    <row r="984" spans="1:14" x14ac:dyDescent="0.3">
      <c r="A984">
        <v>657</v>
      </c>
      <c r="B984" s="1">
        <v>44968</v>
      </c>
      <c r="C984" t="s">
        <v>670</v>
      </c>
      <c r="D984" t="s">
        <v>10</v>
      </c>
      <c r="E984">
        <v>40</v>
      </c>
      <c r="F984" t="s">
        <v>14</v>
      </c>
      <c r="G984">
        <v>1</v>
      </c>
      <c r="H984">
        <v>25</v>
      </c>
      <c r="I984">
        <v>25</v>
      </c>
      <c r="J984">
        <v>0</v>
      </c>
      <c r="K984" t="str">
        <f t="shared" si="52"/>
        <v>36-45</v>
      </c>
      <c r="L984" t="str">
        <f t="shared" si="51"/>
        <v>5.35-40</v>
      </c>
      <c r="N984" s="11">
        <f t="shared" si="53"/>
        <v>1.5234852933828407E-45</v>
      </c>
    </row>
    <row r="985" spans="1:14" x14ac:dyDescent="0.3">
      <c r="A985">
        <v>658</v>
      </c>
      <c r="B985" s="1">
        <v>44997</v>
      </c>
      <c r="C985" t="s">
        <v>671</v>
      </c>
      <c r="D985" t="s">
        <v>10</v>
      </c>
      <c r="E985">
        <v>59</v>
      </c>
      <c r="F985" t="s">
        <v>14</v>
      </c>
      <c r="G985">
        <v>1</v>
      </c>
      <c r="H985">
        <v>25</v>
      </c>
      <c r="I985">
        <v>25</v>
      </c>
      <c r="J985">
        <v>0</v>
      </c>
      <c r="K985" t="str">
        <f t="shared" si="52"/>
        <v>56-65</v>
      </c>
      <c r="L985" t="str">
        <f t="shared" si="51"/>
        <v>9.55-60</v>
      </c>
      <c r="N985" s="11">
        <f t="shared" si="53"/>
        <v>1.5234852933828407E-45</v>
      </c>
    </row>
    <row r="986" spans="1:14" x14ac:dyDescent="0.3">
      <c r="A986">
        <v>739</v>
      </c>
      <c r="B986" s="1">
        <v>45259</v>
      </c>
      <c r="C986" t="s">
        <v>752</v>
      </c>
      <c r="D986" t="s">
        <v>10</v>
      </c>
      <c r="E986">
        <v>36</v>
      </c>
      <c r="F986" t="s">
        <v>11</v>
      </c>
      <c r="G986">
        <v>1</v>
      </c>
      <c r="H986">
        <v>25</v>
      </c>
      <c r="I986">
        <v>25</v>
      </c>
      <c r="J986">
        <v>0</v>
      </c>
      <c r="K986" t="str">
        <f t="shared" si="52"/>
        <v>36-45</v>
      </c>
      <c r="L986" t="str">
        <f t="shared" si="51"/>
        <v>5.35-40</v>
      </c>
      <c r="N986" s="11">
        <f t="shared" si="53"/>
        <v>1.5234852933828407E-45</v>
      </c>
    </row>
    <row r="987" spans="1:14" x14ac:dyDescent="0.3">
      <c r="A987">
        <v>744</v>
      </c>
      <c r="B987" s="1">
        <v>45053</v>
      </c>
      <c r="C987" t="s">
        <v>757</v>
      </c>
      <c r="D987" t="s">
        <v>10</v>
      </c>
      <c r="E987">
        <v>40</v>
      </c>
      <c r="F987" t="s">
        <v>16</v>
      </c>
      <c r="G987">
        <v>1</v>
      </c>
      <c r="H987">
        <v>25</v>
      </c>
      <c r="I987">
        <v>25</v>
      </c>
      <c r="J987">
        <v>0</v>
      </c>
      <c r="K987" t="str">
        <f t="shared" si="52"/>
        <v>36-45</v>
      </c>
      <c r="L987" t="str">
        <f t="shared" si="51"/>
        <v>5.35-40</v>
      </c>
      <c r="N987" s="11">
        <f t="shared" si="53"/>
        <v>1.5234852933828407E-45</v>
      </c>
    </row>
    <row r="988" spans="1:14" x14ac:dyDescent="0.3">
      <c r="A988">
        <v>764</v>
      </c>
      <c r="B988" s="1">
        <v>45010</v>
      </c>
      <c r="C988" t="s">
        <v>777</v>
      </c>
      <c r="D988" t="s">
        <v>13</v>
      </c>
      <c r="E988">
        <v>40</v>
      </c>
      <c r="F988" t="s">
        <v>14</v>
      </c>
      <c r="G988">
        <v>1</v>
      </c>
      <c r="H988">
        <v>25</v>
      </c>
      <c r="I988">
        <v>25</v>
      </c>
      <c r="J988">
        <v>0</v>
      </c>
      <c r="K988" t="str">
        <f t="shared" si="52"/>
        <v>36-45</v>
      </c>
      <c r="L988" t="str">
        <f t="shared" si="51"/>
        <v>5.35-40</v>
      </c>
      <c r="N988" s="11">
        <f t="shared" si="53"/>
        <v>1.5234852933828407E-45</v>
      </c>
    </row>
    <row r="989" spans="1:14" x14ac:dyDescent="0.3">
      <c r="A989">
        <v>787</v>
      </c>
      <c r="B989" s="1">
        <v>44948</v>
      </c>
      <c r="C989" t="s">
        <v>800</v>
      </c>
      <c r="D989" t="s">
        <v>10</v>
      </c>
      <c r="E989">
        <v>41</v>
      </c>
      <c r="F989" t="s">
        <v>16</v>
      </c>
      <c r="G989">
        <v>1</v>
      </c>
      <c r="H989">
        <v>25</v>
      </c>
      <c r="I989">
        <v>25</v>
      </c>
      <c r="J989">
        <v>0</v>
      </c>
      <c r="K989" t="str">
        <f t="shared" si="52"/>
        <v>36-45</v>
      </c>
      <c r="L989" t="str">
        <f t="shared" si="51"/>
        <v>6.40-45</v>
      </c>
      <c r="N989" s="11">
        <f t="shared" si="53"/>
        <v>1.5234852933828407E-45</v>
      </c>
    </row>
    <row r="990" spans="1:14" x14ac:dyDescent="0.3">
      <c r="A990">
        <v>790</v>
      </c>
      <c r="B990" s="1">
        <v>45146</v>
      </c>
      <c r="C990" t="s">
        <v>803</v>
      </c>
      <c r="D990" t="s">
        <v>10</v>
      </c>
      <c r="E990">
        <v>62</v>
      </c>
      <c r="F990" t="s">
        <v>14</v>
      </c>
      <c r="G990">
        <v>1</v>
      </c>
      <c r="H990">
        <v>25</v>
      </c>
      <c r="I990">
        <v>25</v>
      </c>
      <c r="J990">
        <v>0</v>
      </c>
      <c r="K990" t="str">
        <f t="shared" si="52"/>
        <v>56-65</v>
      </c>
      <c r="L990" t="str">
        <f t="shared" si="51"/>
        <v>10.60-65</v>
      </c>
      <c r="N990" s="11">
        <f t="shared" si="53"/>
        <v>1.5234852933828407E-45</v>
      </c>
    </row>
    <row r="991" spans="1:14" x14ac:dyDescent="0.3">
      <c r="A991">
        <v>791</v>
      </c>
      <c r="B991" s="1">
        <v>45265</v>
      </c>
      <c r="C991" t="s">
        <v>804</v>
      </c>
      <c r="D991" t="s">
        <v>13</v>
      </c>
      <c r="E991">
        <v>51</v>
      </c>
      <c r="F991" t="s">
        <v>11</v>
      </c>
      <c r="G991">
        <v>1</v>
      </c>
      <c r="H991">
        <v>25</v>
      </c>
      <c r="I991">
        <v>25</v>
      </c>
      <c r="J991">
        <v>0</v>
      </c>
      <c r="K991" t="str">
        <f t="shared" si="52"/>
        <v>46-55</v>
      </c>
      <c r="L991" t="str">
        <f t="shared" si="51"/>
        <v>8.50-55</v>
      </c>
      <c r="N991" s="11">
        <f t="shared" si="53"/>
        <v>1.5234852933828407E-45</v>
      </c>
    </row>
    <row r="992" spans="1:14" x14ac:dyDescent="0.3">
      <c r="A992">
        <v>825</v>
      </c>
      <c r="B992" s="1">
        <v>45164</v>
      </c>
      <c r="C992" t="s">
        <v>838</v>
      </c>
      <c r="D992" t="s">
        <v>13</v>
      </c>
      <c r="E992">
        <v>46</v>
      </c>
      <c r="F992" t="s">
        <v>11</v>
      </c>
      <c r="G992">
        <v>1</v>
      </c>
      <c r="H992">
        <v>25</v>
      </c>
      <c r="I992">
        <v>25</v>
      </c>
      <c r="J992">
        <v>0</v>
      </c>
      <c r="K992" t="str">
        <f t="shared" si="52"/>
        <v>46-55</v>
      </c>
      <c r="L992" t="str">
        <f t="shared" si="51"/>
        <v>7.45-50</v>
      </c>
      <c r="N992" s="11">
        <f t="shared" si="53"/>
        <v>1.5234852933828407E-45</v>
      </c>
    </row>
    <row r="993" spans="1:14" x14ac:dyDescent="0.3">
      <c r="A993">
        <v>855</v>
      </c>
      <c r="B993" s="1">
        <v>45170</v>
      </c>
      <c r="C993" t="s">
        <v>868</v>
      </c>
      <c r="D993" t="s">
        <v>10</v>
      </c>
      <c r="E993">
        <v>54</v>
      </c>
      <c r="F993" t="s">
        <v>11</v>
      </c>
      <c r="G993">
        <v>1</v>
      </c>
      <c r="H993">
        <v>25</v>
      </c>
      <c r="I993">
        <v>25</v>
      </c>
      <c r="J993">
        <v>0</v>
      </c>
      <c r="K993" t="str">
        <f t="shared" si="52"/>
        <v>46-55</v>
      </c>
      <c r="L993" t="str">
        <f t="shared" si="51"/>
        <v>8.50-55</v>
      </c>
      <c r="N993" s="11">
        <f t="shared" si="53"/>
        <v>1.5234852933828407E-45</v>
      </c>
    </row>
    <row r="994" spans="1:14" x14ac:dyDescent="0.3">
      <c r="A994">
        <v>877</v>
      </c>
      <c r="B994" s="1">
        <v>45096</v>
      </c>
      <c r="C994" t="s">
        <v>890</v>
      </c>
      <c r="D994" t="s">
        <v>13</v>
      </c>
      <c r="E994">
        <v>58</v>
      </c>
      <c r="F994" t="s">
        <v>14</v>
      </c>
      <c r="G994">
        <v>1</v>
      </c>
      <c r="H994">
        <v>25</v>
      </c>
      <c r="I994">
        <v>25</v>
      </c>
      <c r="J994">
        <v>0</v>
      </c>
      <c r="K994" t="str">
        <f t="shared" si="52"/>
        <v>56-65</v>
      </c>
      <c r="L994" t="str">
        <f t="shared" si="51"/>
        <v>9.55-60</v>
      </c>
      <c r="N994" s="11">
        <f t="shared" si="53"/>
        <v>1.5234852933828407E-45</v>
      </c>
    </row>
    <row r="995" spans="1:14" x14ac:dyDescent="0.3">
      <c r="A995">
        <v>907</v>
      </c>
      <c r="B995" s="1">
        <v>44934</v>
      </c>
      <c r="C995" t="s">
        <v>920</v>
      </c>
      <c r="D995" t="s">
        <v>13</v>
      </c>
      <c r="E995">
        <v>45</v>
      </c>
      <c r="F995" t="s">
        <v>16</v>
      </c>
      <c r="G995">
        <v>1</v>
      </c>
      <c r="H995">
        <v>25</v>
      </c>
      <c r="I995">
        <v>25</v>
      </c>
      <c r="J995">
        <v>0</v>
      </c>
      <c r="K995" t="str">
        <f t="shared" si="52"/>
        <v>36-45</v>
      </c>
      <c r="L995" t="str">
        <f t="shared" si="51"/>
        <v>6.40-45</v>
      </c>
      <c r="N995" s="11">
        <f t="shared" si="53"/>
        <v>1.5234852933828407E-45</v>
      </c>
    </row>
    <row r="996" spans="1:14" x14ac:dyDescent="0.3">
      <c r="A996">
        <v>945</v>
      </c>
      <c r="B996" s="1">
        <v>44970</v>
      </c>
      <c r="C996" t="s">
        <v>958</v>
      </c>
      <c r="D996" t="s">
        <v>10</v>
      </c>
      <c r="E996">
        <v>30</v>
      </c>
      <c r="F996" t="s">
        <v>11</v>
      </c>
      <c r="G996">
        <v>1</v>
      </c>
      <c r="H996">
        <v>25</v>
      </c>
      <c r="I996">
        <v>25</v>
      </c>
      <c r="J996">
        <v>0</v>
      </c>
      <c r="K996" t="str">
        <f t="shared" si="52"/>
        <v>26-35</v>
      </c>
      <c r="L996" t="str">
        <f t="shared" si="51"/>
        <v>3.25-30</v>
      </c>
      <c r="N996" s="11">
        <f t="shared" si="53"/>
        <v>1.5234852933828407E-45</v>
      </c>
    </row>
    <row r="997" spans="1:14" x14ac:dyDescent="0.3">
      <c r="A997">
        <v>952</v>
      </c>
      <c r="B997" s="1">
        <v>45243</v>
      </c>
      <c r="C997" t="s">
        <v>965</v>
      </c>
      <c r="D997" t="s">
        <v>13</v>
      </c>
      <c r="E997">
        <v>57</v>
      </c>
      <c r="F997" t="s">
        <v>14</v>
      </c>
      <c r="G997">
        <v>1</v>
      </c>
      <c r="H997">
        <v>25</v>
      </c>
      <c r="I997">
        <v>25</v>
      </c>
      <c r="J997">
        <v>0</v>
      </c>
      <c r="K997" t="str">
        <f t="shared" si="52"/>
        <v>56-65</v>
      </c>
      <c r="L997" t="str">
        <f t="shared" si="51"/>
        <v>9.55-60</v>
      </c>
      <c r="N997" s="11">
        <f t="shared" si="53"/>
        <v>1.5234852933828407E-45</v>
      </c>
    </row>
    <row r="998" spans="1:14" x14ac:dyDescent="0.3">
      <c r="A998">
        <v>955</v>
      </c>
      <c r="B998" s="1">
        <v>45121</v>
      </c>
      <c r="C998" t="s">
        <v>968</v>
      </c>
      <c r="D998" t="s">
        <v>10</v>
      </c>
      <c r="E998">
        <v>58</v>
      </c>
      <c r="F998" t="s">
        <v>14</v>
      </c>
      <c r="G998">
        <v>1</v>
      </c>
      <c r="H998">
        <v>25</v>
      </c>
      <c r="I998">
        <v>25</v>
      </c>
      <c r="J998">
        <v>0</v>
      </c>
      <c r="K998" t="str">
        <f t="shared" si="52"/>
        <v>56-65</v>
      </c>
      <c r="L998" t="str">
        <f t="shared" si="51"/>
        <v>9.55-60</v>
      </c>
      <c r="N998" s="11">
        <f t="shared" si="53"/>
        <v>1.5234852933828407E-45</v>
      </c>
    </row>
    <row r="999" spans="1:14" x14ac:dyDescent="0.3">
      <c r="A999">
        <v>967</v>
      </c>
      <c r="B999" s="1">
        <v>45033</v>
      </c>
      <c r="C999" t="s">
        <v>980</v>
      </c>
      <c r="D999" t="s">
        <v>10</v>
      </c>
      <c r="E999">
        <v>62</v>
      </c>
      <c r="F999" t="s">
        <v>11</v>
      </c>
      <c r="G999">
        <v>1</v>
      </c>
      <c r="H999">
        <v>25</v>
      </c>
      <c r="I999">
        <v>25</v>
      </c>
      <c r="J999">
        <v>0</v>
      </c>
      <c r="K999" t="str">
        <f t="shared" si="52"/>
        <v>56-65</v>
      </c>
      <c r="L999" t="str">
        <f t="shared" si="51"/>
        <v>10.60-65</v>
      </c>
      <c r="N999" s="11">
        <f t="shared" si="53"/>
        <v>1.5234852933828407E-45</v>
      </c>
    </row>
    <row r="1000" spans="1:14" x14ac:dyDescent="0.3">
      <c r="A1000">
        <v>979</v>
      </c>
      <c r="B1000" s="1">
        <v>44928</v>
      </c>
      <c r="C1000" t="s">
        <v>992</v>
      </c>
      <c r="D1000" t="s">
        <v>13</v>
      </c>
      <c r="E1000">
        <v>19</v>
      </c>
      <c r="F1000" t="s">
        <v>11</v>
      </c>
      <c r="G1000">
        <v>1</v>
      </c>
      <c r="H1000">
        <v>25</v>
      </c>
      <c r="I1000">
        <v>25</v>
      </c>
      <c r="J1000">
        <v>0</v>
      </c>
      <c r="K1000" t="str">
        <f t="shared" si="52"/>
        <v>18-25</v>
      </c>
      <c r="L1000" t="str">
        <f t="shared" si="51"/>
        <v>1.18-20</v>
      </c>
      <c r="N1000" s="11">
        <f t="shared" si="53"/>
        <v>1.5234852933828407E-45</v>
      </c>
    </row>
    <row r="1001" spans="1:14" x14ac:dyDescent="0.3">
      <c r="A1001">
        <v>989</v>
      </c>
      <c r="B1001" s="1">
        <v>45288</v>
      </c>
      <c r="C1001" t="s">
        <v>1002</v>
      </c>
      <c r="D1001" t="s">
        <v>13</v>
      </c>
      <c r="E1001">
        <v>44</v>
      </c>
      <c r="F1001" t="s">
        <v>16</v>
      </c>
      <c r="G1001">
        <v>1</v>
      </c>
      <c r="H1001">
        <v>25</v>
      </c>
      <c r="I1001">
        <v>25</v>
      </c>
      <c r="J1001">
        <v>0</v>
      </c>
      <c r="K1001" t="str">
        <f t="shared" si="52"/>
        <v>36-45</v>
      </c>
      <c r="L1001" t="str">
        <f t="shared" si="51"/>
        <v>6.40-45</v>
      </c>
      <c r="N1001" s="11">
        <f t="shared" si="53"/>
        <v>1.5234852933828407E-45</v>
      </c>
    </row>
  </sheetData>
  <autoFilter ref="A1:W1" xr:uid="{6C7088AA-EB1D-464E-B985-A6109AC51423}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4B72-6C1F-4396-AD08-5C44AF280A23}">
  <dimension ref="A1:N511"/>
  <sheetViews>
    <sheetView zoomScaleNormal="100" workbookViewId="0"/>
  </sheetViews>
  <sheetFormatPr defaultRowHeight="14.4" x14ac:dyDescent="0.3"/>
  <cols>
    <col min="5" max="5" width="8.77734375" customWidth="1"/>
  </cols>
  <sheetData>
    <row r="1" spans="1:14" x14ac:dyDescent="0.3">
      <c r="A1" t="s">
        <v>3</v>
      </c>
      <c r="B1" t="s">
        <v>1038</v>
      </c>
      <c r="C1" t="s">
        <v>3</v>
      </c>
      <c r="D1" t="s">
        <v>1038</v>
      </c>
      <c r="G1" t="s">
        <v>1042</v>
      </c>
      <c r="H1" t="s">
        <v>1043</v>
      </c>
      <c r="L1" t="s">
        <v>1042</v>
      </c>
      <c r="M1" t="s">
        <v>1043</v>
      </c>
    </row>
    <row r="2" spans="1:14" x14ac:dyDescent="0.3">
      <c r="A2" t="s">
        <v>13</v>
      </c>
      <c r="B2">
        <v>42</v>
      </c>
      <c r="C2" t="s">
        <v>10</v>
      </c>
      <c r="D2">
        <v>51</v>
      </c>
      <c r="E2">
        <f>_xlfn.T.TEST(B2:B511,D2:D491,2,3)</f>
        <v>0.93403904366723745</v>
      </c>
      <c r="G2">
        <v>4</v>
      </c>
      <c r="H2">
        <v>4</v>
      </c>
      <c r="I2">
        <f>_xlfn.T.TEST(G2:G511,H2:H491,2,3)</f>
        <v>0.37605005454066553</v>
      </c>
      <c r="J2">
        <f>_xlfn.STDEV.S(G2:G511)</f>
        <v>1.1321890970459065</v>
      </c>
      <c r="K2">
        <f>_xlfn.STDEV.S(H2:H491)</f>
        <v>1.1335510682318071</v>
      </c>
      <c r="L2" s="8">
        <v>2000</v>
      </c>
      <c r="M2" s="9">
        <v>2000</v>
      </c>
      <c r="N2" s="19">
        <f>_xlfn.T.TEST(L2:L511,M2:M491,2,3)</f>
        <v>0.97479761081304805</v>
      </c>
    </row>
    <row r="3" spans="1:14" x14ac:dyDescent="0.3">
      <c r="A3" t="s">
        <v>13</v>
      </c>
      <c r="B3">
        <v>20</v>
      </c>
      <c r="C3" t="s">
        <v>10</v>
      </c>
      <c r="D3">
        <v>33</v>
      </c>
      <c r="G3">
        <v>4</v>
      </c>
      <c r="H3">
        <v>4</v>
      </c>
      <c r="I3">
        <f>AVERAGE(G2:G511)</f>
        <v>2.5450980392156861</v>
      </c>
      <c r="J3">
        <f>AVERAGE(H2:H491)</f>
        <v>2.4816326530612245</v>
      </c>
      <c r="K3">
        <f>I3-J3</f>
        <v>6.3465386154461623E-2</v>
      </c>
      <c r="L3" s="8">
        <v>2000</v>
      </c>
      <c r="M3" s="9">
        <v>2000</v>
      </c>
    </row>
    <row r="4" spans="1:14" x14ac:dyDescent="0.3">
      <c r="A4" t="s">
        <v>13</v>
      </c>
      <c r="B4">
        <v>18</v>
      </c>
      <c r="C4" t="s">
        <v>10</v>
      </c>
      <c r="D4">
        <v>36</v>
      </c>
      <c r="G4">
        <v>4</v>
      </c>
      <c r="H4">
        <v>4</v>
      </c>
      <c r="I4">
        <f>_xlfn.STDEV.S(G2:G511)</f>
        <v>1.1321890970459065</v>
      </c>
      <c r="J4">
        <f>_xlfn.STDEV.S(H2:H491)</f>
        <v>1.1335510682318071</v>
      </c>
      <c r="K4">
        <f>I4-J4</f>
        <v>-1.3619711859005346E-3</v>
      </c>
      <c r="L4" s="8">
        <v>2000</v>
      </c>
      <c r="M4" s="9">
        <v>2000</v>
      </c>
    </row>
    <row r="5" spans="1:14" x14ac:dyDescent="0.3">
      <c r="A5" t="s">
        <v>13</v>
      </c>
      <c r="B5">
        <v>55</v>
      </c>
      <c r="C5" t="s">
        <v>10</v>
      </c>
      <c r="D5">
        <v>43</v>
      </c>
      <c r="G5">
        <v>4</v>
      </c>
      <c r="H5">
        <v>4</v>
      </c>
      <c r="L5" s="8">
        <v>2000</v>
      </c>
      <c r="M5" s="9">
        <v>2000</v>
      </c>
    </row>
    <row r="6" spans="1:14" x14ac:dyDescent="0.3">
      <c r="A6" t="s">
        <v>13</v>
      </c>
      <c r="B6">
        <v>35</v>
      </c>
      <c r="C6" t="s">
        <v>10</v>
      </c>
      <c r="D6">
        <v>31</v>
      </c>
      <c r="G6">
        <v>4</v>
      </c>
      <c r="H6">
        <v>4</v>
      </c>
      <c r="L6" s="8">
        <v>2000</v>
      </c>
      <c r="M6" s="9">
        <v>2000</v>
      </c>
    </row>
    <row r="7" spans="1:14" x14ac:dyDescent="0.3">
      <c r="A7" t="s">
        <v>13</v>
      </c>
      <c r="B7">
        <v>34</v>
      </c>
      <c r="C7" t="s">
        <v>10</v>
      </c>
      <c r="D7">
        <v>62</v>
      </c>
      <c r="G7">
        <v>4</v>
      </c>
      <c r="H7">
        <v>4</v>
      </c>
      <c r="L7" s="8">
        <v>2000</v>
      </c>
      <c r="M7" s="9">
        <v>2000</v>
      </c>
    </row>
    <row r="8" spans="1:14" x14ac:dyDescent="0.3">
      <c r="A8" t="s">
        <v>13</v>
      </c>
      <c r="B8">
        <v>30</v>
      </c>
      <c r="C8" t="s">
        <v>10</v>
      </c>
      <c r="D8">
        <v>34</v>
      </c>
      <c r="G8">
        <v>4</v>
      </c>
      <c r="H8">
        <v>4</v>
      </c>
      <c r="L8" s="8">
        <v>2000</v>
      </c>
      <c r="M8" s="9">
        <v>2000</v>
      </c>
    </row>
    <row r="9" spans="1:14" x14ac:dyDescent="0.3">
      <c r="A9" t="s">
        <v>13</v>
      </c>
      <c r="B9">
        <v>53</v>
      </c>
      <c r="C9" t="s">
        <v>10</v>
      </c>
      <c r="D9">
        <v>19</v>
      </c>
      <c r="G9">
        <v>4</v>
      </c>
      <c r="H9">
        <v>4</v>
      </c>
      <c r="L9" s="8">
        <v>2000</v>
      </c>
      <c r="M9" s="9">
        <v>2000</v>
      </c>
    </row>
    <row r="10" spans="1:14" x14ac:dyDescent="0.3">
      <c r="A10" t="s">
        <v>13</v>
      </c>
      <c r="B10">
        <v>29</v>
      </c>
      <c r="C10" t="s">
        <v>10</v>
      </c>
      <c r="D10">
        <v>25</v>
      </c>
      <c r="G10">
        <v>4</v>
      </c>
      <c r="H10">
        <v>4</v>
      </c>
      <c r="L10" s="8">
        <v>2000</v>
      </c>
      <c r="M10" s="9">
        <v>2000</v>
      </c>
    </row>
    <row r="11" spans="1:14" x14ac:dyDescent="0.3">
      <c r="A11" t="s">
        <v>13</v>
      </c>
      <c r="B11">
        <v>43</v>
      </c>
      <c r="C11" t="s">
        <v>10</v>
      </c>
      <c r="D11">
        <v>53</v>
      </c>
      <c r="G11">
        <v>4</v>
      </c>
      <c r="H11">
        <v>4</v>
      </c>
      <c r="L11" s="8">
        <v>2000</v>
      </c>
      <c r="M11" s="9">
        <v>2000</v>
      </c>
    </row>
    <row r="12" spans="1:14" x14ac:dyDescent="0.3">
      <c r="A12" t="s">
        <v>13</v>
      </c>
      <c r="B12">
        <v>19</v>
      </c>
      <c r="C12" t="s">
        <v>10</v>
      </c>
      <c r="D12">
        <v>22</v>
      </c>
      <c r="G12">
        <v>4</v>
      </c>
      <c r="H12">
        <v>4</v>
      </c>
      <c r="L12" s="8">
        <v>2000</v>
      </c>
      <c r="M12" s="9">
        <v>2000</v>
      </c>
    </row>
    <row r="13" spans="1:14" x14ac:dyDescent="0.3">
      <c r="A13" t="s">
        <v>13</v>
      </c>
      <c r="B13">
        <v>22</v>
      </c>
      <c r="C13" t="s">
        <v>10</v>
      </c>
      <c r="D13">
        <v>44</v>
      </c>
      <c r="G13">
        <v>4</v>
      </c>
      <c r="H13">
        <v>4</v>
      </c>
      <c r="L13" s="8">
        <v>2000</v>
      </c>
      <c r="M13" s="9">
        <v>2000</v>
      </c>
    </row>
    <row r="14" spans="1:14" x14ac:dyDescent="0.3">
      <c r="A14" t="s">
        <v>13</v>
      </c>
      <c r="B14">
        <v>27</v>
      </c>
      <c r="C14" t="s">
        <v>10</v>
      </c>
      <c r="D14">
        <v>45</v>
      </c>
      <c r="G14">
        <v>4</v>
      </c>
      <c r="H14">
        <v>4</v>
      </c>
      <c r="L14" s="8">
        <v>2000</v>
      </c>
      <c r="M14" s="9">
        <v>2000</v>
      </c>
    </row>
    <row r="15" spans="1:14" x14ac:dyDescent="0.3">
      <c r="A15" t="s">
        <v>13</v>
      </c>
      <c r="B15">
        <v>42</v>
      </c>
      <c r="C15" t="s">
        <v>10</v>
      </c>
      <c r="D15">
        <v>63</v>
      </c>
      <c r="G15">
        <v>4</v>
      </c>
      <c r="H15">
        <v>4</v>
      </c>
      <c r="L15" s="8">
        <v>2000</v>
      </c>
      <c r="M15" s="9">
        <v>2000</v>
      </c>
    </row>
    <row r="16" spans="1:14" x14ac:dyDescent="0.3">
      <c r="A16" t="s">
        <v>13</v>
      </c>
      <c r="B16">
        <v>64</v>
      </c>
      <c r="C16" t="s">
        <v>10</v>
      </c>
      <c r="D16">
        <v>31</v>
      </c>
      <c r="G16">
        <v>4</v>
      </c>
      <c r="H16">
        <v>4</v>
      </c>
      <c r="L16" s="8">
        <v>2000</v>
      </c>
      <c r="M16" s="9">
        <v>2000</v>
      </c>
    </row>
    <row r="17" spans="1:13" x14ac:dyDescent="0.3">
      <c r="A17" t="s">
        <v>13</v>
      </c>
      <c r="B17">
        <v>46</v>
      </c>
      <c r="C17" t="s">
        <v>10</v>
      </c>
      <c r="D17">
        <v>21</v>
      </c>
      <c r="G17">
        <v>4</v>
      </c>
      <c r="H17">
        <v>4</v>
      </c>
      <c r="L17" s="8">
        <v>2000</v>
      </c>
      <c r="M17" s="9">
        <v>2000</v>
      </c>
    </row>
    <row r="18" spans="1:13" x14ac:dyDescent="0.3">
      <c r="A18" t="s">
        <v>13</v>
      </c>
      <c r="B18">
        <v>18</v>
      </c>
      <c r="C18" t="s">
        <v>10</v>
      </c>
      <c r="D18">
        <v>60</v>
      </c>
      <c r="G18">
        <v>4</v>
      </c>
      <c r="H18">
        <v>4</v>
      </c>
      <c r="L18" s="8">
        <v>2000</v>
      </c>
      <c r="M18" s="9">
        <v>2000</v>
      </c>
    </row>
    <row r="19" spans="1:13" x14ac:dyDescent="0.3">
      <c r="A19" t="s">
        <v>13</v>
      </c>
      <c r="B19">
        <v>26</v>
      </c>
      <c r="C19" t="s">
        <v>10</v>
      </c>
      <c r="D19">
        <v>36</v>
      </c>
      <c r="G19">
        <v>4</v>
      </c>
      <c r="H19">
        <v>4</v>
      </c>
      <c r="L19" s="8">
        <v>2000</v>
      </c>
      <c r="M19" s="9">
        <v>2000</v>
      </c>
    </row>
    <row r="20" spans="1:13" x14ac:dyDescent="0.3">
      <c r="A20" t="s">
        <v>13</v>
      </c>
      <c r="B20">
        <v>44</v>
      </c>
      <c r="C20" t="s">
        <v>10</v>
      </c>
      <c r="D20">
        <v>54</v>
      </c>
      <c r="G20">
        <v>4</v>
      </c>
      <c r="H20">
        <v>4</v>
      </c>
      <c r="L20" s="8">
        <v>2000</v>
      </c>
      <c r="M20" s="9">
        <v>2000</v>
      </c>
    </row>
    <row r="21" spans="1:13" x14ac:dyDescent="0.3">
      <c r="A21" t="s">
        <v>13</v>
      </c>
      <c r="B21">
        <v>64</v>
      </c>
      <c r="C21" t="s">
        <v>10</v>
      </c>
      <c r="D21">
        <v>25</v>
      </c>
      <c r="G21">
        <v>4</v>
      </c>
      <c r="H21">
        <v>4</v>
      </c>
      <c r="L21" s="8">
        <v>2000</v>
      </c>
      <c r="M21" s="9">
        <v>2000</v>
      </c>
    </row>
    <row r="22" spans="1:13" x14ac:dyDescent="0.3">
      <c r="A22" t="s">
        <v>13</v>
      </c>
      <c r="B22">
        <v>38</v>
      </c>
      <c r="C22" t="s">
        <v>10</v>
      </c>
      <c r="D22">
        <v>33</v>
      </c>
      <c r="G22">
        <v>4</v>
      </c>
      <c r="H22">
        <v>4</v>
      </c>
      <c r="L22" s="8">
        <v>2000</v>
      </c>
      <c r="M22" s="9">
        <v>2000</v>
      </c>
    </row>
    <row r="23" spans="1:13" x14ac:dyDescent="0.3">
      <c r="A23" t="s">
        <v>13</v>
      </c>
      <c r="B23">
        <v>34</v>
      </c>
      <c r="C23" t="s">
        <v>10</v>
      </c>
      <c r="D23">
        <v>47</v>
      </c>
      <c r="G23">
        <v>4</v>
      </c>
      <c r="H23">
        <v>4</v>
      </c>
      <c r="L23" s="8">
        <v>2000</v>
      </c>
      <c r="M23" s="9">
        <v>2000</v>
      </c>
    </row>
    <row r="24" spans="1:13" x14ac:dyDescent="0.3">
      <c r="A24" t="s">
        <v>13</v>
      </c>
      <c r="B24">
        <v>61</v>
      </c>
      <c r="C24" t="s">
        <v>10</v>
      </c>
      <c r="D24">
        <v>43</v>
      </c>
      <c r="G24">
        <v>4</v>
      </c>
      <c r="H24">
        <v>4</v>
      </c>
      <c r="L24" s="8">
        <v>2000</v>
      </c>
      <c r="M24" s="9">
        <v>2000</v>
      </c>
    </row>
    <row r="25" spans="1:13" x14ac:dyDescent="0.3">
      <c r="A25" t="s">
        <v>13</v>
      </c>
      <c r="B25">
        <v>51</v>
      </c>
      <c r="C25" t="s">
        <v>10</v>
      </c>
      <c r="D25">
        <v>62</v>
      </c>
      <c r="G25">
        <v>4</v>
      </c>
      <c r="H25">
        <v>4</v>
      </c>
      <c r="L25" s="8">
        <v>2000</v>
      </c>
      <c r="M25" s="9">
        <v>2000</v>
      </c>
    </row>
    <row r="26" spans="1:13" x14ac:dyDescent="0.3">
      <c r="A26" t="s">
        <v>13</v>
      </c>
      <c r="B26">
        <v>40</v>
      </c>
      <c r="C26" t="s">
        <v>10</v>
      </c>
      <c r="D26">
        <v>59</v>
      </c>
      <c r="G26">
        <v>3</v>
      </c>
      <c r="H26">
        <v>4</v>
      </c>
      <c r="L26" s="8">
        <v>1500</v>
      </c>
      <c r="M26" s="9">
        <v>2000</v>
      </c>
    </row>
    <row r="27" spans="1:13" x14ac:dyDescent="0.3">
      <c r="A27" t="s">
        <v>13</v>
      </c>
      <c r="B27">
        <v>38</v>
      </c>
      <c r="C27" t="s">
        <v>10</v>
      </c>
      <c r="D27">
        <v>22</v>
      </c>
      <c r="G27">
        <v>3</v>
      </c>
      <c r="H27">
        <v>3</v>
      </c>
      <c r="L27" s="8">
        <v>1500</v>
      </c>
      <c r="M27" s="9">
        <v>1500</v>
      </c>
    </row>
    <row r="28" spans="1:13" x14ac:dyDescent="0.3">
      <c r="A28" t="s">
        <v>13</v>
      </c>
      <c r="B28">
        <v>47</v>
      </c>
      <c r="C28" t="s">
        <v>10</v>
      </c>
      <c r="D28">
        <v>19</v>
      </c>
      <c r="G28">
        <v>3</v>
      </c>
      <c r="H28">
        <v>3</v>
      </c>
      <c r="L28" s="8">
        <v>1500</v>
      </c>
      <c r="M28" s="9">
        <v>1500</v>
      </c>
    </row>
    <row r="29" spans="1:13" x14ac:dyDescent="0.3">
      <c r="A29" t="s">
        <v>13</v>
      </c>
      <c r="B29">
        <v>34</v>
      </c>
      <c r="C29" t="s">
        <v>10</v>
      </c>
      <c r="D29">
        <v>37</v>
      </c>
      <c r="G29">
        <v>3</v>
      </c>
      <c r="H29">
        <v>3</v>
      </c>
      <c r="L29" s="8">
        <v>1500</v>
      </c>
      <c r="M29" s="9">
        <v>1500</v>
      </c>
    </row>
    <row r="30" spans="1:13" x14ac:dyDescent="0.3">
      <c r="A30" t="s">
        <v>13</v>
      </c>
      <c r="B30">
        <v>59</v>
      </c>
      <c r="C30" t="s">
        <v>10</v>
      </c>
      <c r="D30">
        <v>51</v>
      </c>
      <c r="G30">
        <v>3</v>
      </c>
      <c r="H30">
        <v>3</v>
      </c>
      <c r="L30" s="8">
        <v>1500</v>
      </c>
      <c r="M30" s="9">
        <v>1500</v>
      </c>
    </row>
    <row r="31" spans="1:13" x14ac:dyDescent="0.3">
      <c r="A31" t="s">
        <v>13</v>
      </c>
      <c r="B31">
        <v>47</v>
      </c>
      <c r="C31" t="s">
        <v>10</v>
      </c>
      <c r="D31">
        <v>18</v>
      </c>
      <c r="G31">
        <v>3</v>
      </c>
      <c r="H31">
        <v>3</v>
      </c>
      <c r="L31" s="8">
        <v>1500</v>
      </c>
      <c r="M31" s="9">
        <v>1500</v>
      </c>
    </row>
    <row r="32" spans="1:13" x14ac:dyDescent="0.3">
      <c r="A32" t="s">
        <v>13</v>
      </c>
      <c r="B32">
        <v>37</v>
      </c>
      <c r="C32" t="s">
        <v>10</v>
      </c>
      <c r="D32">
        <v>35</v>
      </c>
      <c r="G32">
        <v>3</v>
      </c>
      <c r="H32">
        <v>3</v>
      </c>
      <c r="L32" s="8">
        <v>1500</v>
      </c>
      <c r="M32" s="9">
        <v>1500</v>
      </c>
    </row>
    <row r="33" spans="1:13" x14ac:dyDescent="0.3">
      <c r="A33" t="s">
        <v>13</v>
      </c>
      <c r="B33">
        <v>55</v>
      </c>
      <c r="C33" t="s">
        <v>10</v>
      </c>
      <c r="D33">
        <v>45</v>
      </c>
      <c r="G33">
        <v>3</v>
      </c>
      <c r="H33">
        <v>3</v>
      </c>
      <c r="L33" s="8">
        <v>1500</v>
      </c>
      <c r="M33" s="9">
        <v>1500</v>
      </c>
    </row>
    <row r="34" spans="1:13" x14ac:dyDescent="0.3">
      <c r="A34" t="s">
        <v>13</v>
      </c>
      <c r="B34">
        <v>24</v>
      </c>
      <c r="C34" t="s">
        <v>10</v>
      </c>
      <c r="D34">
        <v>42</v>
      </c>
      <c r="G34">
        <v>3</v>
      </c>
      <c r="H34">
        <v>3</v>
      </c>
      <c r="L34" s="8">
        <v>1500</v>
      </c>
      <c r="M34" s="9">
        <v>1500</v>
      </c>
    </row>
    <row r="35" spans="1:13" x14ac:dyDescent="0.3">
      <c r="A35" t="s">
        <v>13</v>
      </c>
      <c r="B35">
        <v>37</v>
      </c>
      <c r="C35" t="s">
        <v>10</v>
      </c>
      <c r="D35">
        <v>21</v>
      </c>
      <c r="G35">
        <v>3</v>
      </c>
      <c r="H35">
        <v>3</v>
      </c>
      <c r="L35" s="8">
        <v>1500</v>
      </c>
      <c r="M35" s="9">
        <v>1500</v>
      </c>
    </row>
    <row r="36" spans="1:13" x14ac:dyDescent="0.3">
      <c r="A36" t="s">
        <v>13</v>
      </c>
      <c r="B36">
        <v>48</v>
      </c>
      <c r="C36" t="s">
        <v>10</v>
      </c>
      <c r="D36">
        <v>27</v>
      </c>
      <c r="G36">
        <v>3</v>
      </c>
      <c r="H36">
        <v>3</v>
      </c>
      <c r="L36" s="8">
        <v>1500</v>
      </c>
      <c r="M36" s="9">
        <v>1500</v>
      </c>
    </row>
    <row r="37" spans="1:13" x14ac:dyDescent="0.3">
      <c r="A37" t="s">
        <v>13</v>
      </c>
      <c r="B37">
        <v>54</v>
      </c>
      <c r="C37" t="s">
        <v>10</v>
      </c>
      <c r="D37">
        <v>58</v>
      </c>
      <c r="G37">
        <v>3</v>
      </c>
      <c r="H37">
        <v>3</v>
      </c>
      <c r="L37" s="8">
        <v>1500</v>
      </c>
      <c r="M37" s="9">
        <v>1500</v>
      </c>
    </row>
    <row r="38" spans="1:13" x14ac:dyDescent="0.3">
      <c r="A38" t="s">
        <v>13</v>
      </c>
      <c r="B38">
        <v>26</v>
      </c>
      <c r="C38" t="s">
        <v>10</v>
      </c>
      <c r="D38">
        <v>38</v>
      </c>
      <c r="G38">
        <v>3</v>
      </c>
      <c r="H38">
        <v>3</v>
      </c>
      <c r="L38" s="8">
        <v>1500</v>
      </c>
      <c r="M38" s="9">
        <v>1500</v>
      </c>
    </row>
    <row r="39" spans="1:13" x14ac:dyDescent="0.3">
      <c r="A39" t="s">
        <v>13</v>
      </c>
      <c r="B39">
        <v>37</v>
      </c>
      <c r="C39" t="s">
        <v>10</v>
      </c>
      <c r="D39">
        <v>50</v>
      </c>
      <c r="G39">
        <v>3</v>
      </c>
      <c r="H39">
        <v>3</v>
      </c>
      <c r="L39" s="8">
        <v>1500</v>
      </c>
      <c r="M39" s="9">
        <v>1500</v>
      </c>
    </row>
    <row r="40" spans="1:13" x14ac:dyDescent="0.3">
      <c r="A40" t="s">
        <v>13</v>
      </c>
      <c r="B40">
        <v>31</v>
      </c>
      <c r="C40" t="s">
        <v>10</v>
      </c>
      <c r="D40">
        <v>23</v>
      </c>
      <c r="G40">
        <v>3</v>
      </c>
      <c r="H40">
        <v>3</v>
      </c>
      <c r="L40" s="8">
        <v>1500</v>
      </c>
      <c r="M40" s="9">
        <v>1500</v>
      </c>
    </row>
    <row r="41" spans="1:13" x14ac:dyDescent="0.3">
      <c r="A41" t="s">
        <v>13</v>
      </c>
      <c r="B41">
        <v>55</v>
      </c>
      <c r="C41" t="s">
        <v>10</v>
      </c>
      <c r="D41">
        <v>50</v>
      </c>
      <c r="G41">
        <v>3</v>
      </c>
      <c r="H41">
        <v>3</v>
      </c>
      <c r="L41" s="8">
        <v>1500</v>
      </c>
      <c r="M41" s="9">
        <v>1500</v>
      </c>
    </row>
    <row r="42" spans="1:13" x14ac:dyDescent="0.3">
      <c r="A42" t="s">
        <v>13</v>
      </c>
      <c r="B42">
        <v>21</v>
      </c>
      <c r="C42" t="s">
        <v>10</v>
      </c>
      <c r="D42">
        <v>34</v>
      </c>
      <c r="G42">
        <v>3</v>
      </c>
      <c r="H42">
        <v>3</v>
      </c>
      <c r="L42" s="8">
        <v>1500</v>
      </c>
      <c r="M42" s="9">
        <v>1500</v>
      </c>
    </row>
    <row r="43" spans="1:13" x14ac:dyDescent="0.3">
      <c r="A43" t="s">
        <v>13</v>
      </c>
      <c r="B43">
        <v>43</v>
      </c>
      <c r="C43" t="s">
        <v>10</v>
      </c>
      <c r="D43">
        <v>46</v>
      </c>
      <c r="G43">
        <v>3</v>
      </c>
      <c r="H43">
        <v>3</v>
      </c>
      <c r="L43" s="8">
        <v>1500</v>
      </c>
      <c r="M43" s="9">
        <v>1500</v>
      </c>
    </row>
    <row r="44" spans="1:13" x14ac:dyDescent="0.3">
      <c r="A44" t="s">
        <v>13</v>
      </c>
      <c r="B44">
        <v>19</v>
      </c>
      <c r="C44" t="s">
        <v>10</v>
      </c>
      <c r="D44">
        <v>19</v>
      </c>
      <c r="G44">
        <v>3</v>
      </c>
      <c r="H44">
        <v>3</v>
      </c>
      <c r="L44" s="8">
        <v>1500</v>
      </c>
      <c r="M44" s="9">
        <v>1500</v>
      </c>
    </row>
    <row r="45" spans="1:13" x14ac:dyDescent="0.3">
      <c r="A45" t="s">
        <v>13</v>
      </c>
      <c r="B45">
        <v>26</v>
      </c>
      <c r="C45" t="s">
        <v>10</v>
      </c>
      <c r="D45">
        <v>51</v>
      </c>
      <c r="G45">
        <v>3</v>
      </c>
      <c r="H45">
        <v>3</v>
      </c>
      <c r="L45" s="8">
        <v>1500</v>
      </c>
      <c r="M45" s="9">
        <v>1500</v>
      </c>
    </row>
    <row r="46" spans="1:13" x14ac:dyDescent="0.3">
      <c r="A46" t="s">
        <v>13</v>
      </c>
      <c r="B46">
        <v>56</v>
      </c>
      <c r="C46" t="s">
        <v>10</v>
      </c>
      <c r="D46">
        <v>59</v>
      </c>
      <c r="G46">
        <v>3</v>
      </c>
      <c r="H46">
        <v>3</v>
      </c>
      <c r="L46" s="8">
        <v>1500</v>
      </c>
      <c r="M46" s="9">
        <v>1500</v>
      </c>
    </row>
    <row r="47" spans="1:13" x14ac:dyDescent="0.3">
      <c r="A47" t="s">
        <v>13</v>
      </c>
      <c r="B47">
        <v>30</v>
      </c>
      <c r="C47" t="s">
        <v>10</v>
      </c>
      <c r="D47">
        <v>63</v>
      </c>
      <c r="G47">
        <v>3</v>
      </c>
      <c r="H47">
        <v>3</v>
      </c>
      <c r="L47" s="8">
        <v>1500</v>
      </c>
      <c r="M47" s="9">
        <v>1500</v>
      </c>
    </row>
    <row r="48" spans="1:13" x14ac:dyDescent="0.3">
      <c r="A48" t="s">
        <v>13</v>
      </c>
      <c r="B48">
        <v>56</v>
      </c>
      <c r="C48" t="s">
        <v>10</v>
      </c>
      <c r="D48">
        <v>41</v>
      </c>
      <c r="G48">
        <v>3</v>
      </c>
      <c r="H48">
        <v>3</v>
      </c>
      <c r="L48" s="8">
        <v>1500</v>
      </c>
      <c r="M48" s="9">
        <v>1500</v>
      </c>
    </row>
    <row r="49" spans="1:13" x14ac:dyDescent="0.3">
      <c r="A49" t="s">
        <v>13</v>
      </c>
      <c r="B49">
        <v>20</v>
      </c>
      <c r="C49" t="s">
        <v>10</v>
      </c>
      <c r="D49">
        <v>26</v>
      </c>
      <c r="G49">
        <v>4</v>
      </c>
      <c r="H49">
        <v>3</v>
      </c>
      <c r="L49" s="8">
        <v>1200</v>
      </c>
      <c r="M49" s="9">
        <v>1500</v>
      </c>
    </row>
    <row r="50" spans="1:13" x14ac:dyDescent="0.3">
      <c r="A50" t="s">
        <v>13</v>
      </c>
      <c r="B50">
        <v>48</v>
      </c>
      <c r="C50" t="s">
        <v>10</v>
      </c>
      <c r="D50">
        <v>21</v>
      </c>
      <c r="G50">
        <v>4</v>
      </c>
      <c r="H50">
        <v>3</v>
      </c>
      <c r="L50" s="8">
        <v>1200</v>
      </c>
      <c r="M50" s="9">
        <v>1500</v>
      </c>
    </row>
    <row r="51" spans="1:13" x14ac:dyDescent="0.3">
      <c r="A51" t="s">
        <v>13</v>
      </c>
      <c r="B51">
        <v>50</v>
      </c>
      <c r="C51" t="s">
        <v>10</v>
      </c>
      <c r="D51">
        <v>37</v>
      </c>
      <c r="G51">
        <v>4</v>
      </c>
      <c r="H51">
        <v>3</v>
      </c>
      <c r="L51" s="8">
        <v>1200</v>
      </c>
      <c r="M51" s="9">
        <v>1500</v>
      </c>
    </row>
    <row r="52" spans="1:13" x14ac:dyDescent="0.3">
      <c r="A52" t="s">
        <v>13</v>
      </c>
      <c r="B52">
        <v>21</v>
      </c>
      <c r="C52" t="s">
        <v>10</v>
      </c>
      <c r="D52">
        <v>51</v>
      </c>
      <c r="G52">
        <v>4</v>
      </c>
      <c r="H52">
        <v>3</v>
      </c>
      <c r="L52" s="8">
        <v>1200</v>
      </c>
      <c r="M52" s="9">
        <v>1500</v>
      </c>
    </row>
    <row r="53" spans="1:13" x14ac:dyDescent="0.3">
      <c r="A53" t="s">
        <v>13</v>
      </c>
      <c r="B53">
        <v>60</v>
      </c>
      <c r="C53" t="s">
        <v>10</v>
      </c>
      <c r="D53">
        <v>30</v>
      </c>
      <c r="G53">
        <v>4</v>
      </c>
      <c r="H53">
        <v>3</v>
      </c>
      <c r="L53" s="8">
        <v>1200</v>
      </c>
      <c r="M53" s="9">
        <v>1500</v>
      </c>
    </row>
    <row r="54" spans="1:13" x14ac:dyDescent="0.3">
      <c r="A54" t="s">
        <v>13</v>
      </c>
      <c r="B54">
        <v>34</v>
      </c>
      <c r="C54" t="s">
        <v>10</v>
      </c>
      <c r="D54">
        <v>44</v>
      </c>
      <c r="G54">
        <v>4</v>
      </c>
      <c r="H54">
        <v>4</v>
      </c>
      <c r="L54" s="8">
        <v>1200</v>
      </c>
      <c r="M54" s="9">
        <v>1200</v>
      </c>
    </row>
    <row r="55" spans="1:13" x14ac:dyDescent="0.3">
      <c r="A55" t="s">
        <v>13</v>
      </c>
      <c r="B55">
        <v>22</v>
      </c>
      <c r="C55" t="s">
        <v>10</v>
      </c>
      <c r="D55">
        <v>18</v>
      </c>
      <c r="G55">
        <v>4</v>
      </c>
      <c r="H55">
        <v>4</v>
      </c>
      <c r="L55" s="8">
        <v>1200</v>
      </c>
      <c r="M55" s="9">
        <v>1200</v>
      </c>
    </row>
    <row r="56" spans="1:13" x14ac:dyDescent="0.3">
      <c r="A56" t="s">
        <v>13</v>
      </c>
      <c r="B56">
        <v>34</v>
      </c>
      <c r="C56" t="s">
        <v>10</v>
      </c>
      <c r="D56">
        <v>35</v>
      </c>
      <c r="G56">
        <v>4</v>
      </c>
      <c r="H56">
        <v>4</v>
      </c>
      <c r="L56" s="8">
        <v>1200</v>
      </c>
      <c r="M56" s="9">
        <v>1200</v>
      </c>
    </row>
    <row r="57" spans="1:13" x14ac:dyDescent="0.3">
      <c r="A57" t="s">
        <v>13</v>
      </c>
      <c r="B57">
        <v>28</v>
      </c>
      <c r="C57" t="s">
        <v>10</v>
      </c>
      <c r="D57">
        <v>19</v>
      </c>
      <c r="G57">
        <v>4</v>
      </c>
      <c r="H57">
        <v>4</v>
      </c>
      <c r="L57" s="8">
        <v>1200</v>
      </c>
      <c r="M57" s="9">
        <v>1200</v>
      </c>
    </row>
    <row r="58" spans="1:13" x14ac:dyDescent="0.3">
      <c r="A58" t="s">
        <v>13</v>
      </c>
      <c r="B58">
        <v>54</v>
      </c>
      <c r="C58" t="s">
        <v>10</v>
      </c>
      <c r="D58">
        <v>20</v>
      </c>
      <c r="G58">
        <v>4</v>
      </c>
      <c r="H58">
        <v>4</v>
      </c>
      <c r="L58" s="8">
        <v>1200</v>
      </c>
      <c r="M58" s="9">
        <v>1200</v>
      </c>
    </row>
    <row r="59" spans="1:13" x14ac:dyDescent="0.3">
      <c r="A59" t="s">
        <v>13</v>
      </c>
      <c r="B59">
        <v>36</v>
      </c>
      <c r="C59" t="s">
        <v>10</v>
      </c>
      <c r="D59">
        <v>27</v>
      </c>
      <c r="G59">
        <v>4</v>
      </c>
      <c r="H59">
        <v>4</v>
      </c>
      <c r="L59" s="8">
        <v>1200</v>
      </c>
      <c r="M59" s="9">
        <v>1200</v>
      </c>
    </row>
    <row r="60" spans="1:13" x14ac:dyDescent="0.3">
      <c r="A60" t="s">
        <v>13</v>
      </c>
      <c r="B60">
        <v>34</v>
      </c>
      <c r="C60" t="s">
        <v>10</v>
      </c>
      <c r="D60">
        <v>58</v>
      </c>
      <c r="G60">
        <v>4</v>
      </c>
      <c r="H60">
        <v>4</v>
      </c>
      <c r="L60" s="8">
        <v>1200</v>
      </c>
      <c r="M60" s="9">
        <v>1200</v>
      </c>
    </row>
    <row r="61" spans="1:13" x14ac:dyDescent="0.3">
      <c r="A61" t="s">
        <v>13</v>
      </c>
      <c r="B61">
        <v>56</v>
      </c>
      <c r="C61" t="s">
        <v>10</v>
      </c>
      <c r="D61">
        <v>57</v>
      </c>
      <c r="G61">
        <v>4</v>
      </c>
      <c r="H61">
        <v>4</v>
      </c>
      <c r="L61" s="8">
        <v>1200</v>
      </c>
      <c r="M61" s="9">
        <v>1200</v>
      </c>
    </row>
    <row r="62" spans="1:13" x14ac:dyDescent="0.3">
      <c r="A62" t="s">
        <v>13</v>
      </c>
      <c r="B62">
        <v>25</v>
      </c>
      <c r="C62" t="s">
        <v>10</v>
      </c>
      <c r="D62">
        <v>63</v>
      </c>
      <c r="G62">
        <v>4</v>
      </c>
      <c r="H62">
        <v>4</v>
      </c>
      <c r="L62" s="8">
        <v>1200</v>
      </c>
      <c r="M62" s="9">
        <v>1200</v>
      </c>
    </row>
    <row r="63" spans="1:13" x14ac:dyDescent="0.3">
      <c r="A63" t="s">
        <v>13</v>
      </c>
      <c r="B63">
        <v>35</v>
      </c>
      <c r="C63" t="s">
        <v>10</v>
      </c>
      <c r="D63">
        <v>57</v>
      </c>
      <c r="G63">
        <v>4</v>
      </c>
      <c r="H63">
        <v>4</v>
      </c>
      <c r="L63" s="8">
        <v>1200</v>
      </c>
      <c r="M63" s="9">
        <v>1200</v>
      </c>
    </row>
    <row r="64" spans="1:13" x14ac:dyDescent="0.3">
      <c r="A64" t="s">
        <v>13</v>
      </c>
      <c r="B64">
        <v>43</v>
      </c>
      <c r="C64" t="s">
        <v>10</v>
      </c>
      <c r="D64">
        <v>28</v>
      </c>
      <c r="G64">
        <v>4</v>
      </c>
      <c r="H64">
        <v>4</v>
      </c>
      <c r="L64" s="8">
        <v>1200</v>
      </c>
      <c r="M64" s="9">
        <v>1200</v>
      </c>
    </row>
    <row r="65" spans="1:13" x14ac:dyDescent="0.3">
      <c r="A65" t="s">
        <v>13</v>
      </c>
      <c r="B65">
        <v>28</v>
      </c>
      <c r="C65" t="s">
        <v>10</v>
      </c>
      <c r="D65">
        <v>63</v>
      </c>
      <c r="G65">
        <v>4</v>
      </c>
      <c r="H65">
        <v>4</v>
      </c>
      <c r="L65" s="8">
        <v>1200</v>
      </c>
      <c r="M65" s="9">
        <v>1200</v>
      </c>
    </row>
    <row r="66" spans="1:13" x14ac:dyDescent="0.3">
      <c r="A66" t="s">
        <v>13</v>
      </c>
      <c r="B66">
        <v>19</v>
      </c>
      <c r="C66" t="s">
        <v>10</v>
      </c>
      <c r="D66">
        <v>52</v>
      </c>
      <c r="G66">
        <v>4</v>
      </c>
      <c r="H66">
        <v>4</v>
      </c>
      <c r="L66" s="8">
        <v>1200</v>
      </c>
      <c r="M66" s="9">
        <v>1200</v>
      </c>
    </row>
    <row r="67" spans="1:13" x14ac:dyDescent="0.3">
      <c r="A67" t="s">
        <v>13</v>
      </c>
      <c r="B67">
        <v>40</v>
      </c>
      <c r="C67" t="s">
        <v>10</v>
      </c>
      <c r="D67">
        <v>46</v>
      </c>
      <c r="G67">
        <v>4</v>
      </c>
      <c r="H67">
        <v>4</v>
      </c>
      <c r="L67" s="8">
        <v>1200</v>
      </c>
      <c r="M67" s="9">
        <v>1200</v>
      </c>
    </row>
    <row r="68" spans="1:13" x14ac:dyDescent="0.3">
      <c r="A68" t="s">
        <v>13</v>
      </c>
      <c r="B68">
        <v>40</v>
      </c>
      <c r="C68" t="s">
        <v>10</v>
      </c>
      <c r="D68">
        <v>24</v>
      </c>
      <c r="G68">
        <v>4</v>
      </c>
      <c r="H68">
        <v>4</v>
      </c>
      <c r="L68" s="8">
        <v>1200</v>
      </c>
      <c r="M68" s="9">
        <v>1200</v>
      </c>
    </row>
    <row r="69" spans="1:13" x14ac:dyDescent="0.3">
      <c r="A69" t="s">
        <v>13</v>
      </c>
      <c r="B69">
        <v>39</v>
      </c>
      <c r="C69" t="s">
        <v>10</v>
      </c>
      <c r="D69">
        <v>22</v>
      </c>
      <c r="G69">
        <v>4</v>
      </c>
      <c r="H69">
        <v>4</v>
      </c>
      <c r="L69" s="8">
        <v>1200</v>
      </c>
      <c r="M69" s="9">
        <v>1200</v>
      </c>
    </row>
    <row r="70" spans="1:13" x14ac:dyDescent="0.3">
      <c r="A70" t="s">
        <v>13</v>
      </c>
      <c r="B70">
        <v>60</v>
      </c>
      <c r="C70" t="s">
        <v>10</v>
      </c>
      <c r="D70">
        <v>53</v>
      </c>
      <c r="G70">
        <v>4</v>
      </c>
      <c r="H70">
        <v>4</v>
      </c>
      <c r="L70" s="8">
        <v>1200</v>
      </c>
      <c r="M70" s="9">
        <v>1200</v>
      </c>
    </row>
    <row r="71" spans="1:13" x14ac:dyDescent="0.3">
      <c r="A71" t="s">
        <v>13</v>
      </c>
      <c r="B71">
        <v>62</v>
      </c>
      <c r="C71" t="s">
        <v>10</v>
      </c>
      <c r="D71">
        <v>23</v>
      </c>
      <c r="G71">
        <v>4</v>
      </c>
      <c r="H71">
        <v>4</v>
      </c>
      <c r="L71" s="8">
        <v>1200</v>
      </c>
      <c r="M71" s="9">
        <v>1200</v>
      </c>
    </row>
    <row r="72" spans="1:13" x14ac:dyDescent="0.3">
      <c r="A72" t="s">
        <v>13</v>
      </c>
      <c r="B72">
        <v>43</v>
      </c>
      <c r="C72" t="s">
        <v>10</v>
      </c>
      <c r="D72">
        <v>24</v>
      </c>
      <c r="G72">
        <v>4</v>
      </c>
      <c r="H72">
        <v>4</v>
      </c>
      <c r="L72" s="8">
        <v>1200</v>
      </c>
      <c r="M72" s="9">
        <v>1200</v>
      </c>
    </row>
    <row r="73" spans="1:13" x14ac:dyDescent="0.3">
      <c r="A73" t="s">
        <v>13</v>
      </c>
      <c r="B73">
        <v>33</v>
      </c>
      <c r="C73" t="s">
        <v>10</v>
      </c>
      <c r="D73">
        <v>46</v>
      </c>
      <c r="G73">
        <v>4</v>
      </c>
      <c r="H73">
        <v>4</v>
      </c>
      <c r="L73" s="8">
        <v>1200</v>
      </c>
      <c r="M73" s="9">
        <v>1200</v>
      </c>
    </row>
    <row r="74" spans="1:13" x14ac:dyDescent="0.3">
      <c r="A74" t="s">
        <v>13</v>
      </c>
      <c r="B74">
        <v>20</v>
      </c>
      <c r="C74" t="s">
        <v>10</v>
      </c>
      <c r="D74">
        <v>47</v>
      </c>
      <c r="G74">
        <v>4</v>
      </c>
      <c r="H74">
        <v>4</v>
      </c>
      <c r="L74" s="8">
        <v>1200</v>
      </c>
      <c r="M74" s="9">
        <v>1200</v>
      </c>
    </row>
    <row r="75" spans="1:13" x14ac:dyDescent="0.3">
      <c r="A75" t="s">
        <v>13</v>
      </c>
      <c r="B75">
        <v>18</v>
      </c>
      <c r="C75" t="s">
        <v>10</v>
      </c>
      <c r="D75">
        <v>29</v>
      </c>
      <c r="G75">
        <v>4</v>
      </c>
      <c r="H75">
        <v>4</v>
      </c>
      <c r="L75" s="8">
        <v>1200</v>
      </c>
      <c r="M75" s="9">
        <v>1200</v>
      </c>
    </row>
    <row r="76" spans="1:13" x14ac:dyDescent="0.3">
      <c r="A76" t="s">
        <v>13</v>
      </c>
      <c r="B76">
        <v>35</v>
      </c>
      <c r="C76" t="s">
        <v>10</v>
      </c>
      <c r="D76">
        <v>32</v>
      </c>
      <c r="G76">
        <v>4</v>
      </c>
      <c r="H76">
        <v>4</v>
      </c>
      <c r="L76" s="8">
        <v>1200</v>
      </c>
      <c r="M76" s="9">
        <v>1200</v>
      </c>
    </row>
    <row r="77" spans="1:13" x14ac:dyDescent="0.3">
      <c r="A77" t="s">
        <v>13</v>
      </c>
      <c r="B77">
        <v>57</v>
      </c>
      <c r="C77" t="s">
        <v>10</v>
      </c>
      <c r="D77">
        <v>28</v>
      </c>
      <c r="G77">
        <v>4</v>
      </c>
      <c r="H77">
        <v>4</v>
      </c>
      <c r="L77" s="8">
        <v>1200</v>
      </c>
      <c r="M77" s="9">
        <v>1200</v>
      </c>
    </row>
    <row r="78" spans="1:13" x14ac:dyDescent="0.3">
      <c r="A78" t="s">
        <v>13</v>
      </c>
      <c r="B78">
        <v>26</v>
      </c>
      <c r="C78" t="s">
        <v>10</v>
      </c>
      <c r="D78">
        <v>46</v>
      </c>
      <c r="G78">
        <v>2</v>
      </c>
      <c r="H78">
        <v>4</v>
      </c>
      <c r="L78" s="8">
        <v>1000</v>
      </c>
      <c r="M78" s="9">
        <v>1200</v>
      </c>
    </row>
    <row r="79" spans="1:13" x14ac:dyDescent="0.3">
      <c r="A79" t="s">
        <v>13</v>
      </c>
      <c r="B79">
        <v>28</v>
      </c>
      <c r="C79" t="s">
        <v>10</v>
      </c>
      <c r="D79">
        <v>19</v>
      </c>
      <c r="G79">
        <v>2</v>
      </c>
      <c r="H79">
        <v>2</v>
      </c>
      <c r="L79" s="8">
        <v>1000</v>
      </c>
      <c r="M79" s="9">
        <v>1000</v>
      </c>
    </row>
    <row r="80" spans="1:13" x14ac:dyDescent="0.3">
      <c r="A80" t="s">
        <v>13</v>
      </c>
      <c r="B80">
        <v>54</v>
      </c>
      <c r="C80" t="s">
        <v>10</v>
      </c>
      <c r="D80">
        <v>46</v>
      </c>
      <c r="G80">
        <v>2</v>
      </c>
      <c r="H80">
        <v>2</v>
      </c>
      <c r="L80" s="8">
        <v>1000</v>
      </c>
      <c r="M80" s="9">
        <v>1000</v>
      </c>
    </row>
    <row r="81" spans="1:13" x14ac:dyDescent="0.3">
      <c r="A81" t="s">
        <v>13</v>
      </c>
      <c r="B81">
        <v>47</v>
      </c>
      <c r="C81" t="s">
        <v>10</v>
      </c>
      <c r="D81">
        <v>63</v>
      </c>
      <c r="G81">
        <v>2</v>
      </c>
      <c r="H81">
        <v>2</v>
      </c>
      <c r="L81" s="8">
        <v>1000</v>
      </c>
      <c r="M81" s="9">
        <v>1000</v>
      </c>
    </row>
    <row r="82" spans="1:13" x14ac:dyDescent="0.3">
      <c r="A82" t="s">
        <v>13</v>
      </c>
      <c r="B82">
        <v>51</v>
      </c>
      <c r="C82" t="s">
        <v>10</v>
      </c>
      <c r="D82">
        <v>64</v>
      </c>
      <c r="G82">
        <v>2</v>
      </c>
      <c r="H82">
        <v>2</v>
      </c>
      <c r="L82" s="8">
        <v>1000</v>
      </c>
      <c r="M82" s="9">
        <v>1000</v>
      </c>
    </row>
    <row r="83" spans="1:13" x14ac:dyDescent="0.3">
      <c r="A83" t="s">
        <v>13</v>
      </c>
      <c r="B83">
        <v>34</v>
      </c>
      <c r="C83" t="s">
        <v>10</v>
      </c>
      <c r="D83">
        <v>56</v>
      </c>
      <c r="G83">
        <v>2</v>
      </c>
      <c r="H83">
        <v>2</v>
      </c>
      <c r="L83" s="8">
        <v>1000</v>
      </c>
      <c r="M83" s="9">
        <v>1000</v>
      </c>
    </row>
    <row r="84" spans="1:13" x14ac:dyDescent="0.3">
      <c r="A84" t="s">
        <v>13</v>
      </c>
      <c r="B84">
        <v>23</v>
      </c>
      <c r="C84" t="s">
        <v>10</v>
      </c>
      <c r="D84">
        <v>23</v>
      </c>
      <c r="G84">
        <v>2</v>
      </c>
      <c r="H84">
        <v>2</v>
      </c>
      <c r="L84" s="8">
        <v>1000</v>
      </c>
      <c r="M84" s="9">
        <v>1000</v>
      </c>
    </row>
    <row r="85" spans="1:13" x14ac:dyDescent="0.3">
      <c r="A85" t="s">
        <v>13</v>
      </c>
      <c r="B85">
        <v>50</v>
      </c>
      <c r="C85" t="s">
        <v>10</v>
      </c>
      <c r="D85">
        <v>43</v>
      </c>
      <c r="G85">
        <v>2</v>
      </c>
      <c r="H85">
        <v>2</v>
      </c>
      <c r="L85" s="8">
        <v>1000</v>
      </c>
      <c r="M85" s="9">
        <v>1000</v>
      </c>
    </row>
    <row r="86" spans="1:13" x14ac:dyDescent="0.3">
      <c r="A86" t="s">
        <v>13</v>
      </c>
      <c r="B86">
        <v>23</v>
      </c>
      <c r="C86" t="s">
        <v>10</v>
      </c>
      <c r="D86">
        <v>61</v>
      </c>
      <c r="G86">
        <v>2</v>
      </c>
      <c r="H86">
        <v>2</v>
      </c>
      <c r="L86" s="8">
        <v>1000</v>
      </c>
      <c r="M86" s="9">
        <v>1000</v>
      </c>
    </row>
    <row r="87" spans="1:13" x14ac:dyDescent="0.3">
      <c r="A87" t="s">
        <v>13</v>
      </c>
      <c r="B87">
        <v>40</v>
      </c>
      <c r="C87" t="s">
        <v>10</v>
      </c>
      <c r="D87">
        <v>59</v>
      </c>
      <c r="G87">
        <v>2</v>
      </c>
      <c r="H87">
        <v>2</v>
      </c>
      <c r="L87" s="8">
        <v>1000</v>
      </c>
      <c r="M87" s="9">
        <v>1000</v>
      </c>
    </row>
    <row r="88" spans="1:13" x14ac:dyDescent="0.3">
      <c r="A88" t="s">
        <v>13</v>
      </c>
      <c r="B88">
        <v>53</v>
      </c>
      <c r="C88" t="s">
        <v>10</v>
      </c>
      <c r="D88">
        <v>57</v>
      </c>
      <c r="G88">
        <v>2</v>
      </c>
      <c r="H88">
        <v>2</v>
      </c>
      <c r="L88" s="8">
        <v>1000</v>
      </c>
      <c r="M88" s="9">
        <v>1000</v>
      </c>
    </row>
    <row r="89" spans="1:13" x14ac:dyDescent="0.3">
      <c r="A89" t="s">
        <v>13</v>
      </c>
      <c r="B89">
        <v>22</v>
      </c>
      <c r="C89" t="s">
        <v>10</v>
      </c>
      <c r="D89">
        <v>50</v>
      </c>
      <c r="G89">
        <v>2</v>
      </c>
      <c r="H89">
        <v>2</v>
      </c>
      <c r="L89" s="8">
        <v>1000</v>
      </c>
      <c r="M89" s="9">
        <v>1000</v>
      </c>
    </row>
    <row r="90" spans="1:13" x14ac:dyDescent="0.3">
      <c r="A90" t="s">
        <v>13</v>
      </c>
      <c r="B90">
        <v>60</v>
      </c>
      <c r="C90" t="s">
        <v>10</v>
      </c>
      <c r="D90">
        <v>46</v>
      </c>
      <c r="G90">
        <v>2</v>
      </c>
      <c r="H90">
        <v>2</v>
      </c>
      <c r="L90" s="8">
        <v>1000</v>
      </c>
      <c r="M90" s="9">
        <v>1000</v>
      </c>
    </row>
    <row r="91" spans="1:13" x14ac:dyDescent="0.3">
      <c r="A91" t="s">
        <v>13</v>
      </c>
      <c r="B91">
        <v>60</v>
      </c>
      <c r="C91" t="s">
        <v>10</v>
      </c>
      <c r="D91">
        <v>45</v>
      </c>
      <c r="G91">
        <v>2</v>
      </c>
      <c r="H91">
        <v>2</v>
      </c>
      <c r="L91" s="8">
        <v>1000</v>
      </c>
      <c r="M91" s="9">
        <v>1000</v>
      </c>
    </row>
    <row r="92" spans="1:13" x14ac:dyDescent="0.3">
      <c r="A92" t="s">
        <v>13</v>
      </c>
      <c r="B92">
        <v>26</v>
      </c>
      <c r="C92" t="s">
        <v>10</v>
      </c>
      <c r="D92">
        <v>37</v>
      </c>
      <c r="G92">
        <v>2</v>
      </c>
      <c r="H92">
        <v>2</v>
      </c>
      <c r="L92" s="8">
        <v>1000</v>
      </c>
      <c r="M92" s="9">
        <v>1000</v>
      </c>
    </row>
    <row r="93" spans="1:13" x14ac:dyDescent="0.3">
      <c r="A93" t="s">
        <v>13</v>
      </c>
      <c r="B93">
        <v>18</v>
      </c>
      <c r="C93" t="s">
        <v>10</v>
      </c>
      <c r="D93">
        <v>48</v>
      </c>
      <c r="G93">
        <v>2</v>
      </c>
      <c r="H93">
        <v>2</v>
      </c>
      <c r="L93" s="8">
        <v>1000</v>
      </c>
      <c r="M93" s="9">
        <v>1000</v>
      </c>
    </row>
    <row r="94" spans="1:13" x14ac:dyDescent="0.3">
      <c r="A94" t="s">
        <v>13</v>
      </c>
      <c r="B94">
        <v>57</v>
      </c>
      <c r="C94" t="s">
        <v>10</v>
      </c>
      <c r="D94">
        <v>38</v>
      </c>
      <c r="G94">
        <v>2</v>
      </c>
      <c r="H94">
        <v>2</v>
      </c>
      <c r="L94" s="8">
        <v>1000</v>
      </c>
      <c r="M94" s="9">
        <v>1000</v>
      </c>
    </row>
    <row r="95" spans="1:13" x14ac:dyDescent="0.3">
      <c r="A95" t="s">
        <v>13</v>
      </c>
      <c r="B95">
        <v>36</v>
      </c>
      <c r="C95" t="s">
        <v>10</v>
      </c>
      <c r="D95">
        <v>61</v>
      </c>
      <c r="G95">
        <v>2</v>
      </c>
      <c r="H95">
        <v>2</v>
      </c>
      <c r="L95" s="8">
        <v>1000</v>
      </c>
      <c r="M95" s="9">
        <v>1000</v>
      </c>
    </row>
    <row r="96" spans="1:13" x14ac:dyDescent="0.3">
      <c r="A96" t="s">
        <v>13</v>
      </c>
      <c r="B96">
        <v>59</v>
      </c>
      <c r="C96" t="s">
        <v>10</v>
      </c>
      <c r="D96">
        <v>47</v>
      </c>
      <c r="G96">
        <v>2</v>
      </c>
      <c r="H96">
        <v>2</v>
      </c>
      <c r="L96" s="8">
        <v>1000</v>
      </c>
      <c r="M96" s="9">
        <v>1000</v>
      </c>
    </row>
    <row r="97" spans="1:13" x14ac:dyDescent="0.3">
      <c r="A97" t="s">
        <v>13</v>
      </c>
      <c r="B97">
        <v>40</v>
      </c>
      <c r="C97" t="s">
        <v>10</v>
      </c>
      <c r="D97">
        <v>21</v>
      </c>
      <c r="G97">
        <v>2</v>
      </c>
      <c r="H97">
        <v>2</v>
      </c>
      <c r="L97" s="8">
        <v>1000</v>
      </c>
      <c r="M97" s="9">
        <v>1000</v>
      </c>
    </row>
    <row r="98" spans="1:13" x14ac:dyDescent="0.3">
      <c r="A98" t="s">
        <v>13</v>
      </c>
      <c r="B98">
        <v>38</v>
      </c>
      <c r="C98" t="s">
        <v>10</v>
      </c>
      <c r="D98">
        <v>22</v>
      </c>
      <c r="G98">
        <v>2</v>
      </c>
      <c r="H98">
        <v>2</v>
      </c>
      <c r="L98" s="8">
        <v>1000</v>
      </c>
      <c r="M98" s="9">
        <v>1000</v>
      </c>
    </row>
    <row r="99" spans="1:13" x14ac:dyDescent="0.3">
      <c r="A99" t="s">
        <v>13</v>
      </c>
      <c r="B99">
        <v>28</v>
      </c>
      <c r="C99" t="s">
        <v>10</v>
      </c>
      <c r="D99">
        <v>60</v>
      </c>
      <c r="G99">
        <v>2</v>
      </c>
      <c r="H99">
        <v>2</v>
      </c>
      <c r="L99" s="8">
        <v>1000</v>
      </c>
      <c r="M99" s="9">
        <v>1000</v>
      </c>
    </row>
    <row r="100" spans="1:13" x14ac:dyDescent="0.3">
      <c r="A100" t="s">
        <v>13</v>
      </c>
      <c r="B100">
        <v>19</v>
      </c>
      <c r="C100" t="s">
        <v>10</v>
      </c>
      <c r="D100">
        <v>22</v>
      </c>
      <c r="G100">
        <v>2</v>
      </c>
      <c r="H100">
        <v>3</v>
      </c>
      <c r="L100" s="8">
        <v>1000</v>
      </c>
      <c r="M100">
        <v>900</v>
      </c>
    </row>
    <row r="101" spans="1:13" x14ac:dyDescent="0.3">
      <c r="A101" t="s">
        <v>13</v>
      </c>
      <c r="B101">
        <v>56</v>
      </c>
      <c r="C101" t="s">
        <v>10</v>
      </c>
      <c r="D101">
        <v>52</v>
      </c>
      <c r="G101">
        <v>2</v>
      </c>
      <c r="H101">
        <v>3</v>
      </c>
      <c r="L101" s="8">
        <v>1000</v>
      </c>
      <c r="M101">
        <v>900</v>
      </c>
    </row>
    <row r="102" spans="1:13" x14ac:dyDescent="0.3">
      <c r="A102" t="s">
        <v>13</v>
      </c>
      <c r="B102">
        <v>26</v>
      </c>
      <c r="C102" t="s">
        <v>10</v>
      </c>
      <c r="D102">
        <v>22</v>
      </c>
      <c r="G102">
        <v>2</v>
      </c>
      <c r="H102">
        <v>3</v>
      </c>
      <c r="L102" s="8">
        <v>1000</v>
      </c>
      <c r="M102">
        <v>900</v>
      </c>
    </row>
    <row r="103" spans="1:13" x14ac:dyDescent="0.3">
      <c r="A103" t="s">
        <v>13</v>
      </c>
      <c r="B103">
        <v>49</v>
      </c>
      <c r="C103" t="s">
        <v>10</v>
      </c>
      <c r="D103">
        <v>54</v>
      </c>
      <c r="G103">
        <v>2</v>
      </c>
      <c r="H103">
        <v>3</v>
      </c>
      <c r="L103" s="8">
        <v>1000</v>
      </c>
      <c r="M103">
        <v>900</v>
      </c>
    </row>
    <row r="104" spans="1:13" x14ac:dyDescent="0.3">
      <c r="A104" t="s">
        <v>13</v>
      </c>
      <c r="B104">
        <v>58</v>
      </c>
      <c r="C104" t="s">
        <v>10</v>
      </c>
      <c r="D104">
        <v>27</v>
      </c>
      <c r="G104">
        <v>2</v>
      </c>
      <c r="H104">
        <v>3</v>
      </c>
      <c r="L104" s="12">
        <v>1000</v>
      </c>
      <c r="M104">
        <v>900</v>
      </c>
    </row>
    <row r="105" spans="1:13" x14ac:dyDescent="0.3">
      <c r="A105" t="s">
        <v>13</v>
      </c>
      <c r="B105">
        <v>51</v>
      </c>
      <c r="C105" t="s">
        <v>10</v>
      </c>
      <c r="D105">
        <v>20</v>
      </c>
      <c r="G105">
        <v>2</v>
      </c>
      <c r="H105">
        <v>3</v>
      </c>
      <c r="L105" s="12">
        <v>1000</v>
      </c>
      <c r="M105">
        <v>900</v>
      </c>
    </row>
    <row r="106" spans="1:13" x14ac:dyDescent="0.3">
      <c r="A106" t="s">
        <v>13</v>
      </c>
      <c r="B106">
        <v>39</v>
      </c>
      <c r="C106" t="s">
        <v>10</v>
      </c>
      <c r="D106">
        <v>51</v>
      </c>
      <c r="G106">
        <v>3</v>
      </c>
      <c r="H106">
        <v>3</v>
      </c>
      <c r="L106" s="12">
        <v>900</v>
      </c>
      <c r="M106">
        <v>900</v>
      </c>
    </row>
    <row r="107" spans="1:13" x14ac:dyDescent="0.3">
      <c r="A107" t="s">
        <v>13</v>
      </c>
      <c r="B107">
        <v>58</v>
      </c>
      <c r="C107" t="s">
        <v>10</v>
      </c>
      <c r="D107">
        <v>41</v>
      </c>
      <c r="G107">
        <v>3</v>
      </c>
      <c r="H107">
        <v>3</v>
      </c>
      <c r="L107" s="12">
        <v>900</v>
      </c>
      <c r="M107">
        <v>900</v>
      </c>
    </row>
    <row r="108" spans="1:13" x14ac:dyDescent="0.3">
      <c r="A108" t="s">
        <v>13</v>
      </c>
      <c r="B108">
        <v>26</v>
      </c>
      <c r="C108" t="s">
        <v>10</v>
      </c>
      <c r="D108">
        <v>26</v>
      </c>
      <c r="G108">
        <v>3</v>
      </c>
      <c r="H108">
        <v>3</v>
      </c>
      <c r="L108" s="12">
        <v>900</v>
      </c>
      <c r="M108">
        <v>900</v>
      </c>
    </row>
    <row r="109" spans="1:13" x14ac:dyDescent="0.3">
      <c r="A109" t="s">
        <v>13</v>
      </c>
      <c r="B109">
        <v>52</v>
      </c>
      <c r="C109" t="s">
        <v>10</v>
      </c>
      <c r="D109">
        <v>47</v>
      </c>
      <c r="G109">
        <v>3</v>
      </c>
      <c r="H109">
        <v>3</v>
      </c>
      <c r="L109" s="12">
        <v>900</v>
      </c>
      <c r="M109">
        <v>900</v>
      </c>
    </row>
    <row r="110" spans="1:13" x14ac:dyDescent="0.3">
      <c r="A110" t="s">
        <v>13</v>
      </c>
      <c r="B110">
        <v>43</v>
      </c>
      <c r="C110" t="s">
        <v>10</v>
      </c>
      <c r="D110">
        <v>55</v>
      </c>
      <c r="G110">
        <v>3</v>
      </c>
      <c r="H110">
        <v>3</v>
      </c>
      <c r="L110" s="12">
        <v>900</v>
      </c>
      <c r="M110">
        <v>900</v>
      </c>
    </row>
    <row r="111" spans="1:13" x14ac:dyDescent="0.3">
      <c r="A111" t="s">
        <v>13</v>
      </c>
      <c r="B111">
        <v>32</v>
      </c>
      <c r="C111" t="s">
        <v>10</v>
      </c>
      <c r="D111">
        <v>31</v>
      </c>
      <c r="G111">
        <v>3</v>
      </c>
      <c r="H111">
        <v>3</v>
      </c>
      <c r="L111" s="12">
        <v>900</v>
      </c>
      <c r="M111">
        <v>900</v>
      </c>
    </row>
    <row r="112" spans="1:13" x14ac:dyDescent="0.3">
      <c r="A112" t="s">
        <v>13</v>
      </c>
      <c r="B112">
        <v>54</v>
      </c>
      <c r="C112" t="s">
        <v>10</v>
      </c>
      <c r="D112">
        <v>43</v>
      </c>
      <c r="G112">
        <v>3</v>
      </c>
      <c r="H112">
        <v>3</v>
      </c>
      <c r="L112" s="12">
        <v>900</v>
      </c>
      <c r="M112">
        <v>900</v>
      </c>
    </row>
    <row r="113" spans="1:13" x14ac:dyDescent="0.3">
      <c r="A113" t="s">
        <v>13</v>
      </c>
      <c r="B113">
        <v>47</v>
      </c>
      <c r="C113" t="s">
        <v>10</v>
      </c>
      <c r="D113">
        <v>40</v>
      </c>
      <c r="G113">
        <v>3</v>
      </c>
      <c r="H113">
        <v>3</v>
      </c>
      <c r="L113" s="12">
        <v>900</v>
      </c>
      <c r="M113">
        <v>900</v>
      </c>
    </row>
    <row r="114" spans="1:13" x14ac:dyDescent="0.3">
      <c r="A114" t="s">
        <v>13</v>
      </c>
      <c r="B114">
        <v>27</v>
      </c>
      <c r="C114" t="s">
        <v>10</v>
      </c>
      <c r="D114">
        <v>45</v>
      </c>
      <c r="G114">
        <v>3</v>
      </c>
      <c r="H114">
        <v>3</v>
      </c>
      <c r="L114" s="12">
        <v>900</v>
      </c>
      <c r="M114">
        <v>900</v>
      </c>
    </row>
    <row r="115" spans="1:13" x14ac:dyDescent="0.3">
      <c r="A115" t="s">
        <v>13</v>
      </c>
      <c r="B115">
        <v>29</v>
      </c>
      <c r="C115" t="s">
        <v>10</v>
      </c>
      <c r="D115">
        <v>35</v>
      </c>
      <c r="G115">
        <v>3</v>
      </c>
      <c r="H115">
        <v>3</v>
      </c>
      <c r="L115" s="12">
        <v>900</v>
      </c>
      <c r="M115">
        <v>900</v>
      </c>
    </row>
    <row r="116" spans="1:13" x14ac:dyDescent="0.3">
      <c r="A116" t="s">
        <v>13</v>
      </c>
      <c r="B116">
        <v>46</v>
      </c>
      <c r="C116" t="s">
        <v>10</v>
      </c>
      <c r="D116">
        <v>36</v>
      </c>
      <c r="G116">
        <v>3</v>
      </c>
      <c r="H116">
        <v>3</v>
      </c>
      <c r="L116" s="12">
        <v>900</v>
      </c>
      <c r="M116">
        <v>900</v>
      </c>
    </row>
    <row r="117" spans="1:13" x14ac:dyDescent="0.3">
      <c r="A117" t="s">
        <v>13</v>
      </c>
      <c r="B117">
        <v>21</v>
      </c>
      <c r="C117" t="s">
        <v>10</v>
      </c>
      <c r="D117">
        <v>20</v>
      </c>
      <c r="G117">
        <v>3</v>
      </c>
      <c r="H117">
        <v>3</v>
      </c>
      <c r="L117" s="12">
        <v>900</v>
      </c>
      <c r="M117">
        <v>900</v>
      </c>
    </row>
    <row r="118" spans="1:13" x14ac:dyDescent="0.3">
      <c r="A118" t="s">
        <v>13</v>
      </c>
      <c r="B118">
        <v>43</v>
      </c>
      <c r="C118" t="s">
        <v>10</v>
      </c>
      <c r="D118">
        <v>55</v>
      </c>
      <c r="G118">
        <v>3</v>
      </c>
      <c r="H118">
        <v>3</v>
      </c>
      <c r="L118" s="12">
        <v>900</v>
      </c>
      <c r="M118">
        <v>900</v>
      </c>
    </row>
    <row r="119" spans="1:13" x14ac:dyDescent="0.3">
      <c r="A119" t="s">
        <v>13</v>
      </c>
      <c r="B119">
        <v>30</v>
      </c>
      <c r="C119" t="s">
        <v>10</v>
      </c>
      <c r="D119">
        <v>38</v>
      </c>
      <c r="G119">
        <v>3</v>
      </c>
      <c r="H119">
        <v>3</v>
      </c>
      <c r="L119" s="12">
        <v>900</v>
      </c>
      <c r="M119">
        <v>900</v>
      </c>
    </row>
    <row r="120" spans="1:13" x14ac:dyDescent="0.3">
      <c r="A120" t="s">
        <v>13</v>
      </c>
      <c r="B120">
        <v>58</v>
      </c>
      <c r="C120" t="s">
        <v>10</v>
      </c>
      <c r="D120">
        <v>59</v>
      </c>
      <c r="G120">
        <v>3</v>
      </c>
      <c r="H120">
        <v>3</v>
      </c>
      <c r="L120" s="12">
        <v>900</v>
      </c>
      <c r="M120">
        <v>900</v>
      </c>
    </row>
    <row r="121" spans="1:13" x14ac:dyDescent="0.3">
      <c r="A121" t="s">
        <v>13</v>
      </c>
      <c r="B121">
        <v>38</v>
      </c>
      <c r="C121" t="s">
        <v>10</v>
      </c>
      <c r="D121">
        <v>61</v>
      </c>
      <c r="G121">
        <v>3</v>
      </c>
      <c r="H121">
        <v>3</v>
      </c>
      <c r="L121" s="12">
        <v>900</v>
      </c>
      <c r="M121">
        <v>900</v>
      </c>
    </row>
    <row r="122" spans="1:13" x14ac:dyDescent="0.3">
      <c r="A122" t="s">
        <v>13</v>
      </c>
      <c r="B122">
        <v>51</v>
      </c>
      <c r="C122" t="s">
        <v>10</v>
      </c>
      <c r="D122">
        <v>37</v>
      </c>
      <c r="G122">
        <v>3</v>
      </c>
      <c r="H122">
        <v>3</v>
      </c>
      <c r="L122" s="12">
        <v>900</v>
      </c>
      <c r="M122">
        <v>900</v>
      </c>
    </row>
    <row r="123" spans="1:13" x14ac:dyDescent="0.3">
      <c r="A123" t="s">
        <v>13</v>
      </c>
      <c r="B123">
        <v>60</v>
      </c>
      <c r="C123" t="s">
        <v>10</v>
      </c>
      <c r="D123">
        <v>41</v>
      </c>
      <c r="G123">
        <v>3</v>
      </c>
      <c r="H123">
        <v>3</v>
      </c>
      <c r="L123" s="12">
        <v>900</v>
      </c>
      <c r="M123">
        <v>900</v>
      </c>
    </row>
    <row r="124" spans="1:13" x14ac:dyDescent="0.3">
      <c r="A124" t="s">
        <v>13</v>
      </c>
      <c r="B124">
        <v>37</v>
      </c>
      <c r="C124" t="s">
        <v>10</v>
      </c>
      <c r="D124">
        <v>42</v>
      </c>
      <c r="G124">
        <v>3</v>
      </c>
      <c r="H124">
        <v>3</v>
      </c>
      <c r="L124" s="12">
        <v>900</v>
      </c>
      <c r="M124">
        <v>900</v>
      </c>
    </row>
    <row r="125" spans="1:13" x14ac:dyDescent="0.3">
      <c r="A125" t="s">
        <v>13</v>
      </c>
      <c r="B125">
        <v>49</v>
      </c>
      <c r="C125" t="s">
        <v>10</v>
      </c>
      <c r="D125">
        <v>32</v>
      </c>
      <c r="G125">
        <v>3</v>
      </c>
      <c r="H125">
        <v>3</v>
      </c>
      <c r="L125" s="12">
        <v>900</v>
      </c>
      <c r="M125">
        <v>900</v>
      </c>
    </row>
    <row r="126" spans="1:13" x14ac:dyDescent="0.3">
      <c r="A126" t="s">
        <v>13</v>
      </c>
      <c r="B126">
        <v>46</v>
      </c>
      <c r="C126" t="s">
        <v>10</v>
      </c>
      <c r="D126">
        <v>36</v>
      </c>
      <c r="G126">
        <v>3</v>
      </c>
      <c r="H126">
        <v>3</v>
      </c>
      <c r="L126" s="12">
        <v>900</v>
      </c>
      <c r="M126">
        <v>900</v>
      </c>
    </row>
    <row r="127" spans="1:13" x14ac:dyDescent="0.3">
      <c r="A127" t="s">
        <v>13</v>
      </c>
      <c r="B127">
        <v>25</v>
      </c>
      <c r="C127" t="s">
        <v>10</v>
      </c>
      <c r="D127">
        <v>24</v>
      </c>
      <c r="G127">
        <v>3</v>
      </c>
      <c r="H127">
        <v>3</v>
      </c>
      <c r="L127" s="12">
        <v>900</v>
      </c>
      <c r="M127">
        <v>900</v>
      </c>
    </row>
    <row r="128" spans="1:13" x14ac:dyDescent="0.3">
      <c r="A128" t="s">
        <v>13</v>
      </c>
      <c r="B128">
        <v>34</v>
      </c>
      <c r="C128" t="s">
        <v>10</v>
      </c>
      <c r="D128">
        <v>63</v>
      </c>
      <c r="G128">
        <v>3</v>
      </c>
      <c r="H128">
        <v>2</v>
      </c>
      <c r="L128" s="12">
        <v>900</v>
      </c>
      <c r="M128">
        <v>600</v>
      </c>
    </row>
    <row r="129" spans="1:13" x14ac:dyDescent="0.3">
      <c r="A129" t="s">
        <v>13</v>
      </c>
      <c r="B129">
        <v>63</v>
      </c>
      <c r="C129" t="s">
        <v>10</v>
      </c>
      <c r="D129">
        <v>32</v>
      </c>
      <c r="G129">
        <v>3</v>
      </c>
      <c r="H129">
        <v>2</v>
      </c>
      <c r="L129" s="12">
        <v>900</v>
      </c>
      <c r="M129">
        <v>600</v>
      </c>
    </row>
    <row r="130" spans="1:13" x14ac:dyDescent="0.3">
      <c r="A130" t="s">
        <v>13</v>
      </c>
      <c r="B130">
        <v>60</v>
      </c>
      <c r="C130" t="s">
        <v>10</v>
      </c>
      <c r="D130">
        <v>44</v>
      </c>
      <c r="G130">
        <v>3</v>
      </c>
      <c r="H130">
        <v>2</v>
      </c>
      <c r="L130" s="12">
        <v>900</v>
      </c>
      <c r="M130">
        <v>600</v>
      </c>
    </row>
    <row r="131" spans="1:13" x14ac:dyDescent="0.3">
      <c r="A131" t="s">
        <v>13</v>
      </c>
      <c r="B131">
        <v>53</v>
      </c>
      <c r="C131" t="s">
        <v>10</v>
      </c>
      <c r="D131">
        <v>39</v>
      </c>
      <c r="G131">
        <v>3</v>
      </c>
      <c r="H131">
        <v>2</v>
      </c>
      <c r="L131" s="12">
        <v>900</v>
      </c>
      <c r="M131">
        <v>600</v>
      </c>
    </row>
    <row r="132" spans="1:13" x14ac:dyDescent="0.3">
      <c r="A132" t="s">
        <v>13</v>
      </c>
      <c r="B132">
        <v>52</v>
      </c>
      <c r="C132" t="s">
        <v>10</v>
      </c>
      <c r="D132">
        <v>60</v>
      </c>
      <c r="G132">
        <v>3</v>
      </c>
      <c r="H132">
        <v>2</v>
      </c>
      <c r="L132" s="12">
        <v>900</v>
      </c>
      <c r="M132">
        <v>600</v>
      </c>
    </row>
    <row r="133" spans="1:13" x14ac:dyDescent="0.3">
      <c r="A133" t="s">
        <v>13</v>
      </c>
      <c r="B133">
        <v>43</v>
      </c>
      <c r="C133" t="s">
        <v>10</v>
      </c>
      <c r="D133">
        <v>57</v>
      </c>
      <c r="G133">
        <v>3</v>
      </c>
      <c r="H133">
        <v>2</v>
      </c>
      <c r="L133" s="12">
        <v>900</v>
      </c>
      <c r="M133">
        <v>600</v>
      </c>
    </row>
    <row r="134" spans="1:13" x14ac:dyDescent="0.3">
      <c r="A134" t="s">
        <v>13</v>
      </c>
      <c r="B134">
        <v>52</v>
      </c>
      <c r="C134" t="s">
        <v>10</v>
      </c>
      <c r="D134">
        <v>56</v>
      </c>
      <c r="G134">
        <v>3</v>
      </c>
      <c r="H134">
        <v>2</v>
      </c>
      <c r="L134" s="12">
        <v>900</v>
      </c>
      <c r="M134">
        <v>600</v>
      </c>
    </row>
    <row r="135" spans="1:13" x14ac:dyDescent="0.3">
      <c r="A135" t="s">
        <v>13</v>
      </c>
      <c r="B135">
        <v>35</v>
      </c>
      <c r="C135" t="s">
        <v>10</v>
      </c>
      <c r="D135">
        <v>27</v>
      </c>
      <c r="G135">
        <v>3</v>
      </c>
      <c r="H135">
        <v>2</v>
      </c>
      <c r="L135" s="12">
        <v>900</v>
      </c>
      <c r="M135">
        <v>600</v>
      </c>
    </row>
    <row r="136" spans="1:13" x14ac:dyDescent="0.3">
      <c r="A136" t="s">
        <v>13</v>
      </c>
      <c r="B136">
        <v>50</v>
      </c>
      <c r="C136" t="s">
        <v>10</v>
      </c>
      <c r="D136">
        <v>32</v>
      </c>
      <c r="G136">
        <v>3</v>
      </c>
      <c r="H136">
        <v>2</v>
      </c>
      <c r="L136" s="12">
        <v>900</v>
      </c>
      <c r="M136">
        <v>600</v>
      </c>
    </row>
    <row r="137" spans="1:13" x14ac:dyDescent="0.3">
      <c r="A137" t="s">
        <v>13</v>
      </c>
      <c r="B137">
        <v>48</v>
      </c>
      <c r="C137" t="s">
        <v>10</v>
      </c>
      <c r="D137">
        <v>64</v>
      </c>
      <c r="G137">
        <v>3</v>
      </c>
      <c r="H137">
        <v>2</v>
      </c>
      <c r="L137" s="12">
        <v>900</v>
      </c>
      <c r="M137">
        <v>600</v>
      </c>
    </row>
    <row r="138" spans="1:13" x14ac:dyDescent="0.3">
      <c r="A138" t="s">
        <v>13</v>
      </c>
      <c r="B138">
        <v>40</v>
      </c>
      <c r="C138" t="s">
        <v>10</v>
      </c>
      <c r="D138">
        <v>29</v>
      </c>
      <c r="G138">
        <v>3</v>
      </c>
      <c r="H138">
        <v>2</v>
      </c>
      <c r="L138" s="12">
        <v>900</v>
      </c>
      <c r="M138">
        <v>600</v>
      </c>
    </row>
    <row r="139" spans="1:13" x14ac:dyDescent="0.3">
      <c r="A139" t="s">
        <v>13</v>
      </c>
      <c r="B139">
        <v>30</v>
      </c>
      <c r="C139" t="s">
        <v>10</v>
      </c>
      <c r="D139">
        <v>38</v>
      </c>
      <c r="G139">
        <v>3</v>
      </c>
      <c r="H139">
        <v>2</v>
      </c>
      <c r="L139" s="12">
        <v>900</v>
      </c>
      <c r="M139">
        <v>600</v>
      </c>
    </row>
    <row r="140" spans="1:13" x14ac:dyDescent="0.3">
      <c r="A140" t="s">
        <v>13</v>
      </c>
      <c r="B140">
        <v>44</v>
      </c>
      <c r="C140" t="s">
        <v>10</v>
      </c>
      <c r="D140">
        <v>23</v>
      </c>
      <c r="G140">
        <v>2</v>
      </c>
      <c r="H140">
        <v>2</v>
      </c>
      <c r="L140" s="12">
        <v>600</v>
      </c>
      <c r="M140">
        <v>600</v>
      </c>
    </row>
    <row r="141" spans="1:13" x14ac:dyDescent="0.3">
      <c r="A141" t="s">
        <v>13</v>
      </c>
      <c r="B141">
        <v>21</v>
      </c>
      <c r="C141" t="s">
        <v>10</v>
      </c>
      <c r="D141">
        <v>58</v>
      </c>
      <c r="G141">
        <v>2</v>
      </c>
      <c r="H141">
        <v>2</v>
      </c>
      <c r="L141" s="12">
        <v>600</v>
      </c>
      <c r="M141">
        <v>600</v>
      </c>
    </row>
    <row r="142" spans="1:13" x14ac:dyDescent="0.3">
      <c r="A142" t="s">
        <v>13</v>
      </c>
      <c r="B142">
        <v>21</v>
      </c>
      <c r="C142" t="s">
        <v>10</v>
      </c>
      <c r="D142">
        <v>49</v>
      </c>
      <c r="G142">
        <v>2</v>
      </c>
      <c r="H142">
        <v>2</v>
      </c>
      <c r="L142" s="12">
        <v>600</v>
      </c>
      <c r="M142">
        <v>600</v>
      </c>
    </row>
    <row r="143" spans="1:13" x14ac:dyDescent="0.3">
      <c r="A143" t="s">
        <v>13</v>
      </c>
      <c r="B143">
        <v>44</v>
      </c>
      <c r="C143" t="s">
        <v>10</v>
      </c>
      <c r="D143">
        <v>43</v>
      </c>
      <c r="G143">
        <v>2</v>
      </c>
      <c r="H143">
        <v>2</v>
      </c>
      <c r="L143" s="12">
        <v>600</v>
      </c>
      <c r="M143">
        <v>600</v>
      </c>
    </row>
    <row r="144" spans="1:13" x14ac:dyDescent="0.3">
      <c r="A144" t="s">
        <v>13</v>
      </c>
      <c r="B144">
        <v>51</v>
      </c>
      <c r="C144" t="s">
        <v>10</v>
      </c>
      <c r="D144">
        <v>47</v>
      </c>
      <c r="G144">
        <v>2</v>
      </c>
      <c r="H144">
        <v>2</v>
      </c>
      <c r="L144" s="12">
        <v>600</v>
      </c>
      <c r="M144">
        <v>600</v>
      </c>
    </row>
    <row r="145" spans="1:13" x14ac:dyDescent="0.3">
      <c r="A145" t="s">
        <v>13</v>
      </c>
      <c r="B145">
        <v>30</v>
      </c>
      <c r="C145" t="s">
        <v>10</v>
      </c>
      <c r="D145">
        <v>26</v>
      </c>
      <c r="G145">
        <v>2</v>
      </c>
      <c r="H145">
        <v>2</v>
      </c>
      <c r="L145" s="12">
        <v>600</v>
      </c>
      <c r="M145">
        <v>600</v>
      </c>
    </row>
    <row r="146" spans="1:13" x14ac:dyDescent="0.3">
      <c r="A146" t="s">
        <v>13</v>
      </c>
      <c r="B146">
        <v>35</v>
      </c>
      <c r="C146" t="s">
        <v>10</v>
      </c>
      <c r="D146">
        <v>37</v>
      </c>
      <c r="G146">
        <v>2</v>
      </c>
      <c r="H146">
        <v>1</v>
      </c>
      <c r="L146" s="12">
        <v>600</v>
      </c>
      <c r="M146">
        <v>500</v>
      </c>
    </row>
    <row r="147" spans="1:13" x14ac:dyDescent="0.3">
      <c r="A147" t="s">
        <v>13</v>
      </c>
      <c r="B147">
        <v>25</v>
      </c>
      <c r="C147" t="s">
        <v>10</v>
      </c>
      <c r="D147">
        <v>56</v>
      </c>
      <c r="G147">
        <v>2</v>
      </c>
      <c r="H147">
        <v>1</v>
      </c>
      <c r="L147" s="12">
        <v>600</v>
      </c>
      <c r="M147">
        <v>500</v>
      </c>
    </row>
    <row r="148" spans="1:13" x14ac:dyDescent="0.3">
      <c r="A148" t="s">
        <v>13</v>
      </c>
      <c r="B148">
        <v>54</v>
      </c>
      <c r="C148" t="s">
        <v>10</v>
      </c>
      <c r="D148">
        <v>25</v>
      </c>
      <c r="G148">
        <v>2</v>
      </c>
      <c r="H148">
        <v>1</v>
      </c>
      <c r="L148" s="12">
        <v>600</v>
      </c>
      <c r="M148">
        <v>500</v>
      </c>
    </row>
    <row r="149" spans="1:13" x14ac:dyDescent="0.3">
      <c r="A149" t="s">
        <v>13</v>
      </c>
      <c r="B149">
        <v>48</v>
      </c>
      <c r="C149" t="s">
        <v>10</v>
      </c>
      <c r="D149">
        <v>64</v>
      </c>
      <c r="G149">
        <v>2</v>
      </c>
      <c r="H149">
        <v>1</v>
      </c>
      <c r="L149" s="12">
        <v>600</v>
      </c>
      <c r="M149">
        <v>500</v>
      </c>
    </row>
    <row r="150" spans="1:13" x14ac:dyDescent="0.3">
      <c r="A150" t="s">
        <v>13</v>
      </c>
      <c r="B150">
        <v>41</v>
      </c>
      <c r="C150" t="s">
        <v>10</v>
      </c>
      <c r="D150">
        <v>41</v>
      </c>
      <c r="G150">
        <v>2</v>
      </c>
      <c r="H150">
        <v>1</v>
      </c>
      <c r="L150" s="12">
        <v>600</v>
      </c>
      <c r="M150">
        <v>500</v>
      </c>
    </row>
    <row r="151" spans="1:13" x14ac:dyDescent="0.3">
      <c r="A151" t="s">
        <v>13</v>
      </c>
      <c r="B151">
        <v>19</v>
      </c>
      <c r="C151" t="s">
        <v>10</v>
      </c>
      <c r="D151">
        <v>50</v>
      </c>
      <c r="G151">
        <v>2</v>
      </c>
      <c r="H151">
        <v>1</v>
      </c>
      <c r="L151" s="12">
        <v>600</v>
      </c>
      <c r="M151">
        <v>500</v>
      </c>
    </row>
    <row r="152" spans="1:13" x14ac:dyDescent="0.3">
      <c r="A152" t="s">
        <v>13</v>
      </c>
      <c r="B152">
        <v>26</v>
      </c>
      <c r="C152" t="s">
        <v>10</v>
      </c>
      <c r="D152">
        <v>31</v>
      </c>
      <c r="G152">
        <v>2</v>
      </c>
      <c r="H152">
        <v>1</v>
      </c>
      <c r="L152" s="12">
        <v>600</v>
      </c>
      <c r="M152">
        <v>500</v>
      </c>
    </row>
    <row r="153" spans="1:13" x14ac:dyDescent="0.3">
      <c r="A153" t="s">
        <v>13</v>
      </c>
      <c r="B153">
        <v>58</v>
      </c>
      <c r="C153" t="s">
        <v>10</v>
      </c>
      <c r="D153">
        <v>51</v>
      </c>
      <c r="G153">
        <v>2</v>
      </c>
      <c r="H153">
        <v>1</v>
      </c>
      <c r="L153" s="12">
        <v>600</v>
      </c>
      <c r="M153">
        <v>500</v>
      </c>
    </row>
    <row r="154" spans="1:13" x14ac:dyDescent="0.3">
      <c r="A154" t="s">
        <v>13</v>
      </c>
      <c r="B154">
        <v>60</v>
      </c>
      <c r="C154" t="s">
        <v>10</v>
      </c>
      <c r="D154">
        <v>38</v>
      </c>
      <c r="G154">
        <v>2</v>
      </c>
      <c r="H154">
        <v>1</v>
      </c>
      <c r="L154" s="12">
        <v>600</v>
      </c>
      <c r="M154">
        <v>500</v>
      </c>
    </row>
    <row r="155" spans="1:13" x14ac:dyDescent="0.3">
      <c r="A155" t="s">
        <v>13</v>
      </c>
      <c r="B155">
        <v>47</v>
      </c>
      <c r="C155" t="s">
        <v>10</v>
      </c>
      <c r="D155">
        <v>31</v>
      </c>
      <c r="G155">
        <v>2</v>
      </c>
      <c r="H155">
        <v>1</v>
      </c>
      <c r="L155" s="12">
        <v>600</v>
      </c>
      <c r="M155">
        <v>500</v>
      </c>
    </row>
    <row r="156" spans="1:13" x14ac:dyDescent="0.3">
      <c r="A156" t="s">
        <v>13</v>
      </c>
      <c r="B156">
        <v>48</v>
      </c>
      <c r="C156" t="s">
        <v>10</v>
      </c>
      <c r="D156">
        <v>55</v>
      </c>
      <c r="G156">
        <v>2</v>
      </c>
      <c r="H156">
        <v>1</v>
      </c>
      <c r="L156" s="12">
        <v>600</v>
      </c>
      <c r="M156">
        <v>500</v>
      </c>
    </row>
    <row r="157" spans="1:13" x14ac:dyDescent="0.3">
      <c r="A157" t="s">
        <v>13</v>
      </c>
      <c r="B157">
        <v>50</v>
      </c>
      <c r="C157" t="s">
        <v>10</v>
      </c>
      <c r="D157">
        <v>31</v>
      </c>
      <c r="G157">
        <v>1</v>
      </c>
      <c r="H157">
        <v>1</v>
      </c>
      <c r="L157" s="12">
        <v>500</v>
      </c>
      <c r="M157">
        <v>500</v>
      </c>
    </row>
    <row r="158" spans="1:13" x14ac:dyDescent="0.3">
      <c r="A158" t="s">
        <v>13</v>
      </c>
      <c r="B158">
        <v>43</v>
      </c>
      <c r="C158" t="s">
        <v>10</v>
      </c>
      <c r="D158">
        <v>25</v>
      </c>
      <c r="G158">
        <v>1</v>
      </c>
      <c r="H158">
        <v>1</v>
      </c>
      <c r="L158" s="12">
        <v>500</v>
      </c>
      <c r="M158">
        <v>500</v>
      </c>
    </row>
    <row r="159" spans="1:13" x14ac:dyDescent="0.3">
      <c r="A159" t="s">
        <v>13</v>
      </c>
      <c r="B159">
        <v>55</v>
      </c>
      <c r="C159" t="s">
        <v>10</v>
      </c>
      <c r="D159">
        <v>56</v>
      </c>
      <c r="G159">
        <v>1</v>
      </c>
      <c r="H159">
        <v>1</v>
      </c>
      <c r="L159" s="12">
        <v>500</v>
      </c>
      <c r="M159">
        <v>500</v>
      </c>
    </row>
    <row r="160" spans="1:13" x14ac:dyDescent="0.3">
      <c r="A160" t="s">
        <v>13</v>
      </c>
      <c r="B160">
        <v>22</v>
      </c>
      <c r="C160" t="s">
        <v>10</v>
      </c>
      <c r="D160">
        <v>49</v>
      </c>
      <c r="G160">
        <v>1</v>
      </c>
      <c r="H160">
        <v>1</v>
      </c>
      <c r="L160" s="12">
        <v>500</v>
      </c>
      <c r="M160">
        <v>500</v>
      </c>
    </row>
    <row r="161" spans="1:13" x14ac:dyDescent="0.3">
      <c r="A161" t="s">
        <v>13</v>
      </c>
      <c r="B161">
        <v>57</v>
      </c>
      <c r="C161" t="s">
        <v>10</v>
      </c>
      <c r="D161">
        <v>46</v>
      </c>
      <c r="G161">
        <v>1</v>
      </c>
      <c r="H161">
        <v>1</v>
      </c>
      <c r="L161" s="12">
        <v>500</v>
      </c>
      <c r="M161">
        <v>500</v>
      </c>
    </row>
    <row r="162" spans="1:13" x14ac:dyDescent="0.3">
      <c r="A162" t="s">
        <v>13</v>
      </c>
      <c r="B162">
        <v>39</v>
      </c>
      <c r="C162" t="s">
        <v>10</v>
      </c>
      <c r="D162">
        <v>53</v>
      </c>
      <c r="G162">
        <v>1</v>
      </c>
      <c r="H162">
        <v>1</v>
      </c>
      <c r="L162" s="12">
        <v>500</v>
      </c>
      <c r="M162">
        <v>500</v>
      </c>
    </row>
    <row r="163" spans="1:13" x14ac:dyDescent="0.3">
      <c r="A163" t="s">
        <v>13</v>
      </c>
      <c r="B163">
        <v>18</v>
      </c>
      <c r="C163" t="s">
        <v>10</v>
      </c>
      <c r="D163">
        <v>57</v>
      </c>
      <c r="G163">
        <v>1</v>
      </c>
      <c r="H163">
        <v>1</v>
      </c>
      <c r="L163" s="12">
        <v>500</v>
      </c>
      <c r="M163">
        <v>500</v>
      </c>
    </row>
    <row r="164" spans="1:13" x14ac:dyDescent="0.3">
      <c r="A164" t="s">
        <v>13</v>
      </c>
      <c r="B164">
        <v>55</v>
      </c>
      <c r="C164" t="s">
        <v>10</v>
      </c>
      <c r="D164">
        <v>27</v>
      </c>
      <c r="G164">
        <v>1</v>
      </c>
      <c r="H164">
        <v>1</v>
      </c>
      <c r="L164" s="12">
        <v>500</v>
      </c>
      <c r="M164">
        <v>500</v>
      </c>
    </row>
    <row r="165" spans="1:13" x14ac:dyDescent="0.3">
      <c r="A165" t="s">
        <v>13</v>
      </c>
      <c r="B165">
        <v>19</v>
      </c>
      <c r="C165" t="s">
        <v>10</v>
      </c>
      <c r="D165">
        <v>35</v>
      </c>
      <c r="G165">
        <v>1</v>
      </c>
      <c r="H165">
        <v>1</v>
      </c>
      <c r="L165" s="12">
        <v>500</v>
      </c>
      <c r="M165">
        <v>500</v>
      </c>
    </row>
    <row r="166" spans="1:13" x14ac:dyDescent="0.3">
      <c r="A166" t="s">
        <v>13</v>
      </c>
      <c r="B166">
        <v>27</v>
      </c>
      <c r="C166" t="s">
        <v>10</v>
      </c>
      <c r="D166">
        <v>30</v>
      </c>
      <c r="G166">
        <v>1</v>
      </c>
      <c r="H166">
        <v>1</v>
      </c>
      <c r="L166" s="12">
        <v>500</v>
      </c>
      <c r="M166">
        <v>500</v>
      </c>
    </row>
    <row r="167" spans="1:13" x14ac:dyDescent="0.3">
      <c r="A167" t="s">
        <v>13</v>
      </c>
      <c r="B167">
        <v>64</v>
      </c>
      <c r="C167" t="s">
        <v>10</v>
      </c>
      <c r="D167">
        <v>54</v>
      </c>
      <c r="G167">
        <v>1</v>
      </c>
      <c r="H167">
        <v>1</v>
      </c>
      <c r="L167" s="12">
        <v>500</v>
      </c>
      <c r="M167">
        <v>500</v>
      </c>
    </row>
    <row r="168" spans="1:13" x14ac:dyDescent="0.3">
      <c r="A168" t="s">
        <v>13</v>
      </c>
      <c r="B168">
        <v>21</v>
      </c>
      <c r="C168" t="s">
        <v>10</v>
      </c>
      <c r="D168">
        <v>21</v>
      </c>
      <c r="G168">
        <v>1</v>
      </c>
      <c r="H168">
        <v>1</v>
      </c>
      <c r="L168" s="12">
        <v>500</v>
      </c>
      <c r="M168">
        <v>500</v>
      </c>
    </row>
    <row r="169" spans="1:13" x14ac:dyDescent="0.3">
      <c r="A169" t="s">
        <v>13</v>
      </c>
      <c r="B169">
        <v>61</v>
      </c>
      <c r="C169" t="s">
        <v>10</v>
      </c>
      <c r="D169">
        <v>40</v>
      </c>
      <c r="G169">
        <v>1</v>
      </c>
      <c r="H169">
        <v>1</v>
      </c>
      <c r="L169" s="12">
        <v>500</v>
      </c>
      <c r="M169">
        <v>500</v>
      </c>
    </row>
    <row r="170" spans="1:13" x14ac:dyDescent="0.3">
      <c r="A170" t="s">
        <v>13</v>
      </c>
      <c r="B170">
        <v>55</v>
      </c>
      <c r="C170" t="s">
        <v>10</v>
      </c>
      <c r="D170">
        <v>28</v>
      </c>
      <c r="G170">
        <v>1</v>
      </c>
      <c r="H170">
        <v>1</v>
      </c>
      <c r="L170" s="12">
        <v>500</v>
      </c>
      <c r="M170">
        <v>500</v>
      </c>
    </row>
    <row r="171" spans="1:13" x14ac:dyDescent="0.3">
      <c r="A171" t="s">
        <v>13</v>
      </c>
      <c r="B171">
        <v>29</v>
      </c>
      <c r="C171" t="s">
        <v>10</v>
      </c>
      <c r="D171">
        <v>30</v>
      </c>
      <c r="G171">
        <v>1</v>
      </c>
      <c r="H171">
        <v>1</v>
      </c>
      <c r="L171" s="12">
        <v>500</v>
      </c>
      <c r="M171">
        <v>500</v>
      </c>
    </row>
    <row r="172" spans="1:13" x14ac:dyDescent="0.3">
      <c r="A172" t="s">
        <v>13</v>
      </c>
      <c r="B172">
        <v>26</v>
      </c>
      <c r="C172" t="s">
        <v>10</v>
      </c>
      <c r="D172">
        <v>56</v>
      </c>
      <c r="G172">
        <v>1</v>
      </c>
      <c r="H172">
        <v>1</v>
      </c>
      <c r="L172" s="12">
        <v>500</v>
      </c>
      <c r="M172">
        <v>500</v>
      </c>
    </row>
    <row r="173" spans="1:13" x14ac:dyDescent="0.3">
      <c r="A173" t="s">
        <v>13</v>
      </c>
      <c r="B173">
        <v>18</v>
      </c>
      <c r="C173" t="s">
        <v>10</v>
      </c>
      <c r="D173">
        <v>25</v>
      </c>
      <c r="G173">
        <v>1</v>
      </c>
      <c r="H173">
        <v>1</v>
      </c>
      <c r="L173" s="12">
        <v>500</v>
      </c>
      <c r="M173">
        <v>300</v>
      </c>
    </row>
    <row r="174" spans="1:13" x14ac:dyDescent="0.3">
      <c r="A174" t="s">
        <v>13</v>
      </c>
      <c r="B174">
        <v>52</v>
      </c>
      <c r="C174" t="s">
        <v>10</v>
      </c>
      <c r="D174">
        <v>34</v>
      </c>
      <c r="G174">
        <v>1</v>
      </c>
      <c r="H174">
        <v>1</v>
      </c>
      <c r="L174" s="12">
        <v>500</v>
      </c>
      <c r="M174">
        <v>300</v>
      </c>
    </row>
    <row r="175" spans="1:13" x14ac:dyDescent="0.3">
      <c r="A175" t="s">
        <v>13</v>
      </c>
      <c r="B175">
        <v>33</v>
      </c>
      <c r="C175" t="s">
        <v>10</v>
      </c>
      <c r="D175">
        <v>23</v>
      </c>
      <c r="G175">
        <v>1</v>
      </c>
      <c r="H175">
        <v>1</v>
      </c>
      <c r="L175" s="12">
        <v>500</v>
      </c>
      <c r="M175">
        <v>300</v>
      </c>
    </row>
    <row r="176" spans="1:13" x14ac:dyDescent="0.3">
      <c r="A176" t="s">
        <v>13</v>
      </c>
      <c r="B176">
        <v>34</v>
      </c>
      <c r="C176" t="s">
        <v>10</v>
      </c>
      <c r="D176">
        <v>53</v>
      </c>
      <c r="G176">
        <v>1</v>
      </c>
      <c r="H176">
        <v>1</v>
      </c>
      <c r="L176" s="12">
        <v>500</v>
      </c>
      <c r="M176">
        <v>300</v>
      </c>
    </row>
    <row r="177" spans="1:13" x14ac:dyDescent="0.3">
      <c r="A177" t="s">
        <v>13</v>
      </c>
      <c r="B177">
        <v>59</v>
      </c>
      <c r="C177" t="s">
        <v>10</v>
      </c>
      <c r="D177">
        <v>31</v>
      </c>
      <c r="G177">
        <v>1</v>
      </c>
      <c r="H177">
        <v>1</v>
      </c>
      <c r="L177" s="12">
        <v>500</v>
      </c>
      <c r="M177">
        <v>300</v>
      </c>
    </row>
    <row r="178" spans="1:13" x14ac:dyDescent="0.3">
      <c r="A178" t="s">
        <v>13</v>
      </c>
      <c r="B178">
        <v>51</v>
      </c>
      <c r="C178" t="s">
        <v>10</v>
      </c>
      <c r="D178">
        <v>54</v>
      </c>
      <c r="G178">
        <v>1</v>
      </c>
      <c r="H178">
        <v>1</v>
      </c>
      <c r="L178" s="12">
        <v>500</v>
      </c>
      <c r="M178">
        <v>300</v>
      </c>
    </row>
    <row r="179" spans="1:13" x14ac:dyDescent="0.3">
      <c r="A179" t="s">
        <v>13</v>
      </c>
      <c r="B179">
        <v>59</v>
      </c>
      <c r="C179" t="s">
        <v>10</v>
      </c>
      <c r="D179">
        <v>43</v>
      </c>
      <c r="G179">
        <v>1</v>
      </c>
      <c r="H179">
        <v>1</v>
      </c>
      <c r="L179" s="12">
        <v>500</v>
      </c>
      <c r="M179">
        <v>300</v>
      </c>
    </row>
    <row r="180" spans="1:13" x14ac:dyDescent="0.3">
      <c r="A180" t="s">
        <v>13</v>
      </c>
      <c r="B180">
        <v>62</v>
      </c>
      <c r="C180" t="s">
        <v>10</v>
      </c>
      <c r="D180">
        <v>31</v>
      </c>
      <c r="G180">
        <v>1</v>
      </c>
      <c r="H180">
        <v>1</v>
      </c>
      <c r="L180" s="12">
        <v>500</v>
      </c>
      <c r="M180">
        <v>300</v>
      </c>
    </row>
    <row r="181" spans="1:13" x14ac:dyDescent="0.3">
      <c r="A181" t="s">
        <v>13</v>
      </c>
      <c r="B181">
        <v>49</v>
      </c>
      <c r="C181" t="s">
        <v>10</v>
      </c>
      <c r="D181">
        <v>50</v>
      </c>
      <c r="G181">
        <v>1</v>
      </c>
      <c r="H181">
        <v>1</v>
      </c>
      <c r="L181" s="12">
        <v>300</v>
      </c>
      <c r="M181">
        <v>300</v>
      </c>
    </row>
    <row r="182" spans="1:13" x14ac:dyDescent="0.3">
      <c r="A182" t="s">
        <v>13</v>
      </c>
      <c r="B182">
        <v>48</v>
      </c>
      <c r="C182" t="s">
        <v>10</v>
      </c>
      <c r="D182">
        <v>25</v>
      </c>
      <c r="G182">
        <v>1</v>
      </c>
      <c r="H182">
        <v>1</v>
      </c>
      <c r="L182" s="12">
        <v>300</v>
      </c>
      <c r="M182">
        <v>300</v>
      </c>
    </row>
    <row r="183" spans="1:13" x14ac:dyDescent="0.3">
      <c r="A183" t="s">
        <v>13</v>
      </c>
      <c r="B183">
        <v>36</v>
      </c>
      <c r="C183" t="s">
        <v>10</v>
      </c>
      <c r="D183">
        <v>31</v>
      </c>
      <c r="G183">
        <v>1</v>
      </c>
      <c r="H183">
        <v>1</v>
      </c>
      <c r="L183" s="12">
        <v>300</v>
      </c>
      <c r="M183">
        <v>300</v>
      </c>
    </row>
    <row r="184" spans="1:13" x14ac:dyDescent="0.3">
      <c r="A184" t="s">
        <v>13</v>
      </c>
      <c r="B184">
        <v>43</v>
      </c>
      <c r="C184" t="s">
        <v>10</v>
      </c>
      <c r="D184">
        <v>61</v>
      </c>
      <c r="G184">
        <v>1</v>
      </c>
      <c r="H184">
        <v>1</v>
      </c>
      <c r="L184" s="12">
        <v>300</v>
      </c>
      <c r="M184">
        <v>300</v>
      </c>
    </row>
    <row r="185" spans="1:13" x14ac:dyDescent="0.3">
      <c r="A185" t="s">
        <v>13</v>
      </c>
      <c r="B185">
        <v>39</v>
      </c>
      <c r="C185" t="s">
        <v>10</v>
      </c>
      <c r="D185">
        <v>48</v>
      </c>
      <c r="G185">
        <v>1</v>
      </c>
      <c r="H185">
        <v>1</v>
      </c>
      <c r="L185" s="12">
        <v>300</v>
      </c>
      <c r="M185">
        <v>300</v>
      </c>
    </row>
    <row r="186" spans="1:13" x14ac:dyDescent="0.3">
      <c r="A186" t="s">
        <v>13</v>
      </c>
      <c r="B186">
        <v>23</v>
      </c>
      <c r="C186" t="s">
        <v>10</v>
      </c>
      <c r="D186">
        <v>57</v>
      </c>
      <c r="G186">
        <v>1</v>
      </c>
      <c r="H186">
        <v>1</v>
      </c>
      <c r="L186" s="12">
        <v>300</v>
      </c>
      <c r="M186">
        <v>300</v>
      </c>
    </row>
    <row r="187" spans="1:13" x14ac:dyDescent="0.3">
      <c r="A187" t="s">
        <v>13</v>
      </c>
      <c r="B187">
        <v>32</v>
      </c>
      <c r="C187" t="s">
        <v>10</v>
      </c>
      <c r="D187">
        <v>49</v>
      </c>
      <c r="G187">
        <v>1</v>
      </c>
      <c r="H187">
        <v>1</v>
      </c>
      <c r="L187" s="12">
        <v>300</v>
      </c>
      <c r="M187">
        <v>300</v>
      </c>
    </row>
    <row r="188" spans="1:13" x14ac:dyDescent="0.3">
      <c r="A188" t="s">
        <v>13</v>
      </c>
      <c r="B188">
        <v>62</v>
      </c>
      <c r="C188" t="s">
        <v>10</v>
      </c>
      <c r="D188">
        <v>22</v>
      </c>
      <c r="G188">
        <v>1</v>
      </c>
      <c r="H188">
        <v>1</v>
      </c>
      <c r="L188" s="12">
        <v>300</v>
      </c>
      <c r="M188">
        <v>300</v>
      </c>
    </row>
    <row r="189" spans="1:13" x14ac:dyDescent="0.3">
      <c r="A189" t="s">
        <v>13</v>
      </c>
      <c r="B189">
        <v>53</v>
      </c>
      <c r="C189" t="s">
        <v>10</v>
      </c>
      <c r="D189">
        <v>58</v>
      </c>
      <c r="G189">
        <v>1</v>
      </c>
      <c r="H189">
        <v>1</v>
      </c>
      <c r="L189" s="12">
        <v>300</v>
      </c>
      <c r="M189">
        <v>300</v>
      </c>
    </row>
    <row r="190" spans="1:13" x14ac:dyDescent="0.3">
      <c r="A190" t="s">
        <v>13</v>
      </c>
      <c r="B190">
        <v>18</v>
      </c>
      <c r="C190" t="s">
        <v>10</v>
      </c>
      <c r="D190">
        <v>26</v>
      </c>
      <c r="G190">
        <v>1</v>
      </c>
      <c r="H190">
        <v>1</v>
      </c>
      <c r="L190" s="12">
        <v>300</v>
      </c>
      <c r="M190">
        <v>300</v>
      </c>
    </row>
    <row r="191" spans="1:13" x14ac:dyDescent="0.3">
      <c r="A191" t="s">
        <v>13</v>
      </c>
      <c r="B191">
        <v>62</v>
      </c>
      <c r="C191" t="s">
        <v>10</v>
      </c>
      <c r="D191">
        <v>25</v>
      </c>
      <c r="G191">
        <v>1</v>
      </c>
      <c r="H191">
        <v>1</v>
      </c>
      <c r="L191" s="12">
        <v>300</v>
      </c>
      <c r="M191">
        <v>300</v>
      </c>
    </row>
    <row r="192" spans="1:13" x14ac:dyDescent="0.3">
      <c r="A192" t="s">
        <v>13</v>
      </c>
      <c r="B192">
        <v>51</v>
      </c>
      <c r="C192" t="s">
        <v>10</v>
      </c>
      <c r="D192">
        <v>50</v>
      </c>
      <c r="G192">
        <v>1</v>
      </c>
      <c r="H192">
        <v>1</v>
      </c>
      <c r="L192" s="12">
        <v>300</v>
      </c>
      <c r="M192">
        <v>300</v>
      </c>
    </row>
    <row r="193" spans="1:13" x14ac:dyDescent="0.3">
      <c r="A193" t="s">
        <v>13</v>
      </c>
      <c r="B193">
        <v>64</v>
      </c>
      <c r="C193" t="s">
        <v>10</v>
      </c>
      <c r="D193">
        <v>38</v>
      </c>
      <c r="G193">
        <v>1</v>
      </c>
      <c r="H193">
        <v>4</v>
      </c>
      <c r="L193" s="12">
        <v>300</v>
      </c>
      <c r="M193">
        <v>200</v>
      </c>
    </row>
    <row r="194" spans="1:13" x14ac:dyDescent="0.3">
      <c r="A194" t="s">
        <v>13</v>
      </c>
      <c r="B194">
        <v>20</v>
      </c>
      <c r="C194" t="s">
        <v>10</v>
      </c>
      <c r="D194">
        <v>21</v>
      </c>
      <c r="G194">
        <v>1</v>
      </c>
      <c r="H194">
        <v>4</v>
      </c>
      <c r="L194" s="12">
        <v>300</v>
      </c>
      <c r="M194">
        <v>200</v>
      </c>
    </row>
    <row r="195" spans="1:13" x14ac:dyDescent="0.3">
      <c r="A195" t="s">
        <v>13</v>
      </c>
      <c r="B195">
        <v>40</v>
      </c>
      <c r="C195" t="s">
        <v>10</v>
      </c>
      <c r="D195">
        <v>61</v>
      </c>
      <c r="G195">
        <v>1</v>
      </c>
      <c r="H195">
        <v>4</v>
      </c>
      <c r="L195" s="12">
        <v>300</v>
      </c>
      <c r="M195">
        <v>200</v>
      </c>
    </row>
    <row r="196" spans="1:13" x14ac:dyDescent="0.3">
      <c r="A196" t="s">
        <v>13</v>
      </c>
      <c r="B196">
        <v>38</v>
      </c>
      <c r="C196" t="s">
        <v>10</v>
      </c>
      <c r="D196">
        <v>42</v>
      </c>
      <c r="G196">
        <v>1</v>
      </c>
      <c r="H196">
        <v>4</v>
      </c>
      <c r="L196" s="12">
        <v>300</v>
      </c>
      <c r="M196">
        <v>200</v>
      </c>
    </row>
    <row r="197" spans="1:13" x14ac:dyDescent="0.3">
      <c r="A197" t="s">
        <v>13</v>
      </c>
      <c r="B197">
        <v>53</v>
      </c>
      <c r="C197" t="s">
        <v>10</v>
      </c>
      <c r="D197">
        <v>49</v>
      </c>
      <c r="G197">
        <v>1</v>
      </c>
      <c r="H197">
        <v>4</v>
      </c>
      <c r="L197" s="12">
        <v>300</v>
      </c>
      <c r="M197">
        <v>200</v>
      </c>
    </row>
    <row r="198" spans="1:13" x14ac:dyDescent="0.3">
      <c r="A198" t="s">
        <v>13</v>
      </c>
      <c r="B198">
        <v>64</v>
      </c>
      <c r="C198" t="s">
        <v>10</v>
      </c>
      <c r="D198">
        <v>38</v>
      </c>
      <c r="G198">
        <v>1</v>
      </c>
      <c r="H198">
        <v>4</v>
      </c>
      <c r="L198" s="12">
        <v>300</v>
      </c>
      <c r="M198">
        <v>200</v>
      </c>
    </row>
    <row r="199" spans="1:13" x14ac:dyDescent="0.3">
      <c r="A199" t="s">
        <v>13</v>
      </c>
      <c r="B199">
        <v>56</v>
      </c>
      <c r="C199" t="s">
        <v>10</v>
      </c>
      <c r="D199">
        <v>26</v>
      </c>
      <c r="G199">
        <v>1</v>
      </c>
      <c r="H199">
        <v>4</v>
      </c>
      <c r="L199" s="12">
        <v>300</v>
      </c>
      <c r="M199">
        <v>200</v>
      </c>
    </row>
    <row r="200" spans="1:13" x14ac:dyDescent="0.3">
      <c r="A200" t="s">
        <v>13</v>
      </c>
      <c r="B200">
        <v>60</v>
      </c>
      <c r="C200" t="s">
        <v>10</v>
      </c>
      <c r="D200">
        <v>31</v>
      </c>
      <c r="G200">
        <v>1</v>
      </c>
      <c r="H200">
        <v>4</v>
      </c>
      <c r="L200" s="12">
        <v>300</v>
      </c>
      <c r="M200">
        <v>200</v>
      </c>
    </row>
    <row r="201" spans="1:13" x14ac:dyDescent="0.3">
      <c r="A201" t="s">
        <v>13</v>
      </c>
      <c r="B201">
        <v>46</v>
      </c>
      <c r="C201" t="s">
        <v>10</v>
      </c>
      <c r="D201">
        <v>20</v>
      </c>
      <c r="G201">
        <v>1</v>
      </c>
      <c r="H201">
        <v>4</v>
      </c>
      <c r="L201" s="12">
        <v>300</v>
      </c>
      <c r="M201">
        <v>200</v>
      </c>
    </row>
    <row r="202" spans="1:13" x14ac:dyDescent="0.3">
      <c r="A202" t="s">
        <v>13</v>
      </c>
      <c r="B202">
        <v>41</v>
      </c>
      <c r="C202" t="s">
        <v>10</v>
      </c>
      <c r="D202">
        <v>55</v>
      </c>
      <c r="G202">
        <v>1</v>
      </c>
      <c r="H202">
        <v>4</v>
      </c>
      <c r="L202" s="12">
        <v>300</v>
      </c>
      <c r="M202">
        <v>200</v>
      </c>
    </row>
    <row r="203" spans="1:13" x14ac:dyDescent="0.3">
      <c r="A203" t="s">
        <v>13</v>
      </c>
      <c r="B203">
        <v>42</v>
      </c>
      <c r="C203" t="s">
        <v>10</v>
      </c>
      <c r="D203">
        <v>37</v>
      </c>
      <c r="G203">
        <v>1</v>
      </c>
      <c r="H203">
        <v>4</v>
      </c>
      <c r="L203" s="12">
        <v>300</v>
      </c>
      <c r="M203">
        <v>200</v>
      </c>
    </row>
    <row r="204" spans="1:13" x14ac:dyDescent="0.3">
      <c r="A204" t="s">
        <v>13</v>
      </c>
      <c r="B204">
        <v>25</v>
      </c>
      <c r="C204" t="s">
        <v>10</v>
      </c>
      <c r="D204">
        <v>43</v>
      </c>
      <c r="G204">
        <v>1</v>
      </c>
      <c r="H204">
        <v>4</v>
      </c>
      <c r="L204" s="12">
        <v>300</v>
      </c>
      <c r="M204">
        <v>200</v>
      </c>
    </row>
    <row r="205" spans="1:13" x14ac:dyDescent="0.3">
      <c r="A205" t="s">
        <v>13</v>
      </c>
      <c r="B205">
        <v>46</v>
      </c>
      <c r="C205" t="s">
        <v>10</v>
      </c>
      <c r="D205">
        <v>31</v>
      </c>
      <c r="G205">
        <v>1</v>
      </c>
      <c r="H205">
        <v>4</v>
      </c>
      <c r="L205" s="12">
        <v>300</v>
      </c>
      <c r="M205">
        <v>200</v>
      </c>
    </row>
    <row r="206" spans="1:13" x14ac:dyDescent="0.3">
      <c r="A206" t="s">
        <v>13</v>
      </c>
      <c r="B206">
        <v>29</v>
      </c>
      <c r="C206" t="s">
        <v>10</v>
      </c>
      <c r="D206">
        <v>53</v>
      </c>
      <c r="G206">
        <v>1</v>
      </c>
      <c r="H206">
        <v>4</v>
      </c>
      <c r="L206" s="12">
        <v>300</v>
      </c>
      <c r="M206">
        <v>200</v>
      </c>
    </row>
    <row r="207" spans="1:13" x14ac:dyDescent="0.3">
      <c r="A207" t="s">
        <v>13</v>
      </c>
      <c r="B207">
        <v>52</v>
      </c>
      <c r="C207" t="s">
        <v>10</v>
      </c>
      <c r="D207">
        <v>62</v>
      </c>
      <c r="G207">
        <v>4</v>
      </c>
      <c r="H207">
        <v>4</v>
      </c>
      <c r="L207" s="12">
        <v>200</v>
      </c>
      <c r="M207">
        <v>200</v>
      </c>
    </row>
    <row r="208" spans="1:13" x14ac:dyDescent="0.3">
      <c r="A208" t="s">
        <v>13</v>
      </c>
      <c r="B208">
        <v>32</v>
      </c>
      <c r="C208" t="s">
        <v>10</v>
      </c>
      <c r="D208">
        <v>29</v>
      </c>
      <c r="G208">
        <v>4</v>
      </c>
      <c r="H208">
        <v>4</v>
      </c>
      <c r="L208" s="12">
        <v>200</v>
      </c>
      <c r="M208">
        <v>200</v>
      </c>
    </row>
    <row r="209" spans="1:13" x14ac:dyDescent="0.3">
      <c r="A209" t="s">
        <v>13</v>
      </c>
      <c r="B209">
        <v>28</v>
      </c>
      <c r="C209" t="s">
        <v>10</v>
      </c>
      <c r="D209">
        <v>25</v>
      </c>
      <c r="G209">
        <v>4</v>
      </c>
      <c r="H209">
        <v>4</v>
      </c>
      <c r="L209" s="12">
        <v>200</v>
      </c>
      <c r="M209">
        <v>200</v>
      </c>
    </row>
    <row r="210" spans="1:13" x14ac:dyDescent="0.3">
      <c r="A210" t="s">
        <v>13</v>
      </c>
      <c r="B210">
        <v>42</v>
      </c>
      <c r="C210" t="s">
        <v>10</v>
      </c>
      <c r="D210">
        <v>52</v>
      </c>
      <c r="G210">
        <v>4</v>
      </c>
      <c r="H210">
        <v>4</v>
      </c>
      <c r="L210" s="12">
        <v>200</v>
      </c>
      <c r="M210">
        <v>200</v>
      </c>
    </row>
    <row r="211" spans="1:13" x14ac:dyDescent="0.3">
      <c r="A211" t="s">
        <v>13</v>
      </c>
      <c r="B211">
        <v>34</v>
      </c>
      <c r="C211" t="s">
        <v>10</v>
      </c>
      <c r="D211">
        <v>43</v>
      </c>
      <c r="G211">
        <v>4</v>
      </c>
      <c r="H211">
        <v>4</v>
      </c>
      <c r="L211" s="12">
        <v>200</v>
      </c>
      <c r="M211">
        <v>200</v>
      </c>
    </row>
    <row r="212" spans="1:13" x14ac:dyDescent="0.3">
      <c r="A212" t="s">
        <v>13</v>
      </c>
      <c r="B212">
        <v>30</v>
      </c>
      <c r="C212" t="s">
        <v>10</v>
      </c>
      <c r="D212">
        <v>21</v>
      </c>
      <c r="G212">
        <v>4</v>
      </c>
      <c r="H212">
        <v>4</v>
      </c>
      <c r="L212" s="12">
        <v>200</v>
      </c>
      <c r="M212">
        <v>200</v>
      </c>
    </row>
    <row r="213" spans="1:13" x14ac:dyDescent="0.3">
      <c r="A213" t="s">
        <v>13</v>
      </c>
      <c r="B213">
        <v>35</v>
      </c>
      <c r="C213" t="s">
        <v>10</v>
      </c>
      <c r="D213">
        <v>30</v>
      </c>
      <c r="G213">
        <v>4</v>
      </c>
      <c r="H213">
        <v>4</v>
      </c>
      <c r="L213" s="12">
        <v>200</v>
      </c>
      <c r="M213">
        <v>200</v>
      </c>
    </row>
    <row r="214" spans="1:13" x14ac:dyDescent="0.3">
      <c r="A214" t="s">
        <v>13</v>
      </c>
      <c r="B214">
        <v>57</v>
      </c>
      <c r="C214" t="s">
        <v>10</v>
      </c>
      <c r="D214">
        <v>49</v>
      </c>
      <c r="G214">
        <v>4</v>
      </c>
      <c r="H214">
        <v>4</v>
      </c>
      <c r="L214" s="12">
        <v>200</v>
      </c>
      <c r="M214">
        <v>200</v>
      </c>
    </row>
    <row r="215" spans="1:13" x14ac:dyDescent="0.3">
      <c r="A215" t="s">
        <v>13</v>
      </c>
      <c r="B215">
        <v>45</v>
      </c>
      <c r="C215" t="s">
        <v>10</v>
      </c>
      <c r="D215">
        <v>42</v>
      </c>
      <c r="G215">
        <v>4</v>
      </c>
      <c r="H215">
        <v>4</v>
      </c>
      <c r="L215" s="12">
        <v>200</v>
      </c>
      <c r="M215">
        <v>200</v>
      </c>
    </row>
    <row r="216" spans="1:13" x14ac:dyDescent="0.3">
      <c r="A216" t="s">
        <v>13</v>
      </c>
      <c r="B216">
        <v>64</v>
      </c>
      <c r="C216" t="s">
        <v>10</v>
      </c>
      <c r="D216">
        <v>37</v>
      </c>
      <c r="G216">
        <v>4</v>
      </c>
      <c r="H216">
        <v>4</v>
      </c>
      <c r="L216" s="12">
        <v>200</v>
      </c>
      <c r="M216">
        <v>200</v>
      </c>
    </row>
    <row r="217" spans="1:13" x14ac:dyDescent="0.3">
      <c r="A217" t="s">
        <v>13</v>
      </c>
      <c r="B217">
        <v>19</v>
      </c>
      <c r="C217" t="s">
        <v>10</v>
      </c>
      <c r="D217">
        <v>63</v>
      </c>
      <c r="G217">
        <v>4</v>
      </c>
      <c r="H217">
        <v>4</v>
      </c>
      <c r="L217" s="12">
        <v>200</v>
      </c>
      <c r="M217">
        <v>200</v>
      </c>
    </row>
    <row r="218" spans="1:13" x14ac:dyDescent="0.3">
      <c r="A218" t="s">
        <v>13</v>
      </c>
      <c r="B218">
        <v>25</v>
      </c>
      <c r="C218" t="s">
        <v>10</v>
      </c>
      <c r="D218">
        <v>54</v>
      </c>
      <c r="G218">
        <v>4</v>
      </c>
      <c r="H218">
        <v>4</v>
      </c>
      <c r="L218" s="12">
        <v>200</v>
      </c>
      <c r="M218">
        <v>200</v>
      </c>
    </row>
    <row r="219" spans="1:13" x14ac:dyDescent="0.3">
      <c r="A219" t="s">
        <v>13</v>
      </c>
      <c r="B219">
        <v>49</v>
      </c>
      <c r="C219" t="s">
        <v>10</v>
      </c>
      <c r="D219">
        <v>57</v>
      </c>
      <c r="G219">
        <v>4</v>
      </c>
      <c r="H219">
        <v>4</v>
      </c>
      <c r="L219" s="12">
        <v>200</v>
      </c>
      <c r="M219">
        <v>200</v>
      </c>
    </row>
    <row r="220" spans="1:13" x14ac:dyDescent="0.3">
      <c r="A220" t="s">
        <v>13</v>
      </c>
      <c r="B220">
        <v>46</v>
      </c>
      <c r="C220" t="s">
        <v>10</v>
      </c>
      <c r="D220">
        <v>49</v>
      </c>
      <c r="G220">
        <v>4</v>
      </c>
      <c r="H220">
        <v>4</v>
      </c>
      <c r="L220" s="12">
        <v>200</v>
      </c>
      <c r="M220">
        <v>200</v>
      </c>
    </row>
    <row r="221" spans="1:13" x14ac:dyDescent="0.3">
      <c r="A221" t="s">
        <v>13</v>
      </c>
      <c r="B221">
        <v>40</v>
      </c>
      <c r="C221" t="s">
        <v>10</v>
      </c>
      <c r="D221">
        <v>53</v>
      </c>
      <c r="G221">
        <v>4</v>
      </c>
      <c r="H221">
        <v>4</v>
      </c>
      <c r="L221" s="12">
        <v>200</v>
      </c>
      <c r="M221">
        <v>200</v>
      </c>
    </row>
    <row r="222" spans="1:13" x14ac:dyDescent="0.3">
      <c r="A222" t="s">
        <v>13</v>
      </c>
      <c r="B222">
        <v>42</v>
      </c>
      <c r="C222" t="s">
        <v>10</v>
      </c>
      <c r="D222">
        <v>22</v>
      </c>
      <c r="G222">
        <v>4</v>
      </c>
      <c r="H222">
        <v>4</v>
      </c>
      <c r="L222" s="12">
        <v>200</v>
      </c>
      <c r="M222">
        <v>200</v>
      </c>
    </row>
    <row r="223" spans="1:13" x14ac:dyDescent="0.3">
      <c r="A223" t="s">
        <v>13</v>
      </c>
      <c r="B223">
        <v>39</v>
      </c>
      <c r="C223" t="s">
        <v>10</v>
      </c>
      <c r="D223">
        <v>34</v>
      </c>
      <c r="G223">
        <v>4</v>
      </c>
      <c r="H223">
        <v>3</v>
      </c>
      <c r="L223" s="12">
        <v>200</v>
      </c>
      <c r="M223">
        <v>150</v>
      </c>
    </row>
    <row r="224" spans="1:13" x14ac:dyDescent="0.3">
      <c r="A224" t="s">
        <v>13</v>
      </c>
      <c r="B224">
        <v>36</v>
      </c>
      <c r="C224" t="s">
        <v>10</v>
      </c>
      <c r="D224">
        <v>30</v>
      </c>
      <c r="G224">
        <v>4</v>
      </c>
      <c r="H224">
        <v>3</v>
      </c>
      <c r="L224" s="12">
        <v>200</v>
      </c>
      <c r="M224">
        <v>150</v>
      </c>
    </row>
    <row r="225" spans="1:13" x14ac:dyDescent="0.3">
      <c r="A225" t="s">
        <v>13</v>
      </c>
      <c r="B225">
        <v>27</v>
      </c>
      <c r="C225" t="s">
        <v>10</v>
      </c>
      <c r="D225">
        <v>31</v>
      </c>
      <c r="G225">
        <v>4</v>
      </c>
      <c r="H225">
        <v>3</v>
      </c>
      <c r="L225" s="12">
        <v>200</v>
      </c>
      <c r="M225">
        <v>150</v>
      </c>
    </row>
    <row r="226" spans="1:13" x14ac:dyDescent="0.3">
      <c r="A226" t="s">
        <v>13</v>
      </c>
      <c r="B226">
        <v>29</v>
      </c>
      <c r="C226" t="s">
        <v>10</v>
      </c>
      <c r="D226">
        <v>27</v>
      </c>
      <c r="G226">
        <v>4</v>
      </c>
      <c r="H226">
        <v>3</v>
      </c>
      <c r="L226" s="12">
        <v>200</v>
      </c>
      <c r="M226">
        <v>150</v>
      </c>
    </row>
    <row r="227" spans="1:13" x14ac:dyDescent="0.3">
      <c r="A227" t="s">
        <v>13</v>
      </c>
      <c r="B227">
        <v>19</v>
      </c>
      <c r="C227" t="s">
        <v>10</v>
      </c>
      <c r="D227">
        <v>57</v>
      </c>
      <c r="G227">
        <v>4</v>
      </c>
      <c r="H227">
        <v>3</v>
      </c>
      <c r="L227" s="12">
        <v>200</v>
      </c>
      <c r="M227">
        <v>150</v>
      </c>
    </row>
    <row r="228" spans="1:13" x14ac:dyDescent="0.3">
      <c r="A228" t="s">
        <v>13</v>
      </c>
      <c r="B228">
        <v>62</v>
      </c>
      <c r="C228" t="s">
        <v>10</v>
      </c>
      <c r="D228">
        <v>23</v>
      </c>
      <c r="G228">
        <v>4</v>
      </c>
      <c r="H228">
        <v>3</v>
      </c>
      <c r="L228" s="12">
        <v>200</v>
      </c>
      <c r="M228">
        <v>150</v>
      </c>
    </row>
    <row r="229" spans="1:13" x14ac:dyDescent="0.3">
      <c r="A229" t="s">
        <v>13</v>
      </c>
      <c r="B229">
        <v>28</v>
      </c>
      <c r="C229" t="s">
        <v>10</v>
      </c>
      <c r="D229">
        <v>32</v>
      </c>
      <c r="G229">
        <v>4</v>
      </c>
      <c r="H229">
        <v>3</v>
      </c>
      <c r="L229" s="12">
        <v>200</v>
      </c>
      <c r="M229">
        <v>150</v>
      </c>
    </row>
    <row r="230" spans="1:13" x14ac:dyDescent="0.3">
      <c r="A230" t="s">
        <v>13</v>
      </c>
      <c r="B230">
        <v>50</v>
      </c>
      <c r="C230" t="s">
        <v>10</v>
      </c>
      <c r="D230">
        <v>34</v>
      </c>
      <c r="G230">
        <v>4</v>
      </c>
      <c r="H230">
        <v>3</v>
      </c>
      <c r="L230" s="12">
        <v>200</v>
      </c>
      <c r="M230">
        <v>150</v>
      </c>
    </row>
    <row r="231" spans="1:13" x14ac:dyDescent="0.3">
      <c r="A231" t="s">
        <v>13</v>
      </c>
      <c r="B231">
        <v>54</v>
      </c>
      <c r="C231" t="s">
        <v>10</v>
      </c>
      <c r="D231">
        <v>43</v>
      </c>
      <c r="G231">
        <v>4</v>
      </c>
      <c r="H231">
        <v>3</v>
      </c>
      <c r="L231" s="12">
        <v>200</v>
      </c>
      <c r="M231">
        <v>150</v>
      </c>
    </row>
    <row r="232" spans="1:13" x14ac:dyDescent="0.3">
      <c r="A232" t="s">
        <v>13</v>
      </c>
      <c r="B232">
        <v>25</v>
      </c>
      <c r="C232" t="s">
        <v>10</v>
      </c>
      <c r="D232">
        <v>18</v>
      </c>
      <c r="G232">
        <v>4</v>
      </c>
      <c r="H232">
        <v>3</v>
      </c>
      <c r="L232" s="12">
        <v>200</v>
      </c>
      <c r="M232">
        <v>150</v>
      </c>
    </row>
    <row r="233" spans="1:13" x14ac:dyDescent="0.3">
      <c r="A233" t="s">
        <v>13</v>
      </c>
      <c r="B233">
        <v>31</v>
      </c>
      <c r="C233" t="s">
        <v>10</v>
      </c>
      <c r="D233">
        <v>34</v>
      </c>
      <c r="G233">
        <v>4</v>
      </c>
      <c r="H233">
        <v>3</v>
      </c>
      <c r="L233" s="12">
        <v>200</v>
      </c>
      <c r="M233">
        <v>150</v>
      </c>
    </row>
    <row r="234" spans="1:13" x14ac:dyDescent="0.3">
      <c r="A234" t="s">
        <v>13</v>
      </c>
      <c r="B234">
        <v>50</v>
      </c>
      <c r="C234" t="s">
        <v>10</v>
      </c>
      <c r="D234">
        <v>51</v>
      </c>
      <c r="G234">
        <v>4</v>
      </c>
      <c r="H234">
        <v>3</v>
      </c>
      <c r="L234" s="12">
        <v>200</v>
      </c>
      <c r="M234">
        <v>150</v>
      </c>
    </row>
    <row r="235" spans="1:13" x14ac:dyDescent="0.3">
      <c r="A235" t="s">
        <v>13</v>
      </c>
      <c r="B235">
        <v>51</v>
      </c>
      <c r="C235" t="s">
        <v>10</v>
      </c>
      <c r="D235">
        <v>51</v>
      </c>
      <c r="G235">
        <v>4</v>
      </c>
      <c r="H235">
        <v>3</v>
      </c>
      <c r="L235" s="12">
        <v>200</v>
      </c>
      <c r="M235">
        <v>150</v>
      </c>
    </row>
    <row r="236" spans="1:13" x14ac:dyDescent="0.3">
      <c r="A236" t="s">
        <v>13</v>
      </c>
      <c r="B236">
        <v>57</v>
      </c>
      <c r="C236" t="s">
        <v>10</v>
      </c>
      <c r="D236">
        <v>62</v>
      </c>
      <c r="G236">
        <v>4</v>
      </c>
      <c r="H236">
        <v>3</v>
      </c>
      <c r="L236" s="12">
        <v>200</v>
      </c>
      <c r="M236">
        <v>150</v>
      </c>
    </row>
    <row r="237" spans="1:13" x14ac:dyDescent="0.3">
      <c r="A237" t="s">
        <v>13</v>
      </c>
      <c r="B237">
        <v>27</v>
      </c>
      <c r="C237" t="s">
        <v>10</v>
      </c>
      <c r="D237">
        <v>61</v>
      </c>
      <c r="G237">
        <v>4</v>
      </c>
      <c r="H237">
        <v>3</v>
      </c>
      <c r="L237" s="12">
        <v>200</v>
      </c>
      <c r="M237">
        <v>150</v>
      </c>
    </row>
    <row r="238" spans="1:13" x14ac:dyDescent="0.3">
      <c r="A238" t="s">
        <v>13</v>
      </c>
      <c r="B238">
        <v>56</v>
      </c>
      <c r="C238" t="s">
        <v>10</v>
      </c>
      <c r="D238">
        <v>51</v>
      </c>
      <c r="G238">
        <v>4</v>
      </c>
      <c r="H238">
        <v>3</v>
      </c>
      <c r="L238" s="12">
        <v>200</v>
      </c>
      <c r="M238">
        <v>150</v>
      </c>
    </row>
    <row r="239" spans="1:13" x14ac:dyDescent="0.3">
      <c r="A239" t="s">
        <v>13</v>
      </c>
      <c r="B239">
        <v>51</v>
      </c>
      <c r="C239" t="s">
        <v>10</v>
      </c>
      <c r="D239">
        <v>25</v>
      </c>
      <c r="G239">
        <v>3</v>
      </c>
      <c r="H239">
        <v>3</v>
      </c>
      <c r="L239" s="12">
        <v>150</v>
      </c>
      <c r="M239">
        <v>150</v>
      </c>
    </row>
    <row r="240" spans="1:13" x14ac:dyDescent="0.3">
      <c r="A240" t="s">
        <v>13</v>
      </c>
      <c r="B240">
        <v>60</v>
      </c>
      <c r="C240" t="s">
        <v>10</v>
      </c>
      <c r="D240">
        <v>48</v>
      </c>
      <c r="G240">
        <v>3</v>
      </c>
      <c r="H240">
        <v>3</v>
      </c>
      <c r="L240" s="12">
        <v>150</v>
      </c>
      <c r="M240">
        <v>150</v>
      </c>
    </row>
    <row r="241" spans="1:13" x14ac:dyDescent="0.3">
      <c r="A241" t="s">
        <v>13</v>
      </c>
      <c r="B241">
        <v>64</v>
      </c>
      <c r="C241" t="s">
        <v>10</v>
      </c>
      <c r="D241">
        <v>52</v>
      </c>
      <c r="G241">
        <v>3</v>
      </c>
      <c r="H241">
        <v>3</v>
      </c>
      <c r="L241" s="12">
        <v>150</v>
      </c>
      <c r="M241">
        <v>150</v>
      </c>
    </row>
    <row r="242" spans="1:13" x14ac:dyDescent="0.3">
      <c r="A242" t="s">
        <v>13</v>
      </c>
      <c r="B242">
        <v>43</v>
      </c>
      <c r="C242" t="s">
        <v>10</v>
      </c>
      <c r="D242">
        <v>35</v>
      </c>
      <c r="G242">
        <v>3</v>
      </c>
      <c r="H242">
        <v>3</v>
      </c>
      <c r="L242" s="12">
        <v>150</v>
      </c>
      <c r="M242">
        <v>150</v>
      </c>
    </row>
    <row r="243" spans="1:13" x14ac:dyDescent="0.3">
      <c r="A243" t="s">
        <v>13</v>
      </c>
      <c r="B243">
        <v>23</v>
      </c>
      <c r="C243" t="s">
        <v>10</v>
      </c>
      <c r="D243">
        <v>51</v>
      </c>
      <c r="G243">
        <v>3</v>
      </c>
      <c r="H243">
        <v>3</v>
      </c>
      <c r="L243" s="12">
        <v>150</v>
      </c>
      <c r="M243">
        <v>150</v>
      </c>
    </row>
    <row r="244" spans="1:13" x14ac:dyDescent="0.3">
      <c r="A244" t="s">
        <v>13</v>
      </c>
      <c r="B244">
        <v>52</v>
      </c>
      <c r="C244" t="s">
        <v>10</v>
      </c>
      <c r="D244">
        <v>64</v>
      </c>
      <c r="G244">
        <v>3</v>
      </c>
      <c r="H244">
        <v>4</v>
      </c>
      <c r="L244" s="12">
        <v>150</v>
      </c>
      <c r="M244">
        <v>120</v>
      </c>
    </row>
    <row r="245" spans="1:13" x14ac:dyDescent="0.3">
      <c r="A245" t="s">
        <v>13</v>
      </c>
      <c r="B245">
        <v>52</v>
      </c>
      <c r="C245" t="s">
        <v>10</v>
      </c>
      <c r="D245">
        <v>23</v>
      </c>
      <c r="G245">
        <v>3</v>
      </c>
      <c r="H245">
        <v>4</v>
      </c>
      <c r="L245" s="12">
        <v>150</v>
      </c>
      <c r="M245">
        <v>120</v>
      </c>
    </row>
    <row r="246" spans="1:13" x14ac:dyDescent="0.3">
      <c r="A246" t="s">
        <v>13</v>
      </c>
      <c r="B246">
        <v>43</v>
      </c>
      <c r="C246" t="s">
        <v>10</v>
      </c>
      <c r="D246">
        <v>31</v>
      </c>
      <c r="G246">
        <v>3</v>
      </c>
      <c r="H246">
        <v>4</v>
      </c>
      <c r="L246" s="12">
        <v>150</v>
      </c>
      <c r="M246">
        <v>120</v>
      </c>
    </row>
    <row r="247" spans="1:13" x14ac:dyDescent="0.3">
      <c r="A247" t="s">
        <v>13</v>
      </c>
      <c r="B247">
        <v>53</v>
      </c>
      <c r="C247" t="s">
        <v>10</v>
      </c>
      <c r="D247">
        <v>64</v>
      </c>
      <c r="G247">
        <v>3</v>
      </c>
      <c r="H247">
        <v>4</v>
      </c>
      <c r="L247" s="12">
        <v>150</v>
      </c>
      <c r="M247">
        <v>120</v>
      </c>
    </row>
    <row r="248" spans="1:13" x14ac:dyDescent="0.3">
      <c r="A248" t="s">
        <v>13</v>
      </c>
      <c r="B248">
        <v>38</v>
      </c>
      <c r="C248" t="s">
        <v>10</v>
      </c>
      <c r="D248">
        <v>64</v>
      </c>
      <c r="G248">
        <v>3</v>
      </c>
      <c r="H248">
        <v>4</v>
      </c>
      <c r="L248" s="12">
        <v>150</v>
      </c>
      <c r="M248">
        <v>120</v>
      </c>
    </row>
    <row r="249" spans="1:13" x14ac:dyDescent="0.3">
      <c r="A249" t="s">
        <v>13</v>
      </c>
      <c r="B249">
        <v>35</v>
      </c>
      <c r="C249" t="s">
        <v>10</v>
      </c>
      <c r="D249">
        <v>62</v>
      </c>
      <c r="G249">
        <v>3</v>
      </c>
      <c r="H249">
        <v>4</v>
      </c>
      <c r="L249" s="12">
        <v>150</v>
      </c>
      <c r="M249">
        <v>120</v>
      </c>
    </row>
    <row r="250" spans="1:13" x14ac:dyDescent="0.3">
      <c r="A250" t="s">
        <v>13</v>
      </c>
      <c r="B250">
        <v>46</v>
      </c>
      <c r="C250" t="s">
        <v>10</v>
      </c>
      <c r="D250">
        <v>51</v>
      </c>
      <c r="G250">
        <v>3</v>
      </c>
      <c r="H250">
        <v>4</v>
      </c>
      <c r="L250" s="12">
        <v>150</v>
      </c>
      <c r="M250">
        <v>120</v>
      </c>
    </row>
    <row r="251" spans="1:13" x14ac:dyDescent="0.3">
      <c r="A251" t="s">
        <v>13</v>
      </c>
      <c r="B251">
        <v>33</v>
      </c>
      <c r="C251" t="s">
        <v>10</v>
      </c>
      <c r="D251">
        <v>28</v>
      </c>
      <c r="G251">
        <v>3</v>
      </c>
      <c r="H251">
        <v>4</v>
      </c>
      <c r="L251" s="12">
        <v>150</v>
      </c>
      <c r="M251">
        <v>120</v>
      </c>
    </row>
    <row r="252" spans="1:13" x14ac:dyDescent="0.3">
      <c r="A252" t="s">
        <v>13</v>
      </c>
      <c r="B252">
        <v>62</v>
      </c>
      <c r="C252" t="s">
        <v>10</v>
      </c>
      <c r="D252">
        <v>30</v>
      </c>
      <c r="G252">
        <v>3</v>
      </c>
      <c r="H252">
        <v>4</v>
      </c>
      <c r="L252" s="12">
        <v>150</v>
      </c>
      <c r="M252">
        <v>120</v>
      </c>
    </row>
    <row r="253" spans="1:13" x14ac:dyDescent="0.3">
      <c r="A253" t="s">
        <v>13</v>
      </c>
      <c r="B253">
        <v>22</v>
      </c>
      <c r="C253" t="s">
        <v>10</v>
      </c>
      <c r="D253">
        <v>41</v>
      </c>
      <c r="G253">
        <v>3</v>
      </c>
      <c r="H253">
        <v>4</v>
      </c>
      <c r="L253" s="12">
        <v>150</v>
      </c>
      <c r="M253">
        <v>120</v>
      </c>
    </row>
    <row r="254" spans="1:13" x14ac:dyDescent="0.3">
      <c r="A254" t="s">
        <v>13</v>
      </c>
      <c r="B254">
        <v>52</v>
      </c>
      <c r="C254" t="s">
        <v>10</v>
      </c>
      <c r="D254">
        <v>52</v>
      </c>
      <c r="G254">
        <v>3</v>
      </c>
      <c r="H254">
        <v>4</v>
      </c>
      <c r="L254" s="12">
        <v>150</v>
      </c>
      <c r="M254">
        <v>120</v>
      </c>
    </row>
    <row r="255" spans="1:13" x14ac:dyDescent="0.3">
      <c r="A255" t="s">
        <v>13</v>
      </c>
      <c r="B255">
        <v>64</v>
      </c>
      <c r="C255" t="s">
        <v>10</v>
      </c>
      <c r="D255">
        <v>43</v>
      </c>
      <c r="G255">
        <v>3</v>
      </c>
      <c r="H255">
        <v>4</v>
      </c>
      <c r="L255" s="12">
        <v>150</v>
      </c>
      <c r="M255">
        <v>120</v>
      </c>
    </row>
    <row r="256" spans="1:13" x14ac:dyDescent="0.3">
      <c r="A256" t="s">
        <v>13</v>
      </c>
      <c r="B256">
        <v>20</v>
      </c>
      <c r="C256" t="s">
        <v>10</v>
      </c>
      <c r="D256">
        <v>41</v>
      </c>
      <c r="G256">
        <v>3</v>
      </c>
      <c r="H256">
        <v>4</v>
      </c>
      <c r="L256" s="12">
        <v>150</v>
      </c>
      <c r="M256">
        <v>120</v>
      </c>
    </row>
    <row r="257" spans="1:13" x14ac:dyDescent="0.3">
      <c r="A257" t="s">
        <v>13</v>
      </c>
      <c r="B257">
        <v>53</v>
      </c>
      <c r="C257" t="s">
        <v>10</v>
      </c>
      <c r="D257">
        <v>37</v>
      </c>
      <c r="G257">
        <v>3</v>
      </c>
      <c r="H257">
        <v>4</v>
      </c>
      <c r="L257" s="12">
        <v>150</v>
      </c>
      <c r="M257">
        <v>120</v>
      </c>
    </row>
    <row r="258" spans="1:13" x14ac:dyDescent="0.3">
      <c r="A258" t="s">
        <v>13</v>
      </c>
      <c r="B258">
        <v>48</v>
      </c>
      <c r="C258" t="s">
        <v>10</v>
      </c>
      <c r="D258">
        <v>39</v>
      </c>
      <c r="G258">
        <v>3</v>
      </c>
      <c r="H258">
        <v>4</v>
      </c>
      <c r="L258" s="12">
        <v>150</v>
      </c>
      <c r="M258">
        <v>120</v>
      </c>
    </row>
    <row r="259" spans="1:13" x14ac:dyDescent="0.3">
      <c r="A259" t="s">
        <v>13</v>
      </c>
      <c r="B259">
        <v>36</v>
      </c>
      <c r="C259" t="s">
        <v>10</v>
      </c>
      <c r="D259">
        <v>43</v>
      </c>
      <c r="G259">
        <v>3</v>
      </c>
      <c r="H259">
        <v>4</v>
      </c>
      <c r="L259" s="12">
        <v>150</v>
      </c>
      <c r="M259">
        <v>120</v>
      </c>
    </row>
    <row r="260" spans="1:13" x14ac:dyDescent="0.3">
      <c r="A260" t="s">
        <v>13</v>
      </c>
      <c r="B260">
        <v>35</v>
      </c>
      <c r="C260" t="s">
        <v>10</v>
      </c>
      <c r="D260">
        <v>63</v>
      </c>
      <c r="G260">
        <v>4</v>
      </c>
      <c r="H260">
        <v>4</v>
      </c>
      <c r="L260" s="12">
        <v>120</v>
      </c>
      <c r="M260">
        <v>120</v>
      </c>
    </row>
    <row r="261" spans="1:13" x14ac:dyDescent="0.3">
      <c r="A261" t="s">
        <v>13</v>
      </c>
      <c r="B261">
        <v>51</v>
      </c>
      <c r="C261" t="s">
        <v>10</v>
      </c>
      <c r="D261">
        <v>54</v>
      </c>
      <c r="G261">
        <v>4</v>
      </c>
      <c r="H261">
        <v>4</v>
      </c>
      <c r="L261" s="12">
        <v>120</v>
      </c>
      <c r="M261">
        <v>120</v>
      </c>
    </row>
    <row r="262" spans="1:13" x14ac:dyDescent="0.3">
      <c r="A262" t="s">
        <v>13</v>
      </c>
      <c r="B262">
        <v>58</v>
      </c>
      <c r="C262" t="s">
        <v>10</v>
      </c>
      <c r="D262">
        <v>43</v>
      </c>
      <c r="G262">
        <v>4</v>
      </c>
      <c r="H262">
        <v>4</v>
      </c>
      <c r="L262" s="12">
        <v>120</v>
      </c>
      <c r="M262">
        <v>120</v>
      </c>
    </row>
    <row r="263" spans="1:13" x14ac:dyDescent="0.3">
      <c r="A263" t="s">
        <v>13</v>
      </c>
      <c r="B263">
        <v>32</v>
      </c>
      <c r="C263" t="s">
        <v>10</v>
      </c>
      <c r="D263">
        <v>30</v>
      </c>
      <c r="G263">
        <v>4</v>
      </c>
      <c r="H263">
        <v>4</v>
      </c>
      <c r="L263" s="12">
        <v>120</v>
      </c>
      <c r="M263">
        <v>120</v>
      </c>
    </row>
    <row r="264" spans="1:13" x14ac:dyDescent="0.3">
      <c r="A264" t="s">
        <v>13</v>
      </c>
      <c r="B264">
        <v>62</v>
      </c>
      <c r="C264" t="s">
        <v>10</v>
      </c>
      <c r="D264">
        <v>47</v>
      </c>
      <c r="G264">
        <v>4</v>
      </c>
      <c r="H264">
        <v>4</v>
      </c>
      <c r="L264" s="12">
        <v>120</v>
      </c>
      <c r="M264">
        <v>120</v>
      </c>
    </row>
    <row r="265" spans="1:13" x14ac:dyDescent="0.3">
      <c r="A265" t="s">
        <v>13</v>
      </c>
      <c r="B265">
        <v>47</v>
      </c>
      <c r="C265" t="s">
        <v>10</v>
      </c>
      <c r="D265">
        <v>30</v>
      </c>
      <c r="G265">
        <v>4</v>
      </c>
      <c r="H265">
        <v>2</v>
      </c>
      <c r="L265" s="12">
        <v>120</v>
      </c>
      <c r="M265">
        <v>100</v>
      </c>
    </row>
    <row r="266" spans="1:13" x14ac:dyDescent="0.3">
      <c r="A266" t="s">
        <v>13</v>
      </c>
      <c r="B266">
        <v>55</v>
      </c>
      <c r="C266" t="s">
        <v>10</v>
      </c>
      <c r="D266">
        <v>30</v>
      </c>
      <c r="G266">
        <v>4</v>
      </c>
      <c r="H266">
        <v>4</v>
      </c>
      <c r="L266" s="12">
        <v>120</v>
      </c>
      <c r="M266">
        <v>100</v>
      </c>
    </row>
    <row r="267" spans="1:13" x14ac:dyDescent="0.3">
      <c r="A267" t="s">
        <v>13</v>
      </c>
      <c r="B267">
        <v>57</v>
      </c>
      <c r="C267" t="s">
        <v>10</v>
      </c>
      <c r="D267">
        <v>23</v>
      </c>
      <c r="G267">
        <v>4</v>
      </c>
      <c r="H267">
        <v>2</v>
      </c>
      <c r="L267" s="12">
        <v>120</v>
      </c>
      <c r="M267">
        <v>100</v>
      </c>
    </row>
    <row r="268" spans="1:13" x14ac:dyDescent="0.3">
      <c r="A268" t="s">
        <v>13</v>
      </c>
      <c r="B268">
        <v>36</v>
      </c>
      <c r="C268" t="s">
        <v>10</v>
      </c>
      <c r="D268">
        <v>18</v>
      </c>
      <c r="G268">
        <v>4</v>
      </c>
      <c r="H268">
        <v>2</v>
      </c>
      <c r="L268" s="12">
        <v>120</v>
      </c>
      <c r="M268">
        <v>100</v>
      </c>
    </row>
    <row r="269" spans="1:13" x14ac:dyDescent="0.3">
      <c r="A269" t="s">
        <v>13</v>
      </c>
      <c r="B269">
        <v>47</v>
      </c>
      <c r="C269" t="s">
        <v>10</v>
      </c>
      <c r="D269">
        <v>34</v>
      </c>
      <c r="G269">
        <v>4</v>
      </c>
      <c r="H269">
        <v>2</v>
      </c>
      <c r="L269" s="12">
        <v>120</v>
      </c>
      <c r="M269">
        <v>100</v>
      </c>
    </row>
    <row r="270" spans="1:13" x14ac:dyDescent="0.3">
      <c r="A270" t="s">
        <v>13</v>
      </c>
      <c r="B270">
        <v>18</v>
      </c>
      <c r="C270" t="s">
        <v>10</v>
      </c>
      <c r="D270">
        <v>18</v>
      </c>
      <c r="G270">
        <v>4</v>
      </c>
      <c r="H270">
        <v>2</v>
      </c>
      <c r="L270" s="12">
        <v>120</v>
      </c>
      <c r="M270">
        <v>100</v>
      </c>
    </row>
    <row r="271" spans="1:13" x14ac:dyDescent="0.3">
      <c r="A271" t="s">
        <v>13</v>
      </c>
      <c r="B271">
        <v>64</v>
      </c>
      <c r="C271" t="s">
        <v>10</v>
      </c>
      <c r="D271">
        <v>49</v>
      </c>
      <c r="G271">
        <v>4</v>
      </c>
      <c r="H271">
        <v>4</v>
      </c>
      <c r="L271" s="12">
        <v>120</v>
      </c>
      <c r="M271">
        <v>100</v>
      </c>
    </row>
    <row r="272" spans="1:13" x14ac:dyDescent="0.3">
      <c r="A272" t="s">
        <v>13</v>
      </c>
      <c r="B272">
        <v>55</v>
      </c>
      <c r="C272" t="s">
        <v>10</v>
      </c>
      <c r="D272">
        <v>54</v>
      </c>
      <c r="G272">
        <v>4</v>
      </c>
      <c r="H272">
        <v>2</v>
      </c>
      <c r="L272" s="12">
        <v>120</v>
      </c>
      <c r="M272">
        <v>100</v>
      </c>
    </row>
    <row r="273" spans="1:13" x14ac:dyDescent="0.3">
      <c r="A273" t="s">
        <v>13</v>
      </c>
      <c r="B273">
        <v>54</v>
      </c>
      <c r="C273" t="s">
        <v>10</v>
      </c>
      <c r="D273">
        <v>48</v>
      </c>
      <c r="G273">
        <v>4</v>
      </c>
      <c r="H273">
        <v>2</v>
      </c>
      <c r="L273" s="12">
        <v>120</v>
      </c>
      <c r="M273">
        <v>100</v>
      </c>
    </row>
    <row r="274" spans="1:13" x14ac:dyDescent="0.3">
      <c r="A274" t="s">
        <v>13</v>
      </c>
      <c r="B274">
        <v>51</v>
      </c>
      <c r="C274" t="s">
        <v>10</v>
      </c>
      <c r="D274">
        <v>45</v>
      </c>
      <c r="G274">
        <v>4</v>
      </c>
      <c r="H274">
        <v>2</v>
      </c>
      <c r="L274" s="12">
        <v>120</v>
      </c>
      <c r="M274">
        <v>100</v>
      </c>
    </row>
    <row r="275" spans="1:13" x14ac:dyDescent="0.3">
      <c r="A275" t="s">
        <v>13</v>
      </c>
      <c r="B275">
        <v>35</v>
      </c>
      <c r="C275" t="s">
        <v>10</v>
      </c>
      <c r="D275">
        <v>62</v>
      </c>
      <c r="G275">
        <v>4</v>
      </c>
      <c r="H275">
        <v>2</v>
      </c>
      <c r="L275" s="12">
        <v>120</v>
      </c>
      <c r="M275">
        <v>100</v>
      </c>
    </row>
    <row r="276" spans="1:13" x14ac:dyDescent="0.3">
      <c r="A276" t="s">
        <v>13</v>
      </c>
      <c r="B276">
        <v>37</v>
      </c>
      <c r="C276" t="s">
        <v>10</v>
      </c>
      <c r="D276">
        <v>62</v>
      </c>
      <c r="G276">
        <v>4</v>
      </c>
      <c r="H276">
        <v>2</v>
      </c>
      <c r="L276" s="12">
        <v>120</v>
      </c>
      <c r="M276">
        <v>100</v>
      </c>
    </row>
    <row r="277" spans="1:13" x14ac:dyDescent="0.3">
      <c r="A277" t="s">
        <v>13</v>
      </c>
      <c r="B277">
        <v>31</v>
      </c>
      <c r="C277" t="s">
        <v>10</v>
      </c>
      <c r="D277">
        <v>36</v>
      </c>
      <c r="G277">
        <v>4</v>
      </c>
      <c r="H277">
        <v>2</v>
      </c>
      <c r="L277" s="12">
        <v>120</v>
      </c>
      <c r="M277">
        <v>100</v>
      </c>
    </row>
    <row r="278" spans="1:13" x14ac:dyDescent="0.3">
      <c r="A278" t="s">
        <v>13</v>
      </c>
      <c r="B278">
        <v>46</v>
      </c>
      <c r="C278" t="s">
        <v>10</v>
      </c>
      <c r="D278">
        <v>28</v>
      </c>
      <c r="G278">
        <v>4</v>
      </c>
      <c r="H278">
        <v>2</v>
      </c>
      <c r="L278" s="12">
        <v>120</v>
      </c>
      <c r="M278">
        <v>100</v>
      </c>
    </row>
    <row r="279" spans="1:13" x14ac:dyDescent="0.3">
      <c r="A279" t="s">
        <v>13</v>
      </c>
      <c r="B279">
        <v>52</v>
      </c>
      <c r="C279" t="s">
        <v>10</v>
      </c>
      <c r="D279">
        <v>36</v>
      </c>
      <c r="G279">
        <v>4</v>
      </c>
      <c r="H279">
        <v>4</v>
      </c>
      <c r="L279" s="12">
        <v>120</v>
      </c>
      <c r="M279">
        <v>100</v>
      </c>
    </row>
    <row r="280" spans="1:13" x14ac:dyDescent="0.3">
      <c r="A280" t="s">
        <v>13</v>
      </c>
      <c r="B280">
        <v>55</v>
      </c>
      <c r="C280" t="s">
        <v>10</v>
      </c>
      <c r="D280">
        <v>54</v>
      </c>
      <c r="G280">
        <v>4</v>
      </c>
      <c r="H280">
        <v>4</v>
      </c>
      <c r="L280" s="12">
        <v>120</v>
      </c>
      <c r="M280">
        <v>100</v>
      </c>
    </row>
    <row r="281" spans="1:13" x14ac:dyDescent="0.3">
      <c r="A281" t="s">
        <v>13</v>
      </c>
      <c r="B281">
        <v>60</v>
      </c>
      <c r="C281" t="s">
        <v>10</v>
      </c>
      <c r="D281">
        <v>39</v>
      </c>
      <c r="G281">
        <v>4</v>
      </c>
      <c r="H281">
        <v>2</v>
      </c>
      <c r="L281" s="12">
        <v>120</v>
      </c>
      <c r="M281">
        <v>100</v>
      </c>
    </row>
    <row r="282" spans="1:13" x14ac:dyDescent="0.3">
      <c r="A282" t="s">
        <v>13</v>
      </c>
      <c r="B282">
        <v>27</v>
      </c>
      <c r="C282" t="s">
        <v>10</v>
      </c>
      <c r="D282">
        <v>54</v>
      </c>
      <c r="G282">
        <v>4</v>
      </c>
      <c r="H282">
        <v>2</v>
      </c>
      <c r="L282" s="12">
        <v>100</v>
      </c>
      <c r="M282">
        <v>100</v>
      </c>
    </row>
    <row r="283" spans="1:13" x14ac:dyDescent="0.3">
      <c r="A283" t="s">
        <v>13</v>
      </c>
      <c r="B283">
        <v>50</v>
      </c>
      <c r="C283" t="s">
        <v>10</v>
      </c>
      <c r="D283">
        <v>42</v>
      </c>
      <c r="G283">
        <v>2</v>
      </c>
      <c r="H283">
        <v>4</v>
      </c>
      <c r="L283" s="12">
        <v>100</v>
      </c>
      <c r="M283">
        <v>100</v>
      </c>
    </row>
    <row r="284" spans="1:13" x14ac:dyDescent="0.3">
      <c r="A284" t="s">
        <v>13</v>
      </c>
      <c r="B284">
        <v>51</v>
      </c>
      <c r="C284" t="s">
        <v>10</v>
      </c>
      <c r="D284">
        <v>57</v>
      </c>
      <c r="G284">
        <v>4</v>
      </c>
      <c r="H284">
        <v>2</v>
      </c>
      <c r="L284" s="12">
        <v>100</v>
      </c>
      <c r="M284">
        <v>100</v>
      </c>
    </row>
    <row r="285" spans="1:13" x14ac:dyDescent="0.3">
      <c r="A285" t="s">
        <v>13</v>
      </c>
      <c r="B285">
        <v>22</v>
      </c>
      <c r="C285" t="s">
        <v>10</v>
      </c>
      <c r="D285">
        <v>39</v>
      </c>
      <c r="G285">
        <v>2</v>
      </c>
      <c r="H285">
        <v>2</v>
      </c>
      <c r="L285" s="12">
        <v>100</v>
      </c>
      <c r="M285">
        <v>100</v>
      </c>
    </row>
    <row r="286" spans="1:13" x14ac:dyDescent="0.3">
      <c r="A286" t="s">
        <v>13</v>
      </c>
      <c r="B286">
        <v>47</v>
      </c>
      <c r="C286" t="s">
        <v>10</v>
      </c>
      <c r="D286">
        <v>48</v>
      </c>
      <c r="G286">
        <v>2</v>
      </c>
      <c r="H286">
        <v>4</v>
      </c>
      <c r="L286" s="12">
        <v>100</v>
      </c>
      <c r="M286">
        <v>100</v>
      </c>
    </row>
    <row r="287" spans="1:13" x14ac:dyDescent="0.3">
      <c r="A287" t="s">
        <v>13</v>
      </c>
      <c r="B287">
        <v>28</v>
      </c>
      <c r="C287" t="s">
        <v>10</v>
      </c>
      <c r="D287">
        <v>31</v>
      </c>
      <c r="G287">
        <v>2</v>
      </c>
      <c r="H287">
        <v>4</v>
      </c>
      <c r="L287" s="12">
        <v>100</v>
      </c>
      <c r="M287">
        <v>100</v>
      </c>
    </row>
    <row r="288" spans="1:13" x14ac:dyDescent="0.3">
      <c r="A288" t="s">
        <v>13</v>
      </c>
      <c r="B288">
        <v>55</v>
      </c>
      <c r="C288" t="s">
        <v>10</v>
      </c>
      <c r="D288">
        <v>63</v>
      </c>
      <c r="G288">
        <v>2</v>
      </c>
      <c r="H288">
        <v>4</v>
      </c>
      <c r="L288" s="12">
        <v>100</v>
      </c>
      <c r="M288">
        <v>100</v>
      </c>
    </row>
    <row r="289" spans="1:13" x14ac:dyDescent="0.3">
      <c r="A289" t="s">
        <v>13</v>
      </c>
      <c r="B289">
        <v>22</v>
      </c>
      <c r="C289" t="s">
        <v>10</v>
      </c>
      <c r="D289">
        <v>61</v>
      </c>
      <c r="G289">
        <v>4</v>
      </c>
      <c r="H289">
        <v>4</v>
      </c>
      <c r="L289" s="12">
        <v>100</v>
      </c>
      <c r="M289">
        <v>100</v>
      </c>
    </row>
    <row r="290" spans="1:13" x14ac:dyDescent="0.3">
      <c r="A290" t="s">
        <v>13</v>
      </c>
      <c r="B290">
        <v>43</v>
      </c>
      <c r="C290" t="s">
        <v>10</v>
      </c>
      <c r="D290">
        <v>45</v>
      </c>
      <c r="G290">
        <v>4</v>
      </c>
      <c r="H290">
        <v>2</v>
      </c>
      <c r="L290" s="12">
        <v>100</v>
      </c>
      <c r="M290">
        <v>100</v>
      </c>
    </row>
    <row r="291" spans="1:13" x14ac:dyDescent="0.3">
      <c r="A291" t="s">
        <v>13</v>
      </c>
      <c r="B291">
        <v>43</v>
      </c>
      <c r="C291" t="s">
        <v>10</v>
      </c>
      <c r="D291">
        <v>24</v>
      </c>
      <c r="G291">
        <v>2</v>
      </c>
      <c r="H291">
        <v>4</v>
      </c>
      <c r="L291" s="12">
        <v>100</v>
      </c>
      <c r="M291">
        <v>100</v>
      </c>
    </row>
    <row r="292" spans="1:13" x14ac:dyDescent="0.3">
      <c r="A292" t="s">
        <v>13</v>
      </c>
      <c r="B292">
        <v>31</v>
      </c>
      <c r="C292" t="s">
        <v>10</v>
      </c>
      <c r="D292">
        <v>30</v>
      </c>
      <c r="G292">
        <v>4</v>
      </c>
      <c r="H292">
        <v>4</v>
      </c>
      <c r="L292" s="12">
        <v>100</v>
      </c>
      <c r="M292">
        <v>100</v>
      </c>
    </row>
    <row r="293" spans="1:13" x14ac:dyDescent="0.3">
      <c r="A293" t="s">
        <v>13</v>
      </c>
      <c r="B293">
        <v>43</v>
      </c>
      <c r="C293" t="s">
        <v>10</v>
      </c>
      <c r="D293">
        <v>33</v>
      </c>
      <c r="G293">
        <v>2</v>
      </c>
      <c r="H293">
        <v>2</v>
      </c>
      <c r="L293" s="12">
        <v>100</v>
      </c>
      <c r="M293">
        <v>100</v>
      </c>
    </row>
    <row r="294" spans="1:13" x14ac:dyDescent="0.3">
      <c r="A294" t="s">
        <v>13</v>
      </c>
      <c r="B294">
        <v>64</v>
      </c>
      <c r="C294" t="s">
        <v>10</v>
      </c>
      <c r="D294">
        <v>50</v>
      </c>
      <c r="G294">
        <v>2</v>
      </c>
      <c r="H294">
        <v>2</v>
      </c>
      <c r="L294" s="12">
        <v>100</v>
      </c>
      <c r="M294">
        <v>100</v>
      </c>
    </row>
    <row r="295" spans="1:13" x14ac:dyDescent="0.3">
      <c r="A295" t="s">
        <v>13</v>
      </c>
      <c r="B295">
        <v>57</v>
      </c>
      <c r="C295" t="s">
        <v>10</v>
      </c>
      <c r="D295">
        <v>60</v>
      </c>
      <c r="G295">
        <v>4</v>
      </c>
      <c r="H295">
        <v>2</v>
      </c>
      <c r="L295" s="12">
        <v>100</v>
      </c>
      <c r="M295">
        <v>100</v>
      </c>
    </row>
    <row r="296" spans="1:13" x14ac:dyDescent="0.3">
      <c r="A296" t="s">
        <v>13</v>
      </c>
      <c r="B296">
        <v>61</v>
      </c>
      <c r="C296" t="s">
        <v>10</v>
      </c>
      <c r="D296">
        <v>53</v>
      </c>
      <c r="G296">
        <v>2</v>
      </c>
      <c r="H296">
        <v>4</v>
      </c>
      <c r="L296" s="12">
        <v>100</v>
      </c>
      <c r="M296">
        <v>100</v>
      </c>
    </row>
    <row r="297" spans="1:13" x14ac:dyDescent="0.3">
      <c r="A297" t="s">
        <v>13</v>
      </c>
      <c r="B297">
        <v>21</v>
      </c>
      <c r="C297" t="s">
        <v>10</v>
      </c>
      <c r="D297">
        <v>41</v>
      </c>
      <c r="G297">
        <v>4</v>
      </c>
      <c r="H297">
        <v>2</v>
      </c>
      <c r="L297" s="12">
        <v>100</v>
      </c>
      <c r="M297">
        <v>100</v>
      </c>
    </row>
    <row r="298" spans="1:13" x14ac:dyDescent="0.3">
      <c r="A298" t="s">
        <v>13</v>
      </c>
      <c r="B298">
        <v>37</v>
      </c>
      <c r="C298" t="s">
        <v>10</v>
      </c>
      <c r="D298">
        <v>47</v>
      </c>
      <c r="G298">
        <v>4</v>
      </c>
      <c r="H298">
        <v>4</v>
      </c>
      <c r="L298" s="12">
        <v>100</v>
      </c>
      <c r="M298">
        <v>100</v>
      </c>
    </row>
    <row r="299" spans="1:13" x14ac:dyDescent="0.3">
      <c r="A299" t="s">
        <v>13</v>
      </c>
      <c r="B299">
        <v>32</v>
      </c>
      <c r="C299" t="s">
        <v>10</v>
      </c>
      <c r="D299">
        <v>42</v>
      </c>
      <c r="G299">
        <v>4</v>
      </c>
      <c r="H299">
        <v>2</v>
      </c>
      <c r="L299" s="12">
        <v>100</v>
      </c>
      <c r="M299">
        <v>100</v>
      </c>
    </row>
    <row r="300" spans="1:13" x14ac:dyDescent="0.3">
      <c r="A300" t="s">
        <v>13</v>
      </c>
      <c r="B300">
        <v>46</v>
      </c>
      <c r="C300" t="s">
        <v>10</v>
      </c>
      <c r="D300">
        <v>56</v>
      </c>
      <c r="G300">
        <v>4</v>
      </c>
      <c r="H300">
        <v>4</v>
      </c>
      <c r="L300" s="12">
        <v>100</v>
      </c>
      <c r="M300">
        <v>100</v>
      </c>
    </row>
    <row r="301" spans="1:13" x14ac:dyDescent="0.3">
      <c r="A301" t="s">
        <v>13</v>
      </c>
      <c r="B301">
        <v>44</v>
      </c>
      <c r="C301" t="s">
        <v>10</v>
      </c>
      <c r="D301">
        <v>57</v>
      </c>
      <c r="G301">
        <v>4</v>
      </c>
      <c r="H301">
        <v>2</v>
      </c>
      <c r="L301" s="12">
        <v>100</v>
      </c>
      <c r="M301">
        <v>100</v>
      </c>
    </row>
    <row r="302" spans="1:13" x14ac:dyDescent="0.3">
      <c r="A302" t="s">
        <v>13</v>
      </c>
      <c r="B302">
        <v>22</v>
      </c>
      <c r="C302" t="s">
        <v>10</v>
      </c>
      <c r="D302">
        <v>34</v>
      </c>
      <c r="G302">
        <v>4</v>
      </c>
      <c r="H302">
        <v>2</v>
      </c>
      <c r="L302" s="12">
        <v>100</v>
      </c>
      <c r="M302">
        <v>100</v>
      </c>
    </row>
    <row r="303" spans="1:13" x14ac:dyDescent="0.3">
      <c r="A303" t="s">
        <v>13</v>
      </c>
      <c r="B303">
        <v>29</v>
      </c>
      <c r="C303" t="s">
        <v>10</v>
      </c>
      <c r="D303">
        <v>51</v>
      </c>
      <c r="G303">
        <v>2</v>
      </c>
      <c r="H303">
        <v>4</v>
      </c>
      <c r="L303" s="12">
        <v>100</v>
      </c>
      <c r="M303">
        <v>100</v>
      </c>
    </row>
    <row r="304" spans="1:13" x14ac:dyDescent="0.3">
      <c r="A304" t="s">
        <v>13</v>
      </c>
      <c r="B304">
        <v>60</v>
      </c>
      <c r="C304" t="s">
        <v>10</v>
      </c>
      <c r="D304">
        <v>29</v>
      </c>
      <c r="G304">
        <v>4</v>
      </c>
      <c r="H304">
        <v>4</v>
      </c>
      <c r="L304" s="12">
        <v>100</v>
      </c>
      <c r="M304">
        <v>100</v>
      </c>
    </row>
    <row r="305" spans="1:13" x14ac:dyDescent="0.3">
      <c r="A305" t="s">
        <v>13</v>
      </c>
      <c r="B305">
        <v>39</v>
      </c>
      <c r="C305" t="s">
        <v>10</v>
      </c>
      <c r="D305">
        <v>41</v>
      </c>
      <c r="G305">
        <v>4</v>
      </c>
      <c r="H305">
        <v>2</v>
      </c>
      <c r="L305" s="12">
        <v>100</v>
      </c>
      <c r="M305">
        <v>100</v>
      </c>
    </row>
    <row r="306" spans="1:13" x14ac:dyDescent="0.3">
      <c r="A306" t="s">
        <v>13</v>
      </c>
      <c r="B306">
        <v>50</v>
      </c>
      <c r="C306" t="s">
        <v>10</v>
      </c>
      <c r="D306">
        <v>54</v>
      </c>
      <c r="G306">
        <v>4</v>
      </c>
      <c r="H306">
        <v>2</v>
      </c>
      <c r="L306" s="12">
        <v>100</v>
      </c>
      <c r="M306">
        <v>100</v>
      </c>
    </row>
    <row r="307" spans="1:13" x14ac:dyDescent="0.3">
      <c r="A307" t="s">
        <v>13</v>
      </c>
      <c r="B307">
        <v>60</v>
      </c>
      <c r="C307" t="s">
        <v>10</v>
      </c>
      <c r="D307">
        <v>29</v>
      </c>
      <c r="G307">
        <v>4</v>
      </c>
      <c r="H307">
        <v>2</v>
      </c>
      <c r="L307" s="12">
        <v>100</v>
      </c>
      <c r="M307">
        <v>100</v>
      </c>
    </row>
    <row r="308" spans="1:13" x14ac:dyDescent="0.3">
      <c r="A308" t="s">
        <v>13</v>
      </c>
      <c r="B308">
        <v>47</v>
      </c>
      <c r="C308" t="s">
        <v>10</v>
      </c>
      <c r="D308">
        <v>64</v>
      </c>
      <c r="G308">
        <v>4</v>
      </c>
      <c r="H308">
        <v>4</v>
      </c>
      <c r="L308" s="12">
        <v>100</v>
      </c>
      <c r="M308">
        <v>100</v>
      </c>
    </row>
    <row r="309" spans="1:13" x14ac:dyDescent="0.3">
      <c r="A309" t="s">
        <v>13</v>
      </c>
      <c r="B309">
        <v>49</v>
      </c>
      <c r="C309" t="s">
        <v>10</v>
      </c>
      <c r="D309">
        <v>49</v>
      </c>
      <c r="G309">
        <v>4</v>
      </c>
      <c r="H309">
        <v>2</v>
      </c>
      <c r="L309" s="12">
        <v>100</v>
      </c>
      <c r="M309">
        <v>100</v>
      </c>
    </row>
    <row r="310" spans="1:13" x14ac:dyDescent="0.3">
      <c r="A310" t="s">
        <v>13</v>
      </c>
      <c r="B310">
        <v>50</v>
      </c>
      <c r="C310" t="s">
        <v>10</v>
      </c>
      <c r="D310">
        <v>48</v>
      </c>
      <c r="G310">
        <v>2</v>
      </c>
      <c r="H310">
        <v>4</v>
      </c>
      <c r="L310" s="12">
        <v>100</v>
      </c>
      <c r="M310">
        <v>100</v>
      </c>
    </row>
    <row r="311" spans="1:13" x14ac:dyDescent="0.3">
      <c r="A311" t="s">
        <v>13</v>
      </c>
      <c r="B311">
        <v>24</v>
      </c>
      <c r="C311" t="s">
        <v>10</v>
      </c>
      <c r="D311">
        <v>56</v>
      </c>
      <c r="G311">
        <v>4</v>
      </c>
      <c r="H311">
        <v>2</v>
      </c>
      <c r="L311" s="12">
        <v>100</v>
      </c>
      <c r="M311">
        <v>100</v>
      </c>
    </row>
    <row r="312" spans="1:13" x14ac:dyDescent="0.3">
      <c r="A312" t="s">
        <v>13</v>
      </c>
      <c r="B312">
        <v>28</v>
      </c>
      <c r="C312" t="s">
        <v>10</v>
      </c>
      <c r="D312">
        <v>39</v>
      </c>
      <c r="G312">
        <v>2</v>
      </c>
      <c r="H312">
        <v>4</v>
      </c>
      <c r="L312" s="12">
        <v>100</v>
      </c>
      <c r="M312">
        <v>100</v>
      </c>
    </row>
    <row r="313" spans="1:13" x14ac:dyDescent="0.3">
      <c r="A313" t="s">
        <v>13</v>
      </c>
      <c r="B313">
        <v>47</v>
      </c>
      <c r="C313" t="s">
        <v>10</v>
      </c>
      <c r="D313">
        <v>59</v>
      </c>
      <c r="G313">
        <v>2</v>
      </c>
      <c r="H313">
        <v>4</v>
      </c>
      <c r="L313" s="12">
        <v>100</v>
      </c>
      <c r="M313">
        <v>100</v>
      </c>
    </row>
    <row r="314" spans="1:13" x14ac:dyDescent="0.3">
      <c r="A314" t="s">
        <v>13</v>
      </c>
      <c r="B314">
        <v>61</v>
      </c>
      <c r="C314" t="s">
        <v>10</v>
      </c>
      <c r="D314">
        <v>27</v>
      </c>
      <c r="G314">
        <v>4</v>
      </c>
      <c r="H314">
        <v>4</v>
      </c>
      <c r="L314" s="12">
        <v>100</v>
      </c>
      <c r="M314">
        <v>100</v>
      </c>
    </row>
    <row r="315" spans="1:13" x14ac:dyDescent="0.3">
      <c r="A315" t="s">
        <v>13</v>
      </c>
      <c r="B315">
        <v>26</v>
      </c>
      <c r="C315" t="s">
        <v>10</v>
      </c>
      <c r="D315">
        <v>31</v>
      </c>
      <c r="G315">
        <v>4</v>
      </c>
      <c r="H315">
        <v>4</v>
      </c>
      <c r="L315" s="12">
        <v>100</v>
      </c>
      <c r="M315">
        <v>100</v>
      </c>
    </row>
    <row r="316" spans="1:13" x14ac:dyDescent="0.3">
      <c r="A316" t="s">
        <v>13</v>
      </c>
      <c r="B316">
        <v>54</v>
      </c>
      <c r="C316" t="s">
        <v>10</v>
      </c>
      <c r="D316">
        <v>23</v>
      </c>
      <c r="G316">
        <v>4</v>
      </c>
      <c r="H316">
        <v>2</v>
      </c>
      <c r="L316" s="12">
        <v>100</v>
      </c>
      <c r="M316">
        <v>100</v>
      </c>
    </row>
    <row r="317" spans="1:13" x14ac:dyDescent="0.3">
      <c r="A317" t="s">
        <v>13</v>
      </c>
      <c r="B317">
        <v>34</v>
      </c>
      <c r="C317" t="s">
        <v>10</v>
      </c>
      <c r="D317">
        <v>59</v>
      </c>
      <c r="G317">
        <v>2</v>
      </c>
      <c r="H317">
        <v>4</v>
      </c>
      <c r="L317" s="12">
        <v>100</v>
      </c>
      <c r="M317">
        <v>100</v>
      </c>
    </row>
    <row r="318" spans="1:13" x14ac:dyDescent="0.3">
      <c r="A318" t="s">
        <v>13</v>
      </c>
      <c r="B318">
        <v>44</v>
      </c>
      <c r="C318" t="s">
        <v>10</v>
      </c>
      <c r="D318">
        <v>55</v>
      </c>
      <c r="G318">
        <v>4</v>
      </c>
      <c r="H318">
        <v>2</v>
      </c>
      <c r="L318" s="12">
        <v>100</v>
      </c>
      <c r="M318">
        <v>100</v>
      </c>
    </row>
    <row r="319" spans="1:13" x14ac:dyDescent="0.3">
      <c r="A319" t="s">
        <v>13</v>
      </c>
      <c r="B319">
        <v>34</v>
      </c>
      <c r="C319" t="s">
        <v>10</v>
      </c>
      <c r="D319">
        <v>33</v>
      </c>
      <c r="G319">
        <v>2</v>
      </c>
      <c r="H319">
        <v>2</v>
      </c>
      <c r="L319" s="12">
        <v>100</v>
      </c>
      <c r="M319">
        <v>100</v>
      </c>
    </row>
    <row r="320" spans="1:13" x14ac:dyDescent="0.3">
      <c r="A320" t="s">
        <v>13</v>
      </c>
      <c r="B320">
        <v>64</v>
      </c>
      <c r="C320" t="s">
        <v>10</v>
      </c>
      <c r="D320">
        <v>49</v>
      </c>
      <c r="G320">
        <v>2</v>
      </c>
      <c r="H320">
        <v>4</v>
      </c>
      <c r="L320" s="12">
        <v>100</v>
      </c>
      <c r="M320">
        <v>100</v>
      </c>
    </row>
    <row r="321" spans="1:13" x14ac:dyDescent="0.3">
      <c r="A321" t="s">
        <v>13</v>
      </c>
      <c r="B321">
        <v>42</v>
      </c>
      <c r="C321" t="s">
        <v>10</v>
      </c>
      <c r="D321">
        <v>30</v>
      </c>
      <c r="G321">
        <v>4</v>
      </c>
      <c r="H321">
        <v>3</v>
      </c>
      <c r="L321" s="12">
        <v>100</v>
      </c>
      <c r="M321">
        <v>90</v>
      </c>
    </row>
    <row r="322" spans="1:13" x14ac:dyDescent="0.3">
      <c r="A322" t="s">
        <v>13</v>
      </c>
      <c r="B322">
        <v>43</v>
      </c>
      <c r="C322" t="s">
        <v>10</v>
      </c>
      <c r="D322">
        <v>29</v>
      </c>
      <c r="G322">
        <v>4</v>
      </c>
      <c r="H322">
        <v>3</v>
      </c>
      <c r="L322" s="12">
        <v>100</v>
      </c>
      <c r="M322">
        <v>90</v>
      </c>
    </row>
    <row r="323" spans="1:13" x14ac:dyDescent="0.3">
      <c r="A323" t="s">
        <v>13</v>
      </c>
      <c r="B323">
        <v>46</v>
      </c>
      <c r="C323" t="s">
        <v>10</v>
      </c>
      <c r="D323">
        <v>19</v>
      </c>
      <c r="G323">
        <v>4</v>
      </c>
      <c r="H323">
        <v>3</v>
      </c>
      <c r="L323" s="12">
        <v>100</v>
      </c>
      <c r="M323">
        <v>90</v>
      </c>
    </row>
    <row r="324" spans="1:13" x14ac:dyDescent="0.3">
      <c r="A324" t="s">
        <v>13</v>
      </c>
      <c r="B324">
        <v>47</v>
      </c>
      <c r="C324" t="s">
        <v>10</v>
      </c>
      <c r="D324">
        <v>64</v>
      </c>
      <c r="G324">
        <v>4</v>
      </c>
      <c r="H324">
        <v>3</v>
      </c>
      <c r="L324" s="12">
        <v>100</v>
      </c>
      <c r="M324">
        <v>90</v>
      </c>
    </row>
    <row r="325" spans="1:13" x14ac:dyDescent="0.3">
      <c r="A325" t="s">
        <v>13</v>
      </c>
      <c r="B325">
        <v>62</v>
      </c>
      <c r="C325" t="s">
        <v>10</v>
      </c>
      <c r="D325">
        <v>58</v>
      </c>
      <c r="G325">
        <v>2</v>
      </c>
      <c r="H325">
        <v>3</v>
      </c>
      <c r="L325" s="12">
        <v>100</v>
      </c>
      <c r="M325">
        <v>90</v>
      </c>
    </row>
    <row r="326" spans="1:13" x14ac:dyDescent="0.3">
      <c r="A326" t="s">
        <v>13</v>
      </c>
      <c r="B326">
        <v>35</v>
      </c>
      <c r="C326" t="s">
        <v>10</v>
      </c>
      <c r="D326">
        <v>47</v>
      </c>
      <c r="G326">
        <v>2</v>
      </c>
      <c r="H326">
        <v>3</v>
      </c>
      <c r="L326" s="12">
        <v>100</v>
      </c>
      <c r="M326">
        <v>90</v>
      </c>
    </row>
    <row r="327" spans="1:13" x14ac:dyDescent="0.3">
      <c r="A327" t="s">
        <v>13</v>
      </c>
      <c r="B327">
        <v>56</v>
      </c>
      <c r="C327" t="s">
        <v>10</v>
      </c>
      <c r="D327">
        <v>50</v>
      </c>
      <c r="G327">
        <v>2</v>
      </c>
      <c r="H327">
        <v>3</v>
      </c>
      <c r="L327" s="12">
        <v>100</v>
      </c>
      <c r="M327">
        <v>90</v>
      </c>
    </row>
    <row r="328" spans="1:13" x14ac:dyDescent="0.3">
      <c r="A328" t="s">
        <v>13</v>
      </c>
      <c r="B328">
        <v>27</v>
      </c>
      <c r="C328" t="s">
        <v>10</v>
      </c>
      <c r="D328">
        <v>19</v>
      </c>
      <c r="G328">
        <v>4</v>
      </c>
      <c r="H328">
        <v>3</v>
      </c>
      <c r="L328" s="12">
        <v>100</v>
      </c>
      <c r="M328">
        <v>90</v>
      </c>
    </row>
    <row r="329" spans="1:13" x14ac:dyDescent="0.3">
      <c r="A329" t="s">
        <v>13</v>
      </c>
      <c r="B329">
        <v>52</v>
      </c>
      <c r="C329" t="s">
        <v>10</v>
      </c>
      <c r="D329">
        <v>22</v>
      </c>
      <c r="G329">
        <v>4</v>
      </c>
      <c r="H329">
        <v>3</v>
      </c>
      <c r="L329" s="12">
        <v>100</v>
      </c>
      <c r="M329">
        <v>90</v>
      </c>
    </row>
    <row r="330" spans="1:13" x14ac:dyDescent="0.3">
      <c r="A330" t="s">
        <v>13</v>
      </c>
      <c r="B330">
        <v>64</v>
      </c>
      <c r="C330" t="s">
        <v>10</v>
      </c>
      <c r="D330">
        <v>28</v>
      </c>
      <c r="G330">
        <v>2</v>
      </c>
      <c r="H330">
        <v>3</v>
      </c>
      <c r="L330" s="12">
        <v>100</v>
      </c>
      <c r="M330">
        <v>90</v>
      </c>
    </row>
    <row r="331" spans="1:13" x14ac:dyDescent="0.3">
      <c r="A331" t="s">
        <v>13</v>
      </c>
      <c r="B331">
        <v>45</v>
      </c>
      <c r="C331" t="s">
        <v>10</v>
      </c>
      <c r="D331">
        <v>47</v>
      </c>
      <c r="G331">
        <v>4</v>
      </c>
      <c r="H331">
        <v>3</v>
      </c>
      <c r="L331" s="12">
        <v>100</v>
      </c>
      <c r="M331">
        <v>90</v>
      </c>
    </row>
    <row r="332" spans="1:13" x14ac:dyDescent="0.3">
      <c r="A332" t="s">
        <v>13</v>
      </c>
      <c r="B332">
        <v>34</v>
      </c>
      <c r="C332" t="s">
        <v>10</v>
      </c>
      <c r="D332">
        <v>56</v>
      </c>
      <c r="G332">
        <v>2</v>
      </c>
      <c r="H332">
        <v>3</v>
      </c>
      <c r="L332" s="12">
        <v>100</v>
      </c>
      <c r="M332">
        <v>90</v>
      </c>
    </row>
    <row r="333" spans="1:13" x14ac:dyDescent="0.3">
      <c r="A333" t="s">
        <v>13</v>
      </c>
      <c r="B333">
        <v>23</v>
      </c>
      <c r="C333" t="s">
        <v>10</v>
      </c>
      <c r="D333">
        <v>38</v>
      </c>
      <c r="G333">
        <v>4</v>
      </c>
      <c r="H333">
        <v>3</v>
      </c>
      <c r="L333" s="12">
        <v>100</v>
      </c>
      <c r="M333">
        <v>90</v>
      </c>
    </row>
    <row r="334" spans="1:13" x14ac:dyDescent="0.3">
      <c r="A334" t="s">
        <v>13</v>
      </c>
      <c r="B334">
        <v>38</v>
      </c>
      <c r="C334" t="s">
        <v>10</v>
      </c>
      <c r="D334">
        <v>29</v>
      </c>
      <c r="G334">
        <v>3</v>
      </c>
      <c r="H334">
        <v>3</v>
      </c>
      <c r="L334" s="12">
        <v>90</v>
      </c>
      <c r="M334">
        <v>90</v>
      </c>
    </row>
    <row r="335" spans="1:13" x14ac:dyDescent="0.3">
      <c r="A335" t="s">
        <v>13</v>
      </c>
      <c r="B335">
        <v>28</v>
      </c>
      <c r="C335" t="s">
        <v>10</v>
      </c>
      <c r="D335">
        <v>35</v>
      </c>
      <c r="G335">
        <v>3</v>
      </c>
      <c r="H335">
        <v>3</v>
      </c>
      <c r="L335" s="12">
        <v>90</v>
      </c>
      <c r="M335">
        <v>90</v>
      </c>
    </row>
    <row r="336" spans="1:13" x14ac:dyDescent="0.3">
      <c r="A336" t="s">
        <v>13</v>
      </c>
      <c r="B336">
        <v>60</v>
      </c>
      <c r="C336" t="s">
        <v>10</v>
      </c>
      <c r="D336">
        <v>61</v>
      </c>
      <c r="G336">
        <v>3</v>
      </c>
      <c r="H336">
        <v>3</v>
      </c>
      <c r="L336" s="12">
        <v>90</v>
      </c>
      <c r="M336">
        <v>90</v>
      </c>
    </row>
    <row r="337" spans="1:13" x14ac:dyDescent="0.3">
      <c r="A337" t="s">
        <v>13</v>
      </c>
      <c r="B337">
        <v>53</v>
      </c>
      <c r="C337" t="s">
        <v>10</v>
      </c>
      <c r="D337">
        <v>18</v>
      </c>
      <c r="G337">
        <v>3</v>
      </c>
      <c r="H337">
        <v>3</v>
      </c>
      <c r="L337" s="12">
        <v>90</v>
      </c>
      <c r="M337">
        <v>90</v>
      </c>
    </row>
    <row r="338" spans="1:13" x14ac:dyDescent="0.3">
      <c r="A338" t="s">
        <v>13</v>
      </c>
      <c r="B338">
        <v>32</v>
      </c>
      <c r="C338" t="s">
        <v>10</v>
      </c>
      <c r="D338">
        <v>29</v>
      </c>
      <c r="G338">
        <v>3</v>
      </c>
      <c r="H338">
        <v>3</v>
      </c>
      <c r="L338" s="12">
        <v>90</v>
      </c>
      <c r="M338">
        <v>90</v>
      </c>
    </row>
    <row r="339" spans="1:13" x14ac:dyDescent="0.3">
      <c r="A339" t="s">
        <v>13</v>
      </c>
      <c r="B339">
        <v>23</v>
      </c>
      <c r="C339" t="s">
        <v>10</v>
      </c>
      <c r="D339">
        <v>45</v>
      </c>
      <c r="G339">
        <v>3</v>
      </c>
      <c r="H339">
        <v>3</v>
      </c>
      <c r="L339" s="12">
        <v>90</v>
      </c>
      <c r="M339">
        <v>90</v>
      </c>
    </row>
    <row r="340" spans="1:13" x14ac:dyDescent="0.3">
      <c r="A340" t="s">
        <v>13</v>
      </c>
      <c r="B340">
        <v>56</v>
      </c>
      <c r="C340" t="s">
        <v>10</v>
      </c>
      <c r="D340">
        <v>52</v>
      </c>
      <c r="G340">
        <v>3</v>
      </c>
      <c r="H340">
        <v>3</v>
      </c>
      <c r="L340" s="12">
        <v>90</v>
      </c>
      <c r="M340">
        <v>90</v>
      </c>
    </row>
    <row r="341" spans="1:13" x14ac:dyDescent="0.3">
      <c r="A341" t="s">
        <v>13</v>
      </c>
      <c r="B341">
        <v>46</v>
      </c>
      <c r="C341" t="s">
        <v>10</v>
      </c>
      <c r="D341">
        <v>35</v>
      </c>
      <c r="G341">
        <v>3</v>
      </c>
      <c r="H341">
        <v>3</v>
      </c>
      <c r="L341" s="12">
        <v>90</v>
      </c>
      <c r="M341">
        <v>75</v>
      </c>
    </row>
    <row r="342" spans="1:13" x14ac:dyDescent="0.3">
      <c r="A342" t="s">
        <v>13</v>
      </c>
      <c r="B342">
        <v>44</v>
      </c>
      <c r="C342" t="s">
        <v>10</v>
      </c>
      <c r="D342">
        <v>27</v>
      </c>
      <c r="G342">
        <v>3</v>
      </c>
      <c r="H342">
        <v>3</v>
      </c>
      <c r="L342" s="12">
        <v>90</v>
      </c>
      <c r="M342">
        <v>75</v>
      </c>
    </row>
    <row r="343" spans="1:13" x14ac:dyDescent="0.3">
      <c r="A343" t="s">
        <v>13</v>
      </c>
      <c r="B343">
        <v>28</v>
      </c>
      <c r="C343" t="s">
        <v>10</v>
      </c>
      <c r="D343">
        <v>22</v>
      </c>
      <c r="G343">
        <v>3</v>
      </c>
      <c r="H343">
        <v>3</v>
      </c>
      <c r="L343" s="12">
        <v>90</v>
      </c>
      <c r="M343">
        <v>75</v>
      </c>
    </row>
    <row r="344" spans="1:13" x14ac:dyDescent="0.3">
      <c r="A344" t="s">
        <v>13</v>
      </c>
      <c r="B344">
        <v>61</v>
      </c>
      <c r="C344" t="s">
        <v>10</v>
      </c>
      <c r="D344">
        <v>40</v>
      </c>
      <c r="G344">
        <v>3</v>
      </c>
      <c r="H344">
        <v>3</v>
      </c>
      <c r="L344" s="12">
        <v>90</v>
      </c>
      <c r="M344">
        <v>75</v>
      </c>
    </row>
    <row r="345" spans="1:13" x14ac:dyDescent="0.3">
      <c r="A345" t="s">
        <v>13</v>
      </c>
      <c r="B345">
        <v>20</v>
      </c>
      <c r="C345" t="s">
        <v>10</v>
      </c>
      <c r="D345">
        <v>25</v>
      </c>
      <c r="G345">
        <v>3</v>
      </c>
      <c r="H345">
        <v>3</v>
      </c>
      <c r="L345" s="12">
        <v>90</v>
      </c>
      <c r="M345">
        <v>75</v>
      </c>
    </row>
    <row r="346" spans="1:13" x14ac:dyDescent="0.3">
      <c r="A346" t="s">
        <v>13</v>
      </c>
      <c r="B346">
        <v>40</v>
      </c>
      <c r="C346" t="s">
        <v>10</v>
      </c>
      <c r="D346">
        <v>50</v>
      </c>
      <c r="G346">
        <v>3</v>
      </c>
      <c r="H346">
        <v>3</v>
      </c>
      <c r="L346" s="12">
        <v>90</v>
      </c>
      <c r="M346">
        <v>75</v>
      </c>
    </row>
    <row r="347" spans="1:13" x14ac:dyDescent="0.3">
      <c r="A347" t="s">
        <v>13</v>
      </c>
      <c r="B347">
        <v>52</v>
      </c>
      <c r="C347" t="s">
        <v>10</v>
      </c>
      <c r="D347">
        <v>18</v>
      </c>
      <c r="G347">
        <v>3</v>
      </c>
      <c r="H347">
        <v>3</v>
      </c>
      <c r="L347" s="12">
        <v>90</v>
      </c>
      <c r="M347">
        <v>75</v>
      </c>
    </row>
    <row r="348" spans="1:13" x14ac:dyDescent="0.3">
      <c r="A348" t="s">
        <v>13</v>
      </c>
      <c r="B348">
        <v>28</v>
      </c>
      <c r="C348" t="s">
        <v>10</v>
      </c>
      <c r="D348">
        <v>26</v>
      </c>
      <c r="G348">
        <v>3</v>
      </c>
      <c r="H348">
        <v>3</v>
      </c>
      <c r="L348" s="12">
        <v>90</v>
      </c>
      <c r="M348">
        <v>75</v>
      </c>
    </row>
    <row r="349" spans="1:13" x14ac:dyDescent="0.3">
      <c r="A349" t="s">
        <v>13</v>
      </c>
      <c r="B349">
        <v>18</v>
      </c>
      <c r="C349" t="s">
        <v>10</v>
      </c>
      <c r="D349">
        <v>54</v>
      </c>
      <c r="G349">
        <v>3</v>
      </c>
      <c r="H349">
        <v>3</v>
      </c>
      <c r="L349" s="12">
        <v>90</v>
      </c>
      <c r="M349">
        <v>75</v>
      </c>
    </row>
    <row r="350" spans="1:13" x14ac:dyDescent="0.3">
      <c r="A350" t="s">
        <v>13</v>
      </c>
      <c r="B350">
        <v>51</v>
      </c>
      <c r="C350" t="s">
        <v>10</v>
      </c>
      <c r="D350">
        <v>63</v>
      </c>
      <c r="G350">
        <v>3</v>
      </c>
      <c r="H350">
        <v>3</v>
      </c>
      <c r="L350" s="12">
        <v>90</v>
      </c>
      <c r="M350">
        <v>75</v>
      </c>
    </row>
    <row r="351" spans="1:13" x14ac:dyDescent="0.3">
      <c r="A351" t="s">
        <v>13</v>
      </c>
      <c r="B351">
        <v>62</v>
      </c>
      <c r="C351" t="s">
        <v>10</v>
      </c>
      <c r="D351">
        <v>23</v>
      </c>
      <c r="G351">
        <v>3</v>
      </c>
      <c r="H351">
        <v>3</v>
      </c>
      <c r="L351" s="12">
        <v>90</v>
      </c>
      <c r="M351">
        <v>75</v>
      </c>
    </row>
    <row r="352" spans="1:13" x14ac:dyDescent="0.3">
      <c r="A352" t="s">
        <v>13</v>
      </c>
      <c r="B352">
        <v>33</v>
      </c>
      <c r="C352" t="s">
        <v>10</v>
      </c>
      <c r="D352">
        <v>54</v>
      </c>
      <c r="G352">
        <v>3</v>
      </c>
      <c r="H352">
        <v>3</v>
      </c>
      <c r="L352" s="12">
        <v>90</v>
      </c>
      <c r="M352">
        <v>75</v>
      </c>
    </row>
    <row r="353" spans="1:13" x14ac:dyDescent="0.3">
      <c r="A353" t="s">
        <v>13</v>
      </c>
      <c r="B353">
        <v>41</v>
      </c>
      <c r="C353" t="s">
        <v>10</v>
      </c>
      <c r="D353">
        <v>42</v>
      </c>
      <c r="G353">
        <v>3</v>
      </c>
      <c r="H353">
        <v>3</v>
      </c>
      <c r="L353" s="12">
        <v>90</v>
      </c>
      <c r="M353">
        <v>75</v>
      </c>
    </row>
    <row r="354" spans="1:13" x14ac:dyDescent="0.3">
      <c r="A354" t="s">
        <v>13</v>
      </c>
      <c r="B354">
        <v>42</v>
      </c>
      <c r="C354" t="s">
        <v>10</v>
      </c>
      <c r="D354">
        <v>34</v>
      </c>
      <c r="G354">
        <v>3</v>
      </c>
      <c r="H354">
        <v>3</v>
      </c>
      <c r="L354" s="12">
        <v>90</v>
      </c>
      <c r="M354">
        <v>75</v>
      </c>
    </row>
    <row r="355" spans="1:13" x14ac:dyDescent="0.3">
      <c r="A355" t="s">
        <v>13</v>
      </c>
      <c r="B355">
        <v>26</v>
      </c>
      <c r="C355" t="s">
        <v>10</v>
      </c>
      <c r="D355">
        <v>39</v>
      </c>
      <c r="G355">
        <v>3</v>
      </c>
      <c r="H355">
        <v>3</v>
      </c>
      <c r="L355" s="12">
        <v>90</v>
      </c>
      <c r="M355">
        <v>75</v>
      </c>
    </row>
    <row r="356" spans="1:13" x14ac:dyDescent="0.3">
      <c r="A356" t="s">
        <v>13</v>
      </c>
      <c r="B356">
        <v>42</v>
      </c>
      <c r="C356" t="s">
        <v>10</v>
      </c>
      <c r="D356">
        <v>40</v>
      </c>
      <c r="G356">
        <v>3</v>
      </c>
      <c r="H356">
        <v>3</v>
      </c>
      <c r="L356" s="12">
        <v>90</v>
      </c>
      <c r="M356">
        <v>75</v>
      </c>
    </row>
    <row r="357" spans="1:13" x14ac:dyDescent="0.3">
      <c r="A357" t="s">
        <v>13</v>
      </c>
      <c r="B357">
        <v>46</v>
      </c>
      <c r="C357" t="s">
        <v>10</v>
      </c>
      <c r="D357">
        <v>19</v>
      </c>
      <c r="G357">
        <v>3</v>
      </c>
      <c r="H357">
        <v>3</v>
      </c>
      <c r="L357" s="12">
        <v>90</v>
      </c>
      <c r="M357">
        <v>75</v>
      </c>
    </row>
    <row r="358" spans="1:13" x14ac:dyDescent="0.3">
      <c r="A358" t="s">
        <v>13</v>
      </c>
      <c r="B358">
        <v>18</v>
      </c>
      <c r="C358" t="s">
        <v>10</v>
      </c>
      <c r="D358">
        <v>51</v>
      </c>
      <c r="G358">
        <v>3</v>
      </c>
      <c r="H358">
        <v>3</v>
      </c>
      <c r="L358" s="12">
        <v>75</v>
      </c>
      <c r="M358">
        <v>75</v>
      </c>
    </row>
    <row r="359" spans="1:13" x14ac:dyDescent="0.3">
      <c r="A359" t="s">
        <v>13</v>
      </c>
      <c r="B359">
        <v>27</v>
      </c>
      <c r="C359" t="s">
        <v>10</v>
      </c>
      <c r="D359">
        <v>18</v>
      </c>
      <c r="G359">
        <v>3</v>
      </c>
      <c r="H359">
        <v>2</v>
      </c>
      <c r="L359" s="12">
        <v>75</v>
      </c>
      <c r="M359">
        <v>60</v>
      </c>
    </row>
    <row r="360" spans="1:13" x14ac:dyDescent="0.3">
      <c r="A360" t="s">
        <v>13</v>
      </c>
      <c r="B360">
        <v>56</v>
      </c>
      <c r="C360" t="s">
        <v>10</v>
      </c>
      <c r="D360">
        <v>39</v>
      </c>
      <c r="G360">
        <v>3</v>
      </c>
      <c r="H360">
        <v>2</v>
      </c>
      <c r="L360" s="12">
        <v>75</v>
      </c>
      <c r="M360">
        <v>60</v>
      </c>
    </row>
    <row r="361" spans="1:13" x14ac:dyDescent="0.3">
      <c r="A361" t="s">
        <v>13</v>
      </c>
      <c r="B361">
        <v>27</v>
      </c>
      <c r="C361" t="s">
        <v>10</v>
      </c>
      <c r="D361">
        <v>40</v>
      </c>
      <c r="G361">
        <v>3</v>
      </c>
      <c r="H361">
        <v>2</v>
      </c>
      <c r="L361" s="12">
        <v>75</v>
      </c>
      <c r="M361">
        <v>60</v>
      </c>
    </row>
    <row r="362" spans="1:13" x14ac:dyDescent="0.3">
      <c r="A362" t="s">
        <v>13</v>
      </c>
      <c r="B362">
        <v>39</v>
      </c>
      <c r="C362" t="s">
        <v>10</v>
      </c>
      <c r="D362">
        <v>20</v>
      </c>
      <c r="G362">
        <v>3</v>
      </c>
      <c r="H362">
        <v>2</v>
      </c>
      <c r="L362" s="12">
        <v>75</v>
      </c>
      <c r="M362">
        <v>60</v>
      </c>
    </row>
    <row r="363" spans="1:13" x14ac:dyDescent="0.3">
      <c r="A363" t="s">
        <v>13</v>
      </c>
      <c r="B363">
        <v>23</v>
      </c>
      <c r="C363" t="s">
        <v>10</v>
      </c>
      <c r="D363">
        <v>41</v>
      </c>
      <c r="G363">
        <v>3</v>
      </c>
      <c r="H363">
        <v>2</v>
      </c>
      <c r="L363" s="12">
        <v>75</v>
      </c>
      <c r="M363">
        <v>60</v>
      </c>
    </row>
    <row r="364" spans="1:13" x14ac:dyDescent="0.3">
      <c r="A364" t="s">
        <v>13</v>
      </c>
      <c r="B364">
        <v>18</v>
      </c>
      <c r="C364" t="s">
        <v>10</v>
      </c>
      <c r="D364">
        <v>28</v>
      </c>
      <c r="G364">
        <v>3</v>
      </c>
      <c r="H364">
        <v>2</v>
      </c>
      <c r="L364" s="12">
        <v>75</v>
      </c>
      <c r="M364">
        <v>60</v>
      </c>
    </row>
    <row r="365" spans="1:13" x14ac:dyDescent="0.3">
      <c r="A365" t="s">
        <v>13</v>
      </c>
      <c r="B365">
        <v>40</v>
      </c>
      <c r="C365" t="s">
        <v>10</v>
      </c>
      <c r="D365">
        <v>23</v>
      </c>
      <c r="G365">
        <v>3</v>
      </c>
      <c r="H365">
        <v>2</v>
      </c>
      <c r="L365" s="12">
        <v>75</v>
      </c>
      <c r="M365">
        <v>60</v>
      </c>
    </row>
    <row r="366" spans="1:13" x14ac:dyDescent="0.3">
      <c r="A366" t="s">
        <v>13</v>
      </c>
      <c r="B366">
        <v>59</v>
      </c>
      <c r="C366" t="s">
        <v>10</v>
      </c>
      <c r="D366">
        <v>53</v>
      </c>
      <c r="G366">
        <v>3</v>
      </c>
      <c r="H366">
        <v>2</v>
      </c>
      <c r="L366" s="12">
        <v>75</v>
      </c>
      <c r="M366">
        <v>60</v>
      </c>
    </row>
    <row r="367" spans="1:13" x14ac:dyDescent="0.3">
      <c r="A367" t="s">
        <v>13</v>
      </c>
      <c r="B367">
        <v>44</v>
      </c>
      <c r="C367" t="s">
        <v>10</v>
      </c>
      <c r="D367">
        <v>47</v>
      </c>
      <c r="G367">
        <v>3</v>
      </c>
      <c r="H367">
        <v>2</v>
      </c>
      <c r="L367" s="12">
        <v>75</v>
      </c>
      <c r="M367">
        <v>60</v>
      </c>
    </row>
    <row r="368" spans="1:13" x14ac:dyDescent="0.3">
      <c r="A368" t="s">
        <v>13</v>
      </c>
      <c r="B368">
        <v>49</v>
      </c>
      <c r="C368" t="s">
        <v>10</v>
      </c>
      <c r="D368">
        <v>23</v>
      </c>
      <c r="G368">
        <v>3</v>
      </c>
      <c r="H368">
        <v>2</v>
      </c>
      <c r="L368" s="12">
        <v>75</v>
      </c>
      <c r="M368">
        <v>60</v>
      </c>
    </row>
    <row r="369" spans="1:13" x14ac:dyDescent="0.3">
      <c r="A369" t="s">
        <v>13</v>
      </c>
      <c r="B369">
        <v>49</v>
      </c>
      <c r="C369" t="s">
        <v>10</v>
      </c>
      <c r="D369">
        <v>53</v>
      </c>
      <c r="G369">
        <v>3</v>
      </c>
      <c r="H369">
        <v>2</v>
      </c>
      <c r="L369" s="12">
        <v>75</v>
      </c>
      <c r="M369">
        <v>60</v>
      </c>
    </row>
    <row r="370" spans="1:13" x14ac:dyDescent="0.3">
      <c r="A370" t="s">
        <v>13</v>
      </c>
      <c r="B370">
        <v>59</v>
      </c>
      <c r="C370" t="s">
        <v>10</v>
      </c>
      <c r="D370">
        <v>57</v>
      </c>
      <c r="G370">
        <v>3</v>
      </c>
      <c r="H370">
        <v>2</v>
      </c>
      <c r="L370" s="12">
        <v>75</v>
      </c>
      <c r="M370">
        <v>60</v>
      </c>
    </row>
    <row r="371" spans="1:13" x14ac:dyDescent="0.3">
      <c r="A371" t="s">
        <v>13</v>
      </c>
      <c r="B371">
        <v>35</v>
      </c>
      <c r="C371" t="s">
        <v>10</v>
      </c>
      <c r="D371">
        <v>24</v>
      </c>
      <c r="G371">
        <v>3</v>
      </c>
      <c r="H371">
        <v>2</v>
      </c>
      <c r="L371" s="12">
        <v>75</v>
      </c>
      <c r="M371">
        <v>60</v>
      </c>
    </row>
    <row r="372" spans="1:13" x14ac:dyDescent="0.3">
      <c r="A372" t="s">
        <v>13</v>
      </c>
      <c r="B372">
        <v>58</v>
      </c>
      <c r="C372" t="s">
        <v>10</v>
      </c>
      <c r="D372">
        <v>46</v>
      </c>
      <c r="G372">
        <v>3</v>
      </c>
      <c r="H372">
        <v>2</v>
      </c>
      <c r="L372" s="12">
        <v>75</v>
      </c>
      <c r="M372">
        <v>60</v>
      </c>
    </row>
    <row r="373" spans="1:13" x14ac:dyDescent="0.3">
      <c r="A373" t="s">
        <v>13</v>
      </c>
      <c r="B373">
        <v>24</v>
      </c>
      <c r="C373" t="s">
        <v>10</v>
      </c>
      <c r="D373">
        <v>39</v>
      </c>
      <c r="G373">
        <v>3</v>
      </c>
      <c r="H373">
        <v>2</v>
      </c>
      <c r="L373" s="12">
        <v>75</v>
      </c>
      <c r="M373">
        <v>60</v>
      </c>
    </row>
    <row r="374" spans="1:13" x14ac:dyDescent="0.3">
      <c r="A374" t="s">
        <v>13</v>
      </c>
      <c r="B374">
        <v>51</v>
      </c>
      <c r="C374" t="s">
        <v>10</v>
      </c>
      <c r="D374">
        <v>20</v>
      </c>
      <c r="G374">
        <v>3</v>
      </c>
      <c r="H374">
        <v>2</v>
      </c>
      <c r="L374" s="12">
        <v>75</v>
      </c>
      <c r="M374">
        <v>60</v>
      </c>
    </row>
    <row r="375" spans="1:13" x14ac:dyDescent="0.3">
      <c r="A375" t="s">
        <v>13</v>
      </c>
      <c r="B375">
        <v>63</v>
      </c>
      <c r="C375" t="s">
        <v>10</v>
      </c>
      <c r="D375">
        <v>49</v>
      </c>
      <c r="G375">
        <v>3</v>
      </c>
      <c r="H375">
        <v>2</v>
      </c>
      <c r="L375" s="12">
        <v>75</v>
      </c>
      <c r="M375">
        <v>60</v>
      </c>
    </row>
    <row r="376" spans="1:13" x14ac:dyDescent="0.3">
      <c r="A376" t="s">
        <v>13</v>
      </c>
      <c r="B376">
        <v>63</v>
      </c>
      <c r="C376" t="s">
        <v>10</v>
      </c>
      <c r="D376">
        <v>38</v>
      </c>
      <c r="G376">
        <v>3</v>
      </c>
      <c r="H376">
        <v>2</v>
      </c>
      <c r="L376" s="12">
        <v>75</v>
      </c>
      <c r="M376">
        <v>60</v>
      </c>
    </row>
    <row r="377" spans="1:13" x14ac:dyDescent="0.3">
      <c r="A377" t="s">
        <v>13</v>
      </c>
      <c r="B377">
        <v>28</v>
      </c>
      <c r="C377" t="s">
        <v>10</v>
      </c>
      <c r="D377">
        <v>35</v>
      </c>
      <c r="G377">
        <v>3</v>
      </c>
      <c r="H377">
        <v>2</v>
      </c>
      <c r="L377" s="12">
        <v>75</v>
      </c>
      <c r="M377">
        <v>60</v>
      </c>
    </row>
    <row r="378" spans="1:13" x14ac:dyDescent="0.3">
      <c r="A378" t="s">
        <v>13</v>
      </c>
      <c r="B378">
        <v>23</v>
      </c>
      <c r="C378" t="s">
        <v>10</v>
      </c>
      <c r="D378">
        <v>62</v>
      </c>
      <c r="G378">
        <v>3</v>
      </c>
      <c r="H378">
        <v>2</v>
      </c>
      <c r="L378" s="12">
        <v>75</v>
      </c>
      <c r="M378">
        <v>60</v>
      </c>
    </row>
    <row r="379" spans="1:13" x14ac:dyDescent="0.3">
      <c r="A379" t="s">
        <v>13</v>
      </c>
      <c r="B379">
        <v>23</v>
      </c>
      <c r="C379" t="s">
        <v>10</v>
      </c>
      <c r="D379">
        <v>21</v>
      </c>
      <c r="G379">
        <v>3</v>
      </c>
      <c r="H379">
        <v>2</v>
      </c>
      <c r="L379" s="12">
        <v>75</v>
      </c>
      <c r="M379">
        <v>60</v>
      </c>
    </row>
    <row r="380" spans="1:13" x14ac:dyDescent="0.3">
      <c r="A380" t="s">
        <v>13</v>
      </c>
      <c r="B380">
        <v>35</v>
      </c>
      <c r="C380" t="s">
        <v>10</v>
      </c>
      <c r="D380">
        <v>59</v>
      </c>
      <c r="G380">
        <v>3</v>
      </c>
      <c r="H380">
        <v>2</v>
      </c>
      <c r="L380" s="12">
        <v>75</v>
      </c>
      <c r="M380">
        <v>60</v>
      </c>
    </row>
    <row r="381" spans="1:13" x14ac:dyDescent="0.3">
      <c r="A381" t="s">
        <v>13</v>
      </c>
      <c r="B381">
        <v>31</v>
      </c>
      <c r="C381" t="s">
        <v>10</v>
      </c>
      <c r="D381">
        <v>44</v>
      </c>
      <c r="G381">
        <v>3</v>
      </c>
      <c r="H381">
        <v>2</v>
      </c>
      <c r="L381" s="12">
        <v>75</v>
      </c>
      <c r="M381">
        <v>60</v>
      </c>
    </row>
    <row r="382" spans="1:13" x14ac:dyDescent="0.3">
      <c r="A382" t="s">
        <v>13</v>
      </c>
      <c r="B382">
        <v>63</v>
      </c>
      <c r="C382" t="s">
        <v>10</v>
      </c>
      <c r="D382">
        <v>46</v>
      </c>
      <c r="G382">
        <v>3</v>
      </c>
      <c r="H382">
        <v>2</v>
      </c>
      <c r="L382" s="12">
        <v>75</v>
      </c>
      <c r="M382">
        <v>50</v>
      </c>
    </row>
    <row r="383" spans="1:13" x14ac:dyDescent="0.3">
      <c r="A383" t="s">
        <v>13</v>
      </c>
      <c r="B383">
        <v>64</v>
      </c>
      <c r="C383" t="s">
        <v>10</v>
      </c>
      <c r="D383">
        <v>45</v>
      </c>
      <c r="G383">
        <v>2</v>
      </c>
      <c r="H383">
        <v>1</v>
      </c>
      <c r="L383" s="12">
        <v>60</v>
      </c>
      <c r="M383">
        <v>50</v>
      </c>
    </row>
    <row r="384" spans="1:13" x14ac:dyDescent="0.3">
      <c r="A384" t="s">
        <v>13</v>
      </c>
      <c r="B384">
        <v>32</v>
      </c>
      <c r="C384" t="s">
        <v>10</v>
      </c>
      <c r="D384">
        <v>34</v>
      </c>
      <c r="G384">
        <v>2</v>
      </c>
      <c r="H384">
        <v>2</v>
      </c>
      <c r="L384" s="12">
        <v>60</v>
      </c>
      <c r="M384">
        <v>50</v>
      </c>
    </row>
    <row r="385" spans="1:13" x14ac:dyDescent="0.3">
      <c r="A385" t="s">
        <v>13</v>
      </c>
      <c r="B385">
        <v>40</v>
      </c>
      <c r="C385" t="s">
        <v>10</v>
      </c>
      <c r="D385">
        <v>62</v>
      </c>
      <c r="G385">
        <v>2</v>
      </c>
      <c r="H385">
        <v>1</v>
      </c>
      <c r="L385" s="12">
        <v>60</v>
      </c>
      <c r="M385">
        <v>50</v>
      </c>
    </row>
    <row r="386" spans="1:13" x14ac:dyDescent="0.3">
      <c r="A386" t="s">
        <v>13</v>
      </c>
      <c r="B386">
        <v>59</v>
      </c>
      <c r="C386" t="s">
        <v>10</v>
      </c>
      <c r="D386">
        <v>57</v>
      </c>
      <c r="G386">
        <v>2</v>
      </c>
      <c r="H386">
        <v>2</v>
      </c>
      <c r="L386" s="12">
        <v>60</v>
      </c>
      <c r="M386">
        <v>50</v>
      </c>
    </row>
    <row r="387" spans="1:13" x14ac:dyDescent="0.3">
      <c r="A387" t="s">
        <v>13</v>
      </c>
      <c r="B387">
        <v>19</v>
      </c>
      <c r="C387" t="s">
        <v>10</v>
      </c>
      <c r="D387">
        <v>40</v>
      </c>
      <c r="G387">
        <v>2</v>
      </c>
      <c r="H387">
        <v>1</v>
      </c>
      <c r="L387" s="12">
        <v>60</v>
      </c>
      <c r="M387">
        <v>50</v>
      </c>
    </row>
    <row r="388" spans="1:13" x14ac:dyDescent="0.3">
      <c r="A388" t="s">
        <v>13</v>
      </c>
      <c r="B388">
        <v>37</v>
      </c>
      <c r="C388" t="s">
        <v>10</v>
      </c>
      <c r="D388">
        <v>60</v>
      </c>
      <c r="G388">
        <v>2</v>
      </c>
      <c r="H388">
        <v>1</v>
      </c>
      <c r="L388" s="12">
        <v>60</v>
      </c>
      <c r="M388">
        <v>50</v>
      </c>
    </row>
    <row r="389" spans="1:13" x14ac:dyDescent="0.3">
      <c r="A389" t="s">
        <v>13</v>
      </c>
      <c r="B389">
        <v>64</v>
      </c>
      <c r="C389" t="s">
        <v>10</v>
      </c>
      <c r="D389">
        <v>49</v>
      </c>
      <c r="G389">
        <v>2</v>
      </c>
      <c r="H389">
        <v>1</v>
      </c>
      <c r="L389" s="12">
        <v>60</v>
      </c>
      <c r="M389">
        <v>50</v>
      </c>
    </row>
    <row r="390" spans="1:13" x14ac:dyDescent="0.3">
      <c r="A390" t="s">
        <v>13</v>
      </c>
      <c r="B390">
        <v>54</v>
      </c>
      <c r="C390" t="s">
        <v>10</v>
      </c>
      <c r="D390">
        <v>20</v>
      </c>
      <c r="G390">
        <v>2</v>
      </c>
      <c r="H390">
        <v>2</v>
      </c>
      <c r="L390" s="12">
        <v>60</v>
      </c>
      <c r="M390">
        <v>50</v>
      </c>
    </row>
    <row r="391" spans="1:13" x14ac:dyDescent="0.3">
      <c r="A391" t="s">
        <v>13</v>
      </c>
      <c r="B391">
        <v>58</v>
      </c>
      <c r="C391" t="s">
        <v>10</v>
      </c>
      <c r="D391">
        <v>29</v>
      </c>
      <c r="G391">
        <v>2</v>
      </c>
      <c r="H391">
        <v>1</v>
      </c>
      <c r="L391" s="12">
        <v>60</v>
      </c>
      <c r="M391">
        <v>50</v>
      </c>
    </row>
    <row r="392" spans="1:13" x14ac:dyDescent="0.3">
      <c r="A392" t="s">
        <v>13</v>
      </c>
      <c r="B392">
        <v>36</v>
      </c>
      <c r="C392" t="s">
        <v>10</v>
      </c>
      <c r="D392">
        <v>32</v>
      </c>
      <c r="G392">
        <v>2</v>
      </c>
      <c r="H392">
        <v>2</v>
      </c>
      <c r="L392" s="12">
        <v>60</v>
      </c>
      <c r="M392">
        <v>50</v>
      </c>
    </row>
    <row r="393" spans="1:13" x14ac:dyDescent="0.3">
      <c r="A393" t="s">
        <v>13</v>
      </c>
      <c r="B393">
        <v>51</v>
      </c>
      <c r="C393" t="s">
        <v>10</v>
      </c>
      <c r="D393">
        <v>63</v>
      </c>
      <c r="G393">
        <v>2</v>
      </c>
      <c r="H393">
        <v>1</v>
      </c>
      <c r="L393" s="12">
        <v>60</v>
      </c>
      <c r="M393">
        <v>50</v>
      </c>
    </row>
    <row r="394" spans="1:13" x14ac:dyDescent="0.3">
      <c r="A394" t="s">
        <v>13</v>
      </c>
      <c r="B394">
        <v>45</v>
      </c>
      <c r="C394" t="s">
        <v>10</v>
      </c>
      <c r="D394">
        <v>20</v>
      </c>
      <c r="G394">
        <v>2</v>
      </c>
      <c r="H394">
        <v>1</v>
      </c>
      <c r="L394" s="12">
        <v>60</v>
      </c>
      <c r="M394">
        <v>50</v>
      </c>
    </row>
    <row r="395" spans="1:13" x14ac:dyDescent="0.3">
      <c r="A395" t="s">
        <v>13</v>
      </c>
      <c r="B395">
        <v>48</v>
      </c>
      <c r="C395" t="s">
        <v>10</v>
      </c>
      <c r="D395">
        <v>48</v>
      </c>
      <c r="G395">
        <v>2</v>
      </c>
      <c r="H395">
        <v>1</v>
      </c>
      <c r="L395" s="12">
        <v>60</v>
      </c>
      <c r="M395">
        <v>50</v>
      </c>
    </row>
    <row r="396" spans="1:13" x14ac:dyDescent="0.3">
      <c r="A396" t="s">
        <v>13</v>
      </c>
      <c r="B396">
        <v>45</v>
      </c>
      <c r="C396" t="s">
        <v>10</v>
      </c>
      <c r="D396">
        <v>21</v>
      </c>
      <c r="G396">
        <v>2</v>
      </c>
      <c r="H396">
        <v>2</v>
      </c>
      <c r="L396" s="12">
        <v>60</v>
      </c>
      <c r="M396">
        <v>50</v>
      </c>
    </row>
    <row r="397" spans="1:13" x14ac:dyDescent="0.3">
      <c r="A397" t="s">
        <v>13</v>
      </c>
      <c r="B397">
        <v>43</v>
      </c>
      <c r="C397" t="s">
        <v>10</v>
      </c>
      <c r="D397">
        <v>55</v>
      </c>
      <c r="G397">
        <v>2</v>
      </c>
      <c r="H397">
        <v>2</v>
      </c>
      <c r="L397" s="12">
        <v>60</v>
      </c>
      <c r="M397">
        <v>50</v>
      </c>
    </row>
    <row r="398" spans="1:13" x14ac:dyDescent="0.3">
      <c r="A398" t="s">
        <v>13</v>
      </c>
      <c r="B398">
        <v>52</v>
      </c>
      <c r="C398" t="s">
        <v>10</v>
      </c>
      <c r="D398">
        <v>54</v>
      </c>
      <c r="G398">
        <v>2</v>
      </c>
      <c r="H398">
        <v>1</v>
      </c>
      <c r="L398" s="12">
        <v>60</v>
      </c>
      <c r="M398">
        <v>50</v>
      </c>
    </row>
    <row r="399" spans="1:13" x14ac:dyDescent="0.3">
      <c r="A399" t="s">
        <v>13</v>
      </c>
      <c r="B399">
        <v>42</v>
      </c>
      <c r="C399" t="s">
        <v>10</v>
      </c>
      <c r="D399">
        <v>21</v>
      </c>
      <c r="G399">
        <v>2</v>
      </c>
      <c r="H399">
        <v>2</v>
      </c>
      <c r="L399" s="12">
        <v>60</v>
      </c>
      <c r="M399">
        <v>50</v>
      </c>
    </row>
    <row r="400" spans="1:13" x14ac:dyDescent="0.3">
      <c r="A400" t="s">
        <v>13</v>
      </c>
      <c r="B400">
        <v>56</v>
      </c>
      <c r="C400" t="s">
        <v>10</v>
      </c>
      <c r="D400">
        <v>50</v>
      </c>
      <c r="G400">
        <v>2</v>
      </c>
      <c r="H400">
        <v>1</v>
      </c>
      <c r="L400" s="12">
        <v>60</v>
      </c>
      <c r="M400">
        <v>50</v>
      </c>
    </row>
    <row r="401" spans="1:13" x14ac:dyDescent="0.3">
      <c r="A401" t="s">
        <v>13</v>
      </c>
      <c r="B401">
        <v>26</v>
      </c>
      <c r="C401" t="s">
        <v>10</v>
      </c>
      <c r="D401">
        <v>32</v>
      </c>
      <c r="G401">
        <v>2</v>
      </c>
      <c r="H401">
        <v>1</v>
      </c>
      <c r="L401" s="12">
        <v>60</v>
      </c>
      <c r="M401">
        <v>50</v>
      </c>
    </row>
    <row r="402" spans="1:13" x14ac:dyDescent="0.3">
      <c r="A402" t="s">
        <v>13</v>
      </c>
      <c r="B402">
        <v>42</v>
      </c>
      <c r="C402" t="s">
        <v>10</v>
      </c>
      <c r="D402">
        <v>21</v>
      </c>
      <c r="G402">
        <v>2</v>
      </c>
      <c r="H402">
        <v>2</v>
      </c>
      <c r="L402" s="12">
        <v>60</v>
      </c>
      <c r="M402">
        <v>50</v>
      </c>
    </row>
    <row r="403" spans="1:13" x14ac:dyDescent="0.3">
      <c r="A403" t="s">
        <v>13</v>
      </c>
      <c r="B403">
        <v>30</v>
      </c>
      <c r="C403" t="s">
        <v>10</v>
      </c>
      <c r="D403">
        <v>19</v>
      </c>
      <c r="G403">
        <v>2</v>
      </c>
      <c r="H403">
        <v>2</v>
      </c>
      <c r="L403" s="12">
        <v>60</v>
      </c>
      <c r="M403">
        <v>50</v>
      </c>
    </row>
    <row r="404" spans="1:13" x14ac:dyDescent="0.3">
      <c r="A404" t="s">
        <v>13</v>
      </c>
      <c r="B404">
        <v>57</v>
      </c>
      <c r="C404" t="s">
        <v>10</v>
      </c>
      <c r="D404">
        <v>64</v>
      </c>
      <c r="G404">
        <v>2</v>
      </c>
      <c r="H404">
        <v>2</v>
      </c>
      <c r="L404" s="12">
        <v>60</v>
      </c>
      <c r="M404">
        <v>50</v>
      </c>
    </row>
    <row r="405" spans="1:13" x14ac:dyDescent="0.3">
      <c r="A405" t="s">
        <v>13</v>
      </c>
      <c r="B405">
        <v>47</v>
      </c>
      <c r="C405" t="s">
        <v>10</v>
      </c>
      <c r="D405">
        <v>21</v>
      </c>
      <c r="G405">
        <v>2</v>
      </c>
      <c r="H405">
        <v>1</v>
      </c>
      <c r="L405" s="12">
        <v>50</v>
      </c>
      <c r="M405">
        <v>50</v>
      </c>
    </row>
    <row r="406" spans="1:13" x14ac:dyDescent="0.3">
      <c r="A406" t="s">
        <v>13</v>
      </c>
      <c r="B406">
        <v>62</v>
      </c>
      <c r="C406" t="s">
        <v>10</v>
      </c>
      <c r="D406">
        <v>40</v>
      </c>
      <c r="G406">
        <v>2</v>
      </c>
      <c r="H406">
        <v>1</v>
      </c>
      <c r="L406" s="12">
        <v>50</v>
      </c>
      <c r="M406">
        <v>50</v>
      </c>
    </row>
    <row r="407" spans="1:13" x14ac:dyDescent="0.3">
      <c r="A407" t="s">
        <v>13</v>
      </c>
      <c r="B407">
        <v>64</v>
      </c>
      <c r="C407" t="s">
        <v>10</v>
      </c>
      <c r="D407">
        <v>64</v>
      </c>
      <c r="G407">
        <v>1</v>
      </c>
      <c r="H407">
        <v>1</v>
      </c>
      <c r="L407" s="12">
        <v>50</v>
      </c>
      <c r="M407">
        <v>50</v>
      </c>
    </row>
    <row r="408" spans="1:13" x14ac:dyDescent="0.3">
      <c r="A408" t="s">
        <v>13</v>
      </c>
      <c r="B408">
        <v>38</v>
      </c>
      <c r="C408" t="s">
        <v>10</v>
      </c>
      <c r="D408">
        <v>41</v>
      </c>
      <c r="G408">
        <v>2</v>
      </c>
      <c r="H408">
        <v>2</v>
      </c>
      <c r="L408" s="12">
        <v>50</v>
      </c>
      <c r="M408">
        <v>50</v>
      </c>
    </row>
    <row r="409" spans="1:13" x14ac:dyDescent="0.3">
      <c r="A409" t="s">
        <v>13</v>
      </c>
      <c r="B409">
        <v>47</v>
      </c>
      <c r="C409" t="s">
        <v>10</v>
      </c>
      <c r="D409">
        <v>24</v>
      </c>
      <c r="G409">
        <v>2</v>
      </c>
      <c r="H409">
        <v>1</v>
      </c>
      <c r="L409" s="12">
        <v>50</v>
      </c>
      <c r="M409">
        <v>50</v>
      </c>
    </row>
    <row r="410" spans="1:13" x14ac:dyDescent="0.3">
      <c r="A410" t="s">
        <v>13</v>
      </c>
      <c r="B410">
        <v>46</v>
      </c>
      <c r="C410" t="s">
        <v>10</v>
      </c>
      <c r="D410">
        <v>57</v>
      </c>
      <c r="G410">
        <v>1</v>
      </c>
      <c r="H410">
        <v>2</v>
      </c>
      <c r="L410" s="12">
        <v>50</v>
      </c>
      <c r="M410">
        <v>50</v>
      </c>
    </row>
    <row r="411" spans="1:13" x14ac:dyDescent="0.3">
      <c r="A411" t="s">
        <v>13</v>
      </c>
      <c r="B411">
        <v>41</v>
      </c>
      <c r="C411" t="s">
        <v>10</v>
      </c>
      <c r="D411">
        <v>27</v>
      </c>
      <c r="G411">
        <v>2</v>
      </c>
      <c r="H411">
        <v>2</v>
      </c>
      <c r="L411" s="12">
        <v>50</v>
      </c>
      <c r="M411">
        <v>50</v>
      </c>
    </row>
    <row r="412" spans="1:13" x14ac:dyDescent="0.3">
      <c r="A412" t="s">
        <v>13</v>
      </c>
      <c r="B412">
        <v>33</v>
      </c>
      <c r="C412" t="s">
        <v>10</v>
      </c>
      <c r="D412">
        <v>54</v>
      </c>
      <c r="G412">
        <v>2</v>
      </c>
      <c r="H412">
        <v>2</v>
      </c>
      <c r="L412" s="12">
        <v>50</v>
      </c>
      <c r="M412">
        <v>50</v>
      </c>
    </row>
    <row r="413" spans="1:13" x14ac:dyDescent="0.3">
      <c r="A413" t="s">
        <v>13</v>
      </c>
      <c r="B413">
        <v>22</v>
      </c>
      <c r="C413" t="s">
        <v>10</v>
      </c>
      <c r="D413">
        <v>50</v>
      </c>
      <c r="G413">
        <v>1</v>
      </c>
      <c r="H413">
        <v>1</v>
      </c>
      <c r="L413" s="12">
        <v>50</v>
      </c>
      <c r="M413">
        <v>50</v>
      </c>
    </row>
    <row r="414" spans="1:13" x14ac:dyDescent="0.3">
      <c r="A414" t="s">
        <v>13</v>
      </c>
      <c r="B414">
        <v>45</v>
      </c>
      <c r="C414" t="s">
        <v>10</v>
      </c>
      <c r="D414">
        <v>22</v>
      </c>
      <c r="G414">
        <v>1</v>
      </c>
      <c r="H414">
        <v>1</v>
      </c>
      <c r="L414" s="12">
        <v>50</v>
      </c>
      <c r="M414">
        <v>50</v>
      </c>
    </row>
    <row r="415" spans="1:13" x14ac:dyDescent="0.3">
      <c r="A415" t="s">
        <v>13</v>
      </c>
      <c r="B415">
        <v>25</v>
      </c>
      <c r="C415" t="s">
        <v>10</v>
      </c>
      <c r="D415">
        <v>57</v>
      </c>
      <c r="G415">
        <v>2</v>
      </c>
      <c r="H415">
        <v>1</v>
      </c>
      <c r="L415" s="12">
        <v>50</v>
      </c>
      <c r="M415">
        <v>50</v>
      </c>
    </row>
    <row r="416" spans="1:13" x14ac:dyDescent="0.3">
      <c r="A416" t="s">
        <v>13</v>
      </c>
      <c r="B416">
        <v>42</v>
      </c>
      <c r="C416" t="s">
        <v>10</v>
      </c>
      <c r="D416">
        <v>62</v>
      </c>
      <c r="G416">
        <v>2</v>
      </c>
      <c r="H416">
        <v>2</v>
      </c>
      <c r="L416" s="12">
        <v>50</v>
      </c>
      <c r="M416">
        <v>50</v>
      </c>
    </row>
    <row r="417" spans="1:13" x14ac:dyDescent="0.3">
      <c r="A417" t="s">
        <v>13</v>
      </c>
      <c r="B417">
        <v>25</v>
      </c>
      <c r="C417" t="s">
        <v>10</v>
      </c>
      <c r="D417">
        <v>57</v>
      </c>
      <c r="G417">
        <v>1</v>
      </c>
      <c r="H417">
        <v>1</v>
      </c>
      <c r="L417" s="12">
        <v>50</v>
      </c>
      <c r="M417">
        <v>50</v>
      </c>
    </row>
    <row r="418" spans="1:13" x14ac:dyDescent="0.3">
      <c r="A418" t="s">
        <v>13</v>
      </c>
      <c r="B418">
        <v>61</v>
      </c>
      <c r="C418" t="s">
        <v>10</v>
      </c>
      <c r="D418">
        <v>57</v>
      </c>
      <c r="G418">
        <v>1</v>
      </c>
      <c r="H418">
        <v>2</v>
      </c>
      <c r="L418" s="12">
        <v>50</v>
      </c>
      <c r="M418">
        <v>50</v>
      </c>
    </row>
    <row r="419" spans="1:13" x14ac:dyDescent="0.3">
      <c r="A419" t="s">
        <v>13</v>
      </c>
      <c r="B419">
        <v>62</v>
      </c>
      <c r="C419" t="s">
        <v>10</v>
      </c>
      <c r="D419">
        <v>60</v>
      </c>
      <c r="G419">
        <v>2</v>
      </c>
      <c r="H419">
        <v>2</v>
      </c>
      <c r="L419" s="12">
        <v>50</v>
      </c>
      <c r="M419">
        <v>50</v>
      </c>
    </row>
    <row r="420" spans="1:13" x14ac:dyDescent="0.3">
      <c r="A420" t="s">
        <v>13</v>
      </c>
      <c r="B420">
        <v>48</v>
      </c>
      <c r="C420" t="s">
        <v>10</v>
      </c>
      <c r="D420">
        <v>34</v>
      </c>
      <c r="G420">
        <v>2</v>
      </c>
      <c r="H420">
        <v>2</v>
      </c>
      <c r="L420" s="12">
        <v>50</v>
      </c>
      <c r="M420">
        <v>50</v>
      </c>
    </row>
    <row r="421" spans="1:13" x14ac:dyDescent="0.3">
      <c r="A421" t="s">
        <v>13</v>
      </c>
      <c r="B421">
        <v>37</v>
      </c>
      <c r="C421" t="s">
        <v>10</v>
      </c>
      <c r="D421">
        <v>32</v>
      </c>
      <c r="G421">
        <v>1</v>
      </c>
      <c r="H421">
        <v>1</v>
      </c>
      <c r="L421" s="12">
        <v>50</v>
      </c>
      <c r="M421">
        <v>50</v>
      </c>
    </row>
    <row r="422" spans="1:13" x14ac:dyDescent="0.3">
      <c r="A422" t="s">
        <v>13</v>
      </c>
      <c r="B422">
        <v>22</v>
      </c>
      <c r="C422" t="s">
        <v>10</v>
      </c>
      <c r="D422">
        <v>24</v>
      </c>
      <c r="G422">
        <v>1</v>
      </c>
      <c r="H422">
        <v>2</v>
      </c>
      <c r="L422" s="12">
        <v>50</v>
      </c>
      <c r="M422">
        <v>50</v>
      </c>
    </row>
    <row r="423" spans="1:13" x14ac:dyDescent="0.3">
      <c r="A423" t="s">
        <v>13</v>
      </c>
      <c r="B423">
        <v>26</v>
      </c>
      <c r="C423" t="s">
        <v>10</v>
      </c>
      <c r="D423">
        <v>52</v>
      </c>
      <c r="G423">
        <v>2</v>
      </c>
      <c r="H423">
        <v>2</v>
      </c>
      <c r="L423" s="12">
        <v>50</v>
      </c>
      <c r="M423">
        <v>50</v>
      </c>
    </row>
    <row r="424" spans="1:13" x14ac:dyDescent="0.3">
      <c r="A424" t="s">
        <v>13</v>
      </c>
      <c r="B424">
        <v>48</v>
      </c>
      <c r="C424" t="s">
        <v>10</v>
      </c>
      <c r="D424">
        <v>61</v>
      </c>
      <c r="G424">
        <v>2</v>
      </c>
      <c r="H424">
        <v>1</v>
      </c>
      <c r="L424" s="12">
        <v>50</v>
      </c>
      <c r="M424">
        <v>50</v>
      </c>
    </row>
    <row r="425" spans="1:13" x14ac:dyDescent="0.3">
      <c r="A425" t="s">
        <v>13</v>
      </c>
      <c r="B425">
        <v>26</v>
      </c>
      <c r="C425" t="s">
        <v>10</v>
      </c>
      <c r="D425">
        <v>61</v>
      </c>
      <c r="G425">
        <v>2</v>
      </c>
      <c r="H425">
        <v>2</v>
      </c>
      <c r="L425" s="12">
        <v>50</v>
      </c>
      <c r="M425">
        <v>50</v>
      </c>
    </row>
    <row r="426" spans="1:13" x14ac:dyDescent="0.3">
      <c r="A426" t="s">
        <v>13</v>
      </c>
      <c r="B426">
        <v>52</v>
      </c>
      <c r="C426" t="s">
        <v>10</v>
      </c>
      <c r="D426">
        <v>62</v>
      </c>
      <c r="G426">
        <v>2</v>
      </c>
      <c r="H426">
        <v>2</v>
      </c>
      <c r="L426" s="12">
        <v>50</v>
      </c>
      <c r="M426">
        <v>50</v>
      </c>
    </row>
    <row r="427" spans="1:13" x14ac:dyDescent="0.3">
      <c r="A427" t="s">
        <v>13</v>
      </c>
      <c r="B427">
        <v>22</v>
      </c>
      <c r="C427" t="s">
        <v>10</v>
      </c>
      <c r="D427">
        <v>42</v>
      </c>
      <c r="G427">
        <v>2</v>
      </c>
      <c r="H427">
        <v>1</v>
      </c>
      <c r="L427" s="12">
        <v>50</v>
      </c>
      <c r="M427">
        <v>50</v>
      </c>
    </row>
    <row r="428" spans="1:13" x14ac:dyDescent="0.3">
      <c r="A428" t="s">
        <v>13</v>
      </c>
      <c r="B428">
        <v>57</v>
      </c>
      <c r="C428" t="s">
        <v>10</v>
      </c>
      <c r="D428">
        <v>32</v>
      </c>
      <c r="G428">
        <v>1</v>
      </c>
      <c r="H428">
        <v>2</v>
      </c>
      <c r="L428" s="12">
        <v>50</v>
      </c>
      <c r="M428">
        <v>50</v>
      </c>
    </row>
    <row r="429" spans="1:13" x14ac:dyDescent="0.3">
      <c r="A429" t="s">
        <v>13</v>
      </c>
      <c r="B429">
        <v>57</v>
      </c>
      <c r="C429" t="s">
        <v>10</v>
      </c>
      <c r="D429">
        <v>32</v>
      </c>
      <c r="G429">
        <v>1</v>
      </c>
      <c r="H429">
        <v>2</v>
      </c>
      <c r="L429" s="12">
        <v>50</v>
      </c>
      <c r="M429">
        <v>50</v>
      </c>
    </row>
    <row r="430" spans="1:13" x14ac:dyDescent="0.3">
      <c r="A430" t="s">
        <v>13</v>
      </c>
      <c r="B430">
        <v>43</v>
      </c>
      <c r="C430" t="s">
        <v>10</v>
      </c>
      <c r="D430">
        <v>29</v>
      </c>
      <c r="G430">
        <v>2</v>
      </c>
      <c r="H430">
        <v>1</v>
      </c>
      <c r="L430" s="12">
        <v>50</v>
      </c>
      <c r="M430">
        <v>50</v>
      </c>
    </row>
    <row r="431" spans="1:13" x14ac:dyDescent="0.3">
      <c r="A431" t="s">
        <v>13</v>
      </c>
      <c r="B431">
        <v>59</v>
      </c>
      <c r="C431" t="s">
        <v>10</v>
      </c>
      <c r="D431">
        <v>60</v>
      </c>
      <c r="G431">
        <v>2</v>
      </c>
      <c r="H431">
        <v>2</v>
      </c>
      <c r="L431" s="12">
        <v>50</v>
      </c>
      <c r="M431">
        <v>50</v>
      </c>
    </row>
    <row r="432" spans="1:13" x14ac:dyDescent="0.3">
      <c r="A432" t="s">
        <v>13</v>
      </c>
      <c r="B432">
        <v>47</v>
      </c>
      <c r="C432" t="s">
        <v>10</v>
      </c>
      <c r="D432">
        <v>24</v>
      </c>
      <c r="G432">
        <v>2</v>
      </c>
      <c r="H432">
        <v>1</v>
      </c>
      <c r="L432" s="12">
        <v>50</v>
      </c>
      <c r="M432">
        <v>50</v>
      </c>
    </row>
    <row r="433" spans="1:13" x14ac:dyDescent="0.3">
      <c r="A433" t="s">
        <v>13</v>
      </c>
      <c r="B433">
        <v>20</v>
      </c>
      <c r="C433" t="s">
        <v>10</v>
      </c>
      <c r="D433">
        <v>34</v>
      </c>
      <c r="G433">
        <v>1</v>
      </c>
      <c r="H433">
        <v>2</v>
      </c>
      <c r="L433" s="12">
        <v>50</v>
      </c>
      <c r="M433">
        <v>50</v>
      </c>
    </row>
    <row r="434" spans="1:13" x14ac:dyDescent="0.3">
      <c r="A434" t="s">
        <v>13</v>
      </c>
      <c r="B434">
        <v>18</v>
      </c>
      <c r="C434" t="s">
        <v>10</v>
      </c>
      <c r="D434">
        <v>20</v>
      </c>
      <c r="G434">
        <v>1</v>
      </c>
      <c r="H434">
        <v>1</v>
      </c>
      <c r="L434" s="12">
        <v>50</v>
      </c>
      <c r="M434">
        <v>50</v>
      </c>
    </row>
    <row r="435" spans="1:13" x14ac:dyDescent="0.3">
      <c r="A435" t="s">
        <v>13</v>
      </c>
      <c r="B435">
        <v>25</v>
      </c>
      <c r="C435" t="s">
        <v>10</v>
      </c>
      <c r="D435">
        <v>49</v>
      </c>
      <c r="G435">
        <v>1</v>
      </c>
      <c r="H435">
        <v>1</v>
      </c>
      <c r="L435" s="12">
        <v>50</v>
      </c>
      <c r="M435">
        <v>50</v>
      </c>
    </row>
    <row r="436" spans="1:13" x14ac:dyDescent="0.3">
      <c r="A436" t="s">
        <v>13</v>
      </c>
      <c r="B436">
        <v>41</v>
      </c>
      <c r="C436" t="s">
        <v>10</v>
      </c>
      <c r="D436">
        <v>41</v>
      </c>
      <c r="G436">
        <v>1</v>
      </c>
      <c r="H436">
        <v>1</v>
      </c>
      <c r="L436" s="12">
        <v>50</v>
      </c>
      <c r="M436">
        <v>50</v>
      </c>
    </row>
    <row r="437" spans="1:13" x14ac:dyDescent="0.3">
      <c r="A437" t="s">
        <v>13</v>
      </c>
      <c r="B437">
        <v>63</v>
      </c>
      <c r="C437" t="s">
        <v>10</v>
      </c>
      <c r="D437">
        <v>44</v>
      </c>
      <c r="G437">
        <v>2</v>
      </c>
      <c r="H437">
        <v>2</v>
      </c>
      <c r="L437" s="12">
        <v>50</v>
      </c>
      <c r="M437">
        <v>50</v>
      </c>
    </row>
    <row r="438" spans="1:13" x14ac:dyDescent="0.3">
      <c r="A438" t="s">
        <v>13</v>
      </c>
      <c r="B438">
        <v>27</v>
      </c>
      <c r="C438" t="s">
        <v>10</v>
      </c>
      <c r="D438">
        <v>62</v>
      </c>
      <c r="G438">
        <v>1</v>
      </c>
      <c r="H438">
        <v>2</v>
      </c>
      <c r="L438" s="12">
        <v>50</v>
      </c>
      <c r="M438">
        <v>50</v>
      </c>
    </row>
    <row r="439" spans="1:13" x14ac:dyDescent="0.3">
      <c r="A439" t="s">
        <v>13</v>
      </c>
      <c r="B439">
        <v>39</v>
      </c>
      <c r="C439" t="s">
        <v>10</v>
      </c>
      <c r="D439">
        <v>60</v>
      </c>
      <c r="G439">
        <v>2</v>
      </c>
      <c r="H439">
        <v>1</v>
      </c>
      <c r="L439" s="12">
        <v>50</v>
      </c>
      <c r="M439">
        <v>50</v>
      </c>
    </row>
    <row r="440" spans="1:13" x14ac:dyDescent="0.3">
      <c r="A440" t="s">
        <v>13</v>
      </c>
      <c r="B440">
        <v>57</v>
      </c>
      <c r="C440" t="s">
        <v>10</v>
      </c>
      <c r="D440">
        <v>62</v>
      </c>
      <c r="G440">
        <v>2</v>
      </c>
      <c r="H440">
        <v>1</v>
      </c>
      <c r="L440" s="12">
        <v>50</v>
      </c>
      <c r="M440">
        <v>50</v>
      </c>
    </row>
    <row r="441" spans="1:13" x14ac:dyDescent="0.3">
      <c r="A441" t="s">
        <v>13</v>
      </c>
      <c r="B441">
        <v>36</v>
      </c>
      <c r="C441" t="s">
        <v>10</v>
      </c>
      <c r="D441">
        <v>50</v>
      </c>
      <c r="G441">
        <v>2</v>
      </c>
      <c r="H441">
        <v>1</v>
      </c>
      <c r="L441" s="12">
        <v>50</v>
      </c>
      <c r="M441">
        <v>30</v>
      </c>
    </row>
    <row r="442" spans="1:13" x14ac:dyDescent="0.3">
      <c r="A442" t="s">
        <v>13</v>
      </c>
      <c r="B442">
        <v>33</v>
      </c>
      <c r="C442" t="s">
        <v>10</v>
      </c>
      <c r="D442">
        <v>41</v>
      </c>
      <c r="G442">
        <v>1</v>
      </c>
      <c r="H442">
        <v>1</v>
      </c>
      <c r="L442" s="12">
        <v>50</v>
      </c>
      <c r="M442">
        <v>30</v>
      </c>
    </row>
    <row r="443" spans="1:13" x14ac:dyDescent="0.3">
      <c r="A443" t="s">
        <v>13</v>
      </c>
      <c r="B443">
        <v>42</v>
      </c>
      <c r="C443" t="s">
        <v>10</v>
      </c>
      <c r="D443">
        <v>38</v>
      </c>
      <c r="G443">
        <v>2</v>
      </c>
      <c r="H443">
        <v>1</v>
      </c>
      <c r="L443" s="12">
        <v>50</v>
      </c>
      <c r="M443">
        <v>30</v>
      </c>
    </row>
    <row r="444" spans="1:13" x14ac:dyDescent="0.3">
      <c r="A444" t="s">
        <v>13</v>
      </c>
      <c r="B444">
        <v>24</v>
      </c>
      <c r="C444" t="s">
        <v>10</v>
      </c>
      <c r="D444">
        <v>52</v>
      </c>
      <c r="G444">
        <v>2</v>
      </c>
      <c r="H444">
        <v>1</v>
      </c>
      <c r="L444" s="12">
        <v>50</v>
      </c>
      <c r="M444">
        <v>30</v>
      </c>
    </row>
    <row r="445" spans="1:13" x14ac:dyDescent="0.3">
      <c r="A445" t="s">
        <v>13</v>
      </c>
      <c r="B445">
        <v>40</v>
      </c>
      <c r="C445" t="s">
        <v>10</v>
      </c>
      <c r="D445">
        <v>48</v>
      </c>
      <c r="G445">
        <v>2</v>
      </c>
      <c r="H445">
        <v>1</v>
      </c>
      <c r="L445" s="12">
        <v>50</v>
      </c>
      <c r="M445">
        <v>30</v>
      </c>
    </row>
    <row r="446" spans="1:13" x14ac:dyDescent="0.3">
      <c r="A446" t="s">
        <v>13</v>
      </c>
      <c r="B446">
        <v>20</v>
      </c>
      <c r="C446" t="s">
        <v>10</v>
      </c>
      <c r="D446">
        <v>62</v>
      </c>
      <c r="G446">
        <v>1</v>
      </c>
      <c r="H446">
        <v>1</v>
      </c>
      <c r="L446" s="12">
        <v>50</v>
      </c>
      <c r="M446">
        <v>30</v>
      </c>
    </row>
    <row r="447" spans="1:13" x14ac:dyDescent="0.3">
      <c r="A447" t="s">
        <v>13</v>
      </c>
      <c r="B447">
        <v>22</v>
      </c>
      <c r="C447" t="s">
        <v>10</v>
      </c>
      <c r="D447">
        <v>44</v>
      </c>
      <c r="G447">
        <v>1</v>
      </c>
      <c r="H447">
        <v>1</v>
      </c>
      <c r="L447" s="12">
        <v>50</v>
      </c>
      <c r="M447">
        <v>30</v>
      </c>
    </row>
    <row r="448" spans="1:13" x14ac:dyDescent="0.3">
      <c r="A448" t="s">
        <v>13</v>
      </c>
      <c r="B448">
        <v>30</v>
      </c>
      <c r="C448" t="s">
        <v>10</v>
      </c>
      <c r="D448">
        <v>55</v>
      </c>
      <c r="G448">
        <v>2</v>
      </c>
      <c r="H448">
        <v>1</v>
      </c>
      <c r="L448" s="12">
        <v>50</v>
      </c>
      <c r="M448">
        <v>30</v>
      </c>
    </row>
    <row r="449" spans="1:13" x14ac:dyDescent="0.3">
      <c r="A449" t="s">
        <v>13</v>
      </c>
      <c r="B449">
        <v>64</v>
      </c>
      <c r="C449" t="s">
        <v>10</v>
      </c>
      <c r="D449">
        <v>24</v>
      </c>
      <c r="G449">
        <v>2</v>
      </c>
      <c r="H449">
        <v>1</v>
      </c>
      <c r="L449" s="12">
        <v>50</v>
      </c>
      <c r="M449">
        <v>30</v>
      </c>
    </row>
    <row r="450" spans="1:13" x14ac:dyDescent="0.3">
      <c r="A450" t="s">
        <v>13</v>
      </c>
      <c r="B450">
        <v>35</v>
      </c>
      <c r="C450" t="s">
        <v>10</v>
      </c>
      <c r="D450">
        <v>44</v>
      </c>
      <c r="G450">
        <v>1</v>
      </c>
      <c r="H450">
        <v>1</v>
      </c>
      <c r="L450" s="12">
        <v>50</v>
      </c>
      <c r="M450">
        <v>30</v>
      </c>
    </row>
    <row r="451" spans="1:13" x14ac:dyDescent="0.3">
      <c r="A451" t="s">
        <v>13</v>
      </c>
      <c r="B451">
        <v>30</v>
      </c>
      <c r="C451" t="s">
        <v>10</v>
      </c>
      <c r="D451">
        <v>19</v>
      </c>
      <c r="G451">
        <v>2</v>
      </c>
      <c r="H451">
        <v>1</v>
      </c>
      <c r="L451" s="12">
        <v>50</v>
      </c>
      <c r="M451">
        <v>30</v>
      </c>
    </row>
    <row r="452" spans="1:13" x14ac:dyDescent="0.3">
      <c r="A452" t="s">
        <v>13</v>
      </c>
      <c r="B452">
        <v>54</v>
      </c>
      <c r="C452" t="s">
        <v>10</v>
      </c>
      <c r="D452">
        <v>34</v>
      </c>
      <c r="G452">
        <v>1</v>
      </c>
      <c r="H452">
        <v>1</v>
      </c>
      <c r="L452" s="12">
        <v>50</v>
      </c>
      <c r="M452">
        <v>30</v>
      </c>
    </row>
    <row r="453" spans="1:13" x14ac:dyDescent="0.3">
      <c r="A453" t="s">
        <v>13</v>
      </c>
      <c r="B453">
        <v>20</v>
      </c>
      <c r="C453" t="s">
        <v>10</v>
      </c>
      <c r="D453">
        <v>55</v>
      </c>
      <c r="G453">
        <v>1</v>
      </c>
      <c r="H453">
        <v>1</v>
      </c>
      <c r="L453" s="12">
        <v>50</v>
      </c>
      <c r="M453">
        <v>30</v>
      </c>
    </row>
    <row r="454" spans="1:13" x14ac:dyDescent="0.3">
      <c r="A454" t="s">
        <v>13</v>
      </c>
      <c r="B454">
        <v>32</v>
      </c>
      <c r="C454" t="s">
        <v>10</v>
      </c>
      <c r="D454">
        <v>27</v>
      </c>
      <c r="G454">
        <v>1</v>
      </c>
      <c r="H454">
        <v>1</v>
      </c>
      <c r="L454" s="12">
        <v>50</v>
      </c>
      <c r="M454">
        <v>30</v>
      </c>
    </row>
    <row r="455" spans="1:13" x14ac:dyDescent="0.3">
      <c r="A455" t="s">
        <v>13</v>
      </c>
      <c r="B455">
        <v>22</v>
      </c>
      <c r="C455" t="s">
        <v>10</v>
      </c>
      <c r="D455">
        <v>34</v>
      </c>
      <c r="G455">
        <v>2</v>
      </c>
      <c r="H455">
        <v>1</v>
      </c>
      <c r="L455" s="12">
        <v>50</v>
      </c>
      <c r="M455">
        <v>30</v>
      </c>
    </row>
    <row r="456" spans="1:13" x14ac:dyDescent="0.3">
      <c r="A456" t="s">
        <v>13</v>
      </c>
      <c r="B456">
        <v>34</v>
      </c>
      <c r="C456" t="s">
        <v>10</v>
      </c>
      <c r="D456">
        <v>23</v>
      </c>
      <c r="G456">
        <v>1</v>
      </c>
      <c r="H456">
        <v>1</v>
      </c>
      <c r="L456" s="12">
        <v>50</v>
      </c>
      <c r="M456">
        <v>30</v>
      </c>
    </row>
    <row r="457" spans="1:13" x14ac:dyDescent="0.3">
      <c r="A457" t="s">
        <v>13</v>
      </c>
      <c r="B457">
        <v>57</v>
      </c>
      <c r="C457" t="s">
        <v>10</v>
      </c>
      <c r="D457">
        <v>42</v>
      </c>
      <c r="G457">
        <v>2</v>
      </c>
      <c r="H457">
        <v>1</v>
      </c>
      <c r="L457" s="12">
        <v>50</v>
      </c>
      <c r="M457">
        <v>30</v>
      </c>
    </row>
    <row r="458" spans="1:13" x14ac:dyDescent="0.3">
      <c r="A458" t="s">
        <v>13</v>
      </c>
      <c r="B458">
        <v>41</v>
      </c>
      <c r="C458" t="s">
        <v>10</v>
      </c>
      <c r="D458">
        <v>26</v>
      </c>
      <c r="G458">
        <v>2</v>
      </c>
      <c r="H458">
        <v>1</v>
      </c>
      <c r="L458" s="12">
        <v>50</v>
      </c>
      <c r="M458">
        <v>30</v>
      </c>
    </row>
    <row r="459" spans="1:13" x14ac:dyDescent="0.3">
      <c r="A459" t="s">
        <v>13</v>
      </c>
      <c r="B459">
        <v>55</v>
      </c>
      <c r="C459" t="s">
        <v>10</v>
      </c>
      <c r="D459">
        <v>54</v>
      </c>
      <c r="G459">
        <v>1</v>
      </c>
      <c r="H459">
        <v>1</v>
      </c>
      <c r="L459" s="12">
        <v>50</v>
      </c>
      <c r="M459">
        <v>30</v>
      </c>
    </row>
    <row r="460" spans="1:13" x14ac:dyDescent="0.3">
      <c r="A460" t="s">
        <v>13</v>
      </c>
      <c r="B460">
        <v>19</v>
      </c>
      <c r="C460" t="s">
        <v>10</v>
      </c>
      <c r="D460">
        <v>42</v>
      </c>
      <c r="G460">
        <v>2</v>
      </c>
      <c r="H460">
        <v>1</v>
      </c>
      <c r="L460" s="12">
        <v>50</v>
      </c>
      <c r="M460">
        <v>30</v>
      </c>
    </row>
    <row r="461" spans="1:13" x14ac:dyDescent="0.3">
      <c r="A461" t="s">
        <v>13</v>
      </c>
      <c r="B461">
        <v>45</v>
      </c>
      <c r="C461" t="s">
        <v>10</v>
      </c>
      <c r="D461">
        <v>60</v>
      </c>
      <c r="G461">
        <v>1</v>
      </c>
      <c r="H461">
        <v>1</v>
      </c>
      <c r="L461" s="12">
        <v>30</v>
      </c>
      <c r="M461">
        <v>30</v>
      </c>
    </row>
    <row r="462" spans="1:13" x14ac:dyDescent="0.3">
      <c r="A462" t="s">
        <v>13</v>
      </c>
      <c r="B462">
        <v>42</v>
      </c>
      <c r="C462" t="s">
        <v>10</v>
      </c>
      <c r="D462">
        <v>23</v>
      </c>
      <c r="G462">
        <v>1</v>
      </c>
      <c r="H462">
        <v>1</v>
      </c>
      <c r="L462" s="12">
        <v>30</v>
      </c>
      <c r="M462">
        <v>30</v>
      </c>
    </row>
    <row r="463" spans="1:13" x14ac:dyDescent="0.3">
      <c r="A463" t="s">
        <v>13</v>
      </c>
      <c r="B463">
        <v>55</v>
      </c>
      <c r="C463" t="s">
        <v>10</v>
      </c>
      <c r="D463">
        <v>52</v>
      </c>
      <c r="G463">
        <v>1</v>
      </c>
      <c r="H463">
        <v>1</v>
      </c>
      <c r="L463" s="12">
        <v>30</v>
      </c>
      <c r="M463">
        <v>30</v>
      </c>
    </row>
    <row r="464" spans="1:13" x14ac:dyDescent="0.3">
      <c r="A464" t="s">
        <v>13</v>
      </c>
      <c r="B464">
        <v>63</v>
      </c>
      <c r="C464" t="s">
        <v>10</v>
      </c>
      <c r="D464">
        <v>31</v>
      </c>
      <c r="G464">
        <v>1</v>
      </c>
      <c r="H464">
        <v>1</v>
      </c>
      <c r="L464" s="12">
        <v>30</v>
      </c>
      <c r="M464">
        <v>30</v>
      </c>
    </row>
    <row r="465" spans="1:13" x14ac:dyDescent="0.3">
      <c r="A465" t="s">
        <v>13</v>
      </c>
      <c r="B465">
        <v>45</v>
      </c>
      <c r="C465" t="s">
        <v>10</v>
      </c>
      <c r="D465">
        <v>22</v>
      </c>
      <c r="G465">
        <v>1</v>
      </c>
      <c r="H465">
        <v>1</v>
      </c>
      <c r="L465" s="12">
        <v>30</v>
      </c>
      <c r="M465">
        <v>30</v>
      </c>
    </row>
    <row r="466" spans="1:13" x14ac:dyDescent="0.3">
      <c r="A466" t="s">
        <v>13</v>
      </c>
      <c r="B466">
        <v>51</v>
      </c>
      <c r="C466" t="s">
        <v>10</v>
      </c>
      <c r="D466">
        <v>22</v>
      </c>
      <c r="G466">
        <v>1</v>
      </c>
      <c r="H466">
        <v>1</v>
      </c>
      <c r="L466" s="12">
        <v>30</v>
      </c>
      <c r="M466">
        <v>30</v>
      </c>
    </row>
    <row r="467" spans="1:13" x14ac:dyDescent="0.3">
      <c r="A467" t="s">
        <v>13</v>
      </c>
      <c r="B467">
        <v>23</v>
      </c>
      <c r="C467" t="s">
        <v>10</v>
      </c>
      <c r="D467">
        <v>47</v>
      </c>
      <c r="G467">
        <v>1</v>
      </c>
      <c r="H467">
        <v>1</v>
      </c>
      <c r="L467" s="12">
        <v>30</v>
      </c>
      <c r="M467">
        <v>30</v>
      </c>
    </row>
    <row r="468" spans="1:13" x14ac:dyDescent="0.3">
      <c r="A468" t="s">
        <v>13</v>
      </c>
      <c r="B468">
        <v>28</v>
      </c>
      <c r="C468" t="s">
        <v>10</v>
      </c>
      <c r="D468">
        <v>24</v>
      </c>
      <c r="G468">
        <v>1</v>
      </c>
      <c r="H468">
        <v>1</v>
      </c>
      <c r="L468" s="12">
        <v>30</v>
      </c>
      <c r="M468">
        <v>25</v>
      </c>
    </row>
    <row r="469" spans="1:13" x14ac:dyDescent="0.3">
      <c r="A469" t="s">
        <v>13</v>
      </c>
      <c r="B469">
        <v>18</v>
      </c>
      <c r="C469" t="s">
        <v>10</v>
      </c>
      <c r="D469">
        <v>64</v>
      </c>
      <c r="G469">
        <v>1</v>
      </c>
      <c r="H469">
        <v>1</v>
      </c>
      <c r="L469" s="12">
        <v>30</v>
      </c>
      <c r="M469">
        <v>25</v>
      </c>
    </row>
    <row r="470" spans="1:13" x14ac:dyDescent="0.3">
      <c r="A470" t="s">
        <v>13</v>
      </c>
      <c r="B470">
        <v>42</v>
      </c>
      <c r="C470" t="s">
        <v>10</v>
      </c>
      <c r="D470">
        <v>56</v>
      </c>
      <c r="G470">
        <v>1</v>
      </c>
      <c r="H470">
        <v>1</v>
      </c>
      <c r="L470" s="12">
        <v>30</v>
      </c>
      <c r="M470">
        <v>25</v>
      </c>
    </row>
    <row r="471" spans="1:13" x14ac:dyDescent="0.3">
      <c r="A471" t="s">
        <v>13</v>
      </c>
      <c r="B471">
        <v>64</v>
      </c>
      <c r="C471" t="s">
        <v>10</v>
      </c>
      <c r="D471">
        <v>39</v>
      </c>
      <c r="G471">
        <v>1</v>
      </c>
      <c r="H471">
        <v>1</v>
      </c>
      <c r="L471" s="12">
        <v>30</v>
      </c>
      <c r="M471">
        <v>25</v>
      </c>
    </row>
    <row r="472" spans="1:13" x14ac:dyDescent="0.3">
      <c r="A472" t="s">
        <v>13</v>
      </c>
      <c r="B472">
        <v>55</v>
      </c>
      <c r="C472" t="s">
        <v>10</v>
      </c>
      <c r="D472">
        <v>61</v>
      </c>
      <c r="G472">
        <v>1</v>
      </c>
      <c r="H472">
        <v>1</v>
      </c>
      <c r="L472" s="12">
        <v>30</v>
      </c>
      <c r="M472">
        <v>25</v>
      </c>
    </row>
    <row r="473" spans="1:13" x14ac:dyDescent="0.3">
      <c r="A473" t="s">
        <v>13</v>
      </c>
      <c r="B473">
        <v>42</v>
      </c>
      <c r="C473" t="s">
        <v>10</v>
      </c>
      <c r="D473">
        <v>54</v>
      </c>
      <c r="G473">
        <v>1</v>
      </c>
      <c r="H473">
        <v>1</v>
      </c>
      <c r="L473" s="12">
        <v>30</v>
      </c>
      <c r="M473">
        <v>25</v>
      </c>
    </row>
    <row r="474" spans="1:13" x14ac:dyDescent="0.3">
      <c r="A474" t="s">
        <v>13</v>
      </c>
      <c r="B474">
        <v>45</v>
      </c>
      <c r="C474" t="s">
        <v>10</v>
      </c>
      <c r="D474">
        <v>21</v>
      </c>
      <c r="G474">
        <v>1</v>
      </c>
      <c r="H474">
        <v>1</v>
      </c>
      <c r="L474" s="12">
        <v>30</v>
      </c>
      <c r="M474">
        <v>25</v>
      </c>
    </row>
    <row r="475" spans="1:13" x14ac:dyDescent="0.3">
      <c r="A475" t="s">
        <v>13</v>
      </c>
      <c r="B475">
        <v>40</v>
      </c>
      <c r="C475" t="s">
        <v>10</v>
      </c>
      <c r="D475">
        <v>61</v>
      </c>
      <c r="G475">
        <v>1</v>
      </c>
      <c r="H475">
        <v>1</v>
      </c>
      <c r="L475" s="12">
        <v>30</v>
      </c>
      <c r="M475">
        <v>25</v>
      </c>
    </row>
    <row r="476" spans="1:13" x14ac:dyDescent="0.3">
      <c r="A476" t="s">
        <v>13</v>
      </c>
      <c r="B476">
        <v>64</v>
      </c>
      <c r="C476" t="s">
        <v>10</v>
      </c>
      <c r="D476">
        <v>42</v>
      </c>
      <c r="G476">
        <v>1</v>
      </c>
      <c r="H476">
        <v>1</v>
      </c>
      <c r="L476" s="12">
        <v>30</v>
      </c>
      <c r="M476">
        <v>25</v>
      </c>
    </row>
    <row r="477" spans="1:13" x14ac:dyDescent="0.3">
      <c r="A477" t="s">
        <v>13</v>
      </c>
      <c r="B477">
        <v>38</v>
      </c>
      <c r="C477" t="s">
        <v>10</v>
      </c>
      <c r="D477">
        <v>50</v>
      </c>
      <c r="G477">
        <v>1</v>
      </c>
      <c r="H477">
        <v>1</v>
      </c>
      <c r="L477" s="12">
        <v>30</v>
      </c>
      <c r="M477">
        <v>25</v>
      </c>
    </row>
    <row r="478" spans="1:13" x14ac:dyDescent="0.3">
      <c r="A478" t="s">
        <v>13</v>
      </c>
      <c r="B478">
        <v>39</v>
      </c>
      <c r="C478" t="s">
        <v>10</v>
      </c>
      <c r="D478">
        <v>64</v>
      </c>
      <c r="G478">
        <v>1</v>
      </c>
      <c r="H478">
        <v>1</v>
      </c>
      <c r="L478" s="12">
        <v>30</v>
      </c>
      <c r="M478">
        <v>25</v>
      </c>
    </row>
    <row r="479" spans="1:13" x14ac:dyDescent="0.3">
      <c r="A479" t="s">
        <v>13</v>
      </c>
      <c r="B479">
        <v>27</v>
      </c>
      <c r="C479" t="s">
        <v>10</v>
      </c>
      <c r="D479">
        <v>50</v>
      </c>
      <c r="G479">
        <v>1</v>
      </c>
      <c r="H479">
        <v>1</v>
      </c>
      <c r="L479" s="12">
        <v>30</v>
      </c>
      <c r="M479">
        <v>25</v>
      </c>
    </row>
    <row r="480" spans="1:13" x14ac:dyDescent="0.3">
      <c r="A480" t="s">
        <v>13</v>
      </c>
      <c r="B480">
        <v>32</v>
      </c>
      <c r="C480" t="s">
        <v>10</v>
      </c>
      <c r="D480">
        <v>25</v>
      </c>
      <c r="G480">
        <v>1</v>
      </c>
      <c r="H480">
        <v>1</v>
      </c>
      <c r="L480" s="12">
        <v>30</v>
      </c>
      <c r="M480">
        <v>25</v>
      </c>
    </row>
    <row r="481" spans="1:13" x14ac:dyDescent="0.3">
      <c r="A481" t="s">
        <v>13</v>
      </c>
      <c r="B481">
        <v>46</v>
      </c>
      <c r="C481" t="s">
        <v>10</v>
      </c>
      <c r="D481">
        <v>40</v>
      </c>
      <c r="G481">
        <v>1</v>
      </c>
      <c r="H481">
        <v>1</v>
      </c>
      <c r="L481" s="12">
        <v>30</v>
      </c>
      <c r="M481">
        <v>25</v>
      </c>
    </row>
    <row r="482" spans="1:13" x14ac:dyDescent="0.3">
      <c r="A482" t="s">
        <v>13</v>
      </c>
      <c r="B482">
        <v>20</v>
      </c>
      <c r="C482" t="s">
        <v>10</v>
      </c>
      <c r="D482">
        <v>40</v>
      </c>
      <c r="G482">
        <v>1</v>
      </c>
      <c r="H482">
        <v>1</v>
      </c>
      <c r="L482" s="12">
        <v>30</v>
      </c>
      <c r="M482">
        <v>25</v>
      </c>
    </row>
    <row r="483" spans="1:13" x14ac:dyDescent="0.3">
      <c r="A483" t="s">
        <v>13</v>
      </c>
      <c r="B483">
        <v>20</v>
      </c>
      <c r="C483" t="s">
        <v>10</v>
      </c>
      <c r="D483">
        <v>59</v>
      </c>
      <c r="G483">
        <v>1</v>
      </c>
      <c r="H483">
        <v>1</v>
      </c>
      <c r="L483" s="12">
        <v>30</v>
      </c>
      <c r="M483">
        <v>25</v>
      </c>
    </row>
    <row r="484" spans="1:13" x14ac:dyDescent="0.3">
      <c r="A484" t="s">
        <v>13</v>
      </c>
      <c r="B484">
        <v>41</v>
      </c>
      <c r="C484" t="s">
        <v>10</v>
      </c>
      <c r="D484">
        <v>36</v>
      </c>
      <c r="G484">
        <v>1</v>
      </c>
      <c r="H484">
        <v>1</v>
      </c>
      <c r="L484" s="12">
        <v>30</v>
      </c>
      <c r="M484">
        <v>25</v>
      </c>
    </row>
    <row r="485" spans="1:13" x14ac:dyDescent="0.3">
      <c r="A485" t="s">
        <v>13</v>
      </c>
      <c r="B485">
        <v>22</v>
      </c>
      <c r="C485" t="s">
        <v>10</v>
      </c>
      <c r="D485">
        <v>40</v>
      </c>
      <c r="G485">
        <v>1</v>
      </c>
      <c r="H485">
        <v>1</v>
      </c>
      <c r="L485" s="12">
        <v>25</v>
      </c>
      <c r="M485">
        <v>25</v>
      </c>
    </row>
    <row r="486" spans="1:13" x14ac:dyDescent="0.3">
      <c r="A486" t="s">
        <v>13</v>
      </c>
      <c r="B486">
        <v>59</v>
      </c>
      <c r="C486" t="s">
        <v>10</v>
      </c>
      <c r="D486">
        <v>41</v>
      </c>
      <c r="G486">
        <v>1</v>
      </c>
      <c r="H486">
        <v>1</v>
      </c>
      <c r="L486" s="12">
        <v>25</v>
      </c>
      <c r="M486">
        <v>25</v>
      </c>
    </row>
    <row r="487" spans="1:13" x14ac:dyDescent="0.3">
      <c r="A487" t="s">
        <v>13</v>
      </c>
      <c r="B487">
        <v>43</v>
      </c>
      <c r="C487" t="s">
        <v>10</v>
      </c>
      <c r="D487">
        <v>62</v>
      </c>
      <c r="G487">
        <v>1</v>
      </c>
      <c r="H487">
        <v>1</v>
      </c>
      <c r="L487" s="12">
        <v>25</v>
      </c>
      <c r="M487">
        <v>25</v>
      </c>
    </row>
    <row r="488" spans="1:13" x14ac:dyDescent="0.3">
      <c r="A488" t="s">
        <v>13</v>
      </c>
      <c r="B488">
        <v>64</v>
      </c>
      <c r="C488" t="s">
        <v>10</v>
      </c>
      <c r="D488">
        <v>54</v>
      </c>
      <c r="G488">
        <v>1</v>
      </c>
      <c r="H488">
        <v>1</v>
      </c>
      <c r="L488" s="12">
        <v>25</v>
      </c>
      <c r="M488">
        <v>25</v>
      </c>
    </row>
    <row r="489" spans="1:13" x14ac:dyDescent="0.3">
      <c r="A489" t="s">
        <v>13</v>
      </c>
      <c r="B489">
        <v>43</v>
      </c>
      <c r="C489" t="s">
        <v>10</v>
      </c>
      <c r="D489">
        <v>30</v>
      </c>
      <c r="G489">
        <v>1</v>
      </c>
      <c r="H489">
        <v>1</v>
      </c>
      <c r="L489" s="12">
        <v>25</v>
      </c>
      <c r="M489">
        <v>25</v>
      </c>
    </row>
    <row r="490" spans="1:13" x14ac:dyDescent="0.3">
      <c r="A490" t="s">
        <v>13</v>
      </c>
      <c r="B490">
        <v>54</v>
      </c>
      <c r="C490" t="s">
        <v>10</v>
      </c>
      <c r="D490">
        <v>58</v>
      </c>
      <c r="G490">
        <v>1</v>
      </c>
      <c r="H490">
        <v>1</v>
      </c>
      <c r="L490" s="12">
        <v>25</v>
      </c>
      <c r="M490">
        <v>25</v>
      </c>
    </row>
    <row r="491" spans="1:13" x14ac:dyDescent="0.3">
      <c r="A491" t="s">
        <v>13</v>
      </c>
      <c r="B491">
        <v>31</v>
      </c>
      <c r="C491" t="s">
        <v>10</v>
      </c>
      <c r="D491">
        <v>62</v>
      </c>
      <c r="G491">
        <v>1</v>
      </c>
      <c r="H491">
        <v>1</v>
      </c>
      <c r="L491" s="12">
        <v>25</v>
      </c>
      <c r="M491">
        <v>25</v>
      </c>
    </row>
    <row r="492" spans="1:13" x14ac:dyDescent="0.3">
      <c r="A492" t="s">
        <v>13</v>
      </c>
      <c r="B492">
        <v>26</v>
      </c>
      <c r="G492">
        <v>1</v>
      </c>
      <c r="L492" s="12">
        <v>25</v>
      </c>
    </row>
    <row r="493" spans="1:13" x14ac:dyDescent="0.3">
      <c r="A493" t="s">
        <v>13</v>
      </c>
      <c r="B493">
        <v>28</v>
      </c>
      <c r="G493">
        <v>1</v>
      </c>
      <c r="L493" s="12">
        <v>25</v>
      </c>
    </row>
    <row r="494" spans="1:13" x14ac:dyDescent="0.3">
      <c r="A494" t="s">
        <v>13</v>
      </c>
      <c r="B494">
        <v>20</v>
      </c>
      <c r="G494">
        <v>1</v>
      </c>
      <c r="L494" s="12">
        <v>25</v>
      </c>
    </row>
    <row r="495" spans="1:13" x14ac:dyDescent="0.3">
      <c r="A495" t="s">
        <v>13</v>
      </c>
      <c r="B495">
        <v>47</v>
      </c>
      <c r="G495">
        <v>1</v>
      </c>
      <c r="L495" s="12">
        <v>25</v>
      </c>
    </row>
    <row r="496" spans="1:13" x14ac:dyDescent="0.3">
      <c r="A496" t="s">
        <v>13</v>
      </c>
      <c r="B496">
        <v>30</v>
      </c>
      <c r="G496">
        <v>1</v>
      </c>
      <c r="L496" s="12">
        <v>25</v>
      </c>
    </row>
    <row r="497" spans="1:12" x14ac:dyDescent="0.3">
      <c r="A497" t="s">
        <v>13</v>
      </c>
      <c r="B497">
        <v>27</v>
      </c>
      <c r="G497">
        <v>1</v>
      </c>
      <c r="L497" s="12">
        <v>25</v>
      </c>
    </row>
    <row r="498" spans="1:12" x14ac:dyDescent="0.3">
      <c r="A498" t="s">
        <v>13</v>
      </c>
      <c r="B498">
        <v>46</v>
      </c>
      <c r="G498">
        <v>1</v>
      </c>
      <c r="L498" s="12">
        <v>25</v>
      </c>
    </row>
    <row r="499" spans="1:12" x14ac:dyDescent="0.3">
      <c r="A499" t="s">
        <v>13</v>
      </c>
      <c r="B499">
        <v>35</v>
      </c>
      <c r="G499">
        <v>1</v>
      </c>
      <c r="L499" s="12">
        <v>25</v>
      </c>
    </row>
    <row r="500" spans="1:12" x14ac:dyDescent="0.3">
      <c r="A500" t="s">
        <v>13</v>
      </c>
      <c r="B500">
        <v>57</v>
      </c>
      <c r="G500">
        <v>1</v>
      </c>
      <c r="L500" s="12">
        <v>25</v>
      </c>
    </row>
    <row r="501" spans="1:12" x14ac:dyDescent="0.3">
      <c r="A501" t="s">
        <v>13</v>
      </c>
      <c r="B501">
        <v>27</v>
      </c>
      <c r="G501">
        <v>1</v>
      </c>
      <c r="L501" s="12">
        <v>25</v>
      </c>
    </row>
    <row r="502" spans="1:12" x14ac:dyDescent="0.3">
      <c r="A502" t="s">
        <v>13</v>
      </c>
      <c r="B502">
        <v>41</v>
      </c>
      <c r="G502">
        <v>1</v>
      </c>
      <c r="L502" s="12">
        <v>25</v>
      </c>
    </row>
    <row r="503" spans="1:12" x14ac:dyDescent="0.3">
      <c r="A503" t="s">
        <v>13</v>
      </c>
      <c r="B503">
        <v>24</v>
      </c>
      <c r="G503">
        <v>1</v>
      </c>
      <c r="L503" s="12">
        <v>25</v>
      </c>
    </row>
    <row r="504" spans="1:12" x14ac:dyDescent="0.3">
      <c r="A504" t="s">
        <v>13</v>
      </c>
      <c r="B504">
        <v>40</v>
      </c>
      <c r="G504">
        <v>1</v>
      </c>
      <c r="L504" s="12">
        <v>25</v>
      </c>
    </row>
    <row r="505" spans="1:12" x14ac:dyDescent="0.3">
      <c r="A505" t="s">
        <v>13</v>
      </c>
      <c r="B505">
        <v>51</v>
      </c>
      <c r="G505">
        <v>1</v>
      </c>
      <c r="L505" s="12">
        <v>25</v>
      </c>
    </row>
    <row r="506" spans="1:12" x14ac:dyDescent="0.3">
      <c r="A506" t="s">
        <v>13</v>
      </c>
      <c r="B506">
        <v>46</v>
      </c>
      <c r="G506">
        <v>1</v>
      </c>
      <c r="L506" s="12">
        <v>25</v>
      </c>
    </row>
    <row r="507" spans="1:12" x14ac:dyDescent="0.3">
      <c r="A507" t="s">
        <v>13</v>
      </c>
      <c r="B507">
        <v>58</v>
      </c>
      <c r="G507">
        <v>1</v>
      </c>
      <c r="L507" s="12">
        <v>25</v>
      </c>
    </row>
    <row r="508" spans="1:12" x14ac:dyDescent="0.3">
      <c r="A508" t="s">
        <v>13</v>
      </c>
      <c r="B508">
        <v>45</v>
      </c>
      <c r="G508">
        <v>1</v>
      </c>
      <c r="L508" s="12">
        <v>25</v>
      </c>
    </row>
    <row r="509" spans="1:12" x14ac:dyDescent="0.3">
      <c r="A509" t="s">
        <v>13</v>
      </c>
      <c r="B509">
        <v>57</v>
      </c>
      <c r="G509">
        <v>1</v>
      </c>
      <c r="L509" s="12">
        <v>25</v>
      </c>
    </row>
    <row r="510" spans="1:12" x14ac:dyDescent="0.3">
      <c r="A510" t="s">
        <v>13</v>
      </c>
      <c r="B510">
        <v>19</v>
      </c>
      <c r="G510">
        <v>1</v>
      </c>
      <c r="L510" s="12">
        <v>25</v>
      </c>
    </row>
    <row r="511" spans="1:12" x14ac:dyDescent="0.3">
      <c r="A511" t="s">
        <v>13</v>
      </c>
      <c r="B511">
        <v>44</v>
      </c>
      <c r="G511">
        <v>1</v>
      </c>
      <c r="L511" s="12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BBF1-ED2D-4571-8159-9F3F8C494CDE}">
  <dimension ref="A1:I18"/>
  <sheetViews>
    <sheetView zoomScaleNormal="100" workbookViewId="0"/>
  </sheetViews>
  <sheetFormatPr defaultRowHeight="14.4" x14ac:dyDescent="0.3"/>
  <cols>
    <col min="1" max="1" width="17.44140625" bestFit="1" customWidth="1"/>
    <col min="2" max="2" width="12.109375" bestFit="1" customWidth="1"/>
    <col min="3" max="4" width="14.6640625" bestFit="1" customWidth="1"/>
    <col min="5" max="5" width="9" bestFit="1" customWidth="1"/>
    <col min="6" max="6" width="12.5546875" bestFit="1" customWidth="1"/>
  </cols>
  <sheetData>
    <row r="1" spans="1:9" x14ac:dyDescent="0.3">
      <c r="A1" t="s">
        <v>1068</v>
      </c>
    </row>
    <row r="2" spans="1:9" ht="15" thickBot="1" x14ac:dyDescent="0.35"/>
    <row r="3" spans="1:9" x14ac:dyDescent="0.3">
      <c r="A3" s="25" t="s">
        <v>1069</v>
      </c>
      <c r="B3" s="25"/>
    </row>
    <row r="4" spans="1:9" x14ac:dyDescent="0.3">
      <c r="A4" s="22" t="s">
        <v>1070</v>
      </c>
      <c r="B4" s="22">
        <v>0.5569044465424241</v>
      </c>
    </row>
    <row r="5" spans="1:9" x14ac:dyDescent="0.3">
      <c r="A5" s="22" t="s">
        <v>1071</v>
      </c>
      <c r="B5" s="22">
        <v>0.31014256257872375</v>
      </c>
    </row>
    <row r="6" spans="1:9" x14ac:dyDescent="0.3">
      <c r="A6" s="22" t="s">
        <v>1072</v>
      </c>
      <c r="B6" s="22">
        <v>0.30914156157772277</v>
      </c>
    </row>
    <row r="7" spans="1:9" x14ac:dyDescent="0.3">
      <c r="A7" s="22" t="s">
        <v>1073</v>
      </c>
      <c r="B7" s="22">
        <v>599.93937053395234</v>
      </c>
    </row>
    <row r="8" spans="1:9" ht="15" thickBot="1" x14ac:dyDescent="0.35">
      <c r="A8" s="23" t="s">
        <v>1074</v>
      </c>
      <c r="B8" s="23">
        <v>1000</v>
      </c>
    </row>
    <row r="10" spans="1:9" ht="15" thickBot="1" x14ac:dyDescent="0.35">
      <c r="A10" t="s">
        <v>1075</v>
      </c>
    </row>
    <row r="11" spans="1:9" x14ac:dyDescent="0.3">
      <c r="A11" s="24"/>
      <c r="B11" s="24" t="s">
        <v>1080</v>
      </c>
      <c r="C11" s="24" t="s">
        <v>1081</v>
      </c>
      <c r="D11" s="24" t="s">
        <v>1082</v>
      </c>
      <c r="E11" s="24" t="s">
        <v>1042</v>
      </c>
      <c r="F11" s="24" t="s">
        <v>1083</v>
      </c>
    </row>
    <row r="12" spans="1:9" x14ac:dyDescent="0.3">
      <c r="A12" s="22" t="s">
        <v>1076</v>
      </c>
      <c r="B12" s="27">
        <v>1</v>
      </c>
      <c r="C12" s="27">
        <v>161652428.93164176</v>
      </c>
      <c r="D12" s="27">
        <v>161652428.93164176</v>
      </c>
      <c r="E12" s="27">
        <v>449.125287645394</v>
      </c>
      <c r="F12" s="27">
        <v>1.3457223988801921E-82</v>
      </c>
    </row>
    <row r="13" spans="1:9" x14ac:dyDescent="0.3">
      <c r="A13" s="22" t="s">
        <v>1077</v>
      </c>
      <c r="B13" s="27">
        <v>999</v>
      </c>
      <c r="C13" s="27">
        <v>359567321.06835824</v>
      </c>
      <c r="D13" s="27">
        <v>359927.2483166749</v>
      </c>
      <c r="E13" s="27"/>
      <c r="F13" s="27"/>
    </row>
    <row r="14" spans="1:9" ht="15" thickBot="1" x14ac:dyDescent="0.35">
      <c r="A14" s="23" t="s">
        <v>1078</v>
      </c>
      <c r="B14" s="26">
        <v>1000</v>
      </c>
      <c r="C14" s="26">
        <v>521219750</v>
      </c>
      <c r="D14" s="26"/>
      <c r="E14" s="26"/>
      <c r="F14" s="26"/>
    </row>
    <row r="15" spans="1:9" ht="15" thickBot="1" x14ac:dyDescent="0.35"/>
    <row r="16" spans="1:9" x14ac:dyDescent="0.3">
      <c r="A16" s="24"/>
      <c r="B16" s="24" t="s">
        <v>1084</v>
      </c>
      <c r="C16" s="24" t="s">
        <v>1073</v>
      </c>
      <c r="D16" s="24" t="s">
        <v>1085</v>
      </c>
      <c r="E16" s="24" t="s">
        <v>1086</v>
      </c>
      <c r="F16" s="24" t="s">
        <v>1087</v>
      </c>
      <c r="G16" s="24" t="s">
        <v>1088</v>
      </c>
      <c r="H16" s="24" t="s">
        <v>1089</v>
      </c>
      <c r="I16" s="24" t="s">
        <v>1090</v>
      </c>
    </row>
    <row r="17" spans="1:9" x14ac:dyDescent="0.3">
      <c r="A17" s="22" t="s">
        <v>1079</v>
      </c>
      <c r="B17" s="28">
        <v>0</v>
      </c>
      <c r="C17" s="22" t="e">
        <v>#N/A</v>
      </c>
      <c r="D17" s="22" t="e">
        <v>#N/A</v>
      </c>
      <c r="E17" s="22" t="e">
        <v>#N/A</v>
      </c>
      <c r="F17" s="22" t="e">
        <v>#N/A</v>
      </c>
      <c r="G17" s="22" t="e">
        <v>#N/A</v>
      </c>
      <c r="H17" s="22" t="e">
        <v>#N/A</v>
      </c>
      <c r="I17" s="22" t="e">
        <v>#N/A</v>
      </c>
    </row>
    <row r="18" spans="1:9" ht="15" thickBot="1" x14ac:dyDescent="0.35">
      <c r="A18" s="23" t="s">
        <v>1091</v>
      </c>
      <c r="B18" s="23">
        <v>54.313126151937077</v>
      </c>
      <c r="C18" s="23">
        <v>2.5628373605665149</v>
      </c>
      <c r="D18" s="23">
        <v>21.19257623898973</v>
      </c>
      <c r="E18" s="23">
        <v>1.3049802287573567E-82</v>
      </c>
      <c r="F18" s="23">
        <v>49.283964141155558</v>
      </c>
      <c r="G18" s="23">
        <v>59.342288162718596</v>
      </c>
      <c r="H18" s="23">
        <v>49.283964141155558</v>
      </c>
      <c r="I18" s="23">
        <v>59.342288162718596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CD40-6528-49BB-90D8-725F482DA5CE}">
  <dimension ref="A1:I18"/>
  <sheetViews>
    <sheetView tabSelected="1" zoomScaleNormal="100" workbookViewId="0"/>
  </sheetViews>
  <sheetFormatPr defaultRowHeight="14.4" x14ac:dyDescent="0.3"/>
  <sheetData>
    <row r="1" spans="1:9" x14ac:dyDescent="0.3">
      <c r="A1" t="s">
        <v>1068</v>
      </c>
    </row>
    <row r="2" spans="1:9" ht="15" thickBot="1" x14ac:dyDescent="0.35"/>
    <row r="3" spans="1:9" x14ac:dyDescent="0.3">
      <c r="A3" s="25" t="s">
        <v>1069</v>
      </c>
      <c r="B3" s="25"/>
    </row>
    <row r="4" spans="1:9" x14ac:dyDescent="0.3">
      <c r="A4" s="22" t="s">
        <v>1070</v>
      </c>
      <c r="B4" s="22">
        <v>0.69488128612830535</v>
      </c>
    </row>
    <row r="5" spans="1:9" x14ac:dyDescent="0.3">
      <c r="A5" s="22" t="s">
        <v>1071</v>
      </c>
      <c r="B5" s="22">
        <v>0.48286000181132777</v>
      </c>
    </row>
    <row r="6" spans="1:9" x14ac:dyDescent="0.3">
      <c r="A6" s="22" t="s">
        <v>1072</v>
      </c>
      <c r="B6" s="22">
        <v>0.48185900081032679</v>
      </c>
    </row>
    <row r="7" spans="1:9" x14ac:dyDescent="0.3">
      <c r="A7" s="22" t="s">
        <v>1073</v>
      </c>
      <c r="B7" s="22">
        <v>519.43564949362599</v>
      </c>
    </row>
    <row r="8" spans="1:9" ht="15" thickBot="1" x14ac:dyDescent="0.35">
      <c r="A8" s="23" t="s">
        <v>1074</v>
      </c>
      <c r="B8" s="23">
        <v>1000</v>
      </c>
    </row>
    <row r="10" spans="1:9" ht="15" thickBot="1" x14ac:dyDescent="0.35">
      <c r="A10" t="s">
        <v>1075</v>
      </c>
    </row>
    <row r="11" spans="1:9" x14ac:dyDescent="0.3">
      <c r="A11" s="24"/>
      <c r="B11" s="24" t="s">
        <v>1080</v>
      </c>
      <c r="C11" s="24" t="s">
        <v>1081</v>
      </c>
      <c r="D11" s="24" t="s">
        <v>1082</v>
      </c>
      <c r="E11" s="24" t="s">
        <v>1042</v>
      </c>
      <c r="F11" s="24" t="s">
        <v>1083</v>
      </c>
    </row>
    <row r="12" spans="1:9" x14ac:dyDescent="0.3">
      <c r="A12" s="22" t="s">
        <v>1076</v>
      </c>
      <c r="B12" s="22">
        <v>1</v>
      </c>
      <c r="C12" s="22">
        <v>251676169.4290998</v>
      </c>
      <c r="D12" s="22">
        <v>251676169.4290998</v>
      </c>
      <c r="E12" s="22">
        <v>932.77863537743019</v>
      </c>
      <c r="F12" s="22">
        <v>3.5108301265214053E-145</v>
      </c>
    </row>
    <row r="13" spans="1:9" x14ac:dyDescent="0.3">
      <c r="A13" s="22" t="s">
        <v>1077</v>
      </c>
      <c r="B13" s="22">
        <v>999</v>
      </c>
      <c r="C13" s="22">
        <v>269543580.5709002</v>
      </c>
      <c r="D13" s="22">
        <v>269813.39396486507</v>
      </c>
      <c r="E13" s="22"/>
      <c r="F13" s="22"/>
    </row>
    <row r="14" spans="1:9" ht="15" thickBot="1" x14ac:dyDescent="0.35">
      <c r="A14" s="23" t="s">
        <v>1078</v>
      </c>
      <c r="B14" s="23">
        <v>1000</v>
      </c>
      <c r="C14" s="23">
        <v>521219750</v>
      </c>
      <c r="D14" s="23"/>
      <c r="E14" s="23"/>
      <c r="F14" s="23"/>
    </row>
    <row r="15" spans="1:9" ht="15" thickBot="1" x14ac:dyDescent="0.35"/>
    <row r="16" spans="1:9" x14ac:dyDescent="0.3">
      <c r="A16" s="24"/>
      <c r="B16" s="24" t="s">
        <v>1084</v>
      </c>
      <c r="C16" s="24" t="s">
        <v>1073</v>
      </c>
      <c r="D16" s="24" t="s">
        <v>1085</v>
      </c>
      <c r="E16" s="24" t="s">
        <v>1086</v>
      </c>
      <c r="F16" s="24" t="s">
        <v>1087</v>
      </c>
      <c r="G16" s="24" t="s">
        <v>1088</v>
      </c>
      <c r="H16" s="24" t="s">
        <v>1089</v>
      </c>
      <c r="I16" s="24" t="s">
        <v>1090</v>
      </c>
    </row>
    <row r="17" spans="1:9" x14ac:dyDescent="0.3">
      <c r="A17" s="22" t="s">
        <v>1079</v>
      </c>
      <c r="B17" s="22">
        <v>0</v>
      </c>
      <c r="C17" s="22" t="e">
        <v>#N/A</v>
      </c>
      <c r="D17" s="22" t="e">
        <v>#N/A</v>
      </c>
      <c r="E17" s="22" t="e">
        <v>#N/A</v>
      </c>
      <c r="F17" s="22" t="e">
        <v>#N/A</v>
      </c>
      <c r="G17" s="22" t="e">
        <v>#N/A</v>
      </c>
      <c r="H17" s="22" t="e">
        <v>#N/A</v>
      </c>
      <c r="I17" s="22" t="e">
        <v>#N/A</v>
      </c>
    </row>
    <row r="18" spans="1:9" ht="15" thickBot="1" x14ac:dyDescent="0.35">
      <c r="A18" s="23" t="s">
        <v>1091</v>
      </c>
      <c r="B18" s="23">
        <v>181.95211786372005</v>
      </c>
      <c r="C18" s="23">
        <v>5.9575516995389055</v>
      </c>
      <c r="D18" s="23">
        <v>30.541424907450242</v>
      </c>
      <c r="E18" s="23">
        <v>3.2131819080250242E-145</v>
      </c>
      <c r="F18" s="23">
        <v>170.26136715686872</v>
      </c>
      <c r="G18" s="23">
        <v>193.64286857057138</v>
      </c>
      <c r="H18" s="23">
        <v>170.26136715686872</v>
      </c>
      <c r="I18" s="23">
        <v>193.64286857057138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retail_sales_dataset</vt:lpstr>
      <vt:lpstr>sales by age,gender,pc</vt:lpstr>
      <vt:lpstr>sales by weekdays</vt:lpstr>
      <vt:lpstr>seasonality</vt:lpstr>
      <vt:lpstr>Sales by Products</vt:lpstr>
      <vt:lpstr>Sales by Age and Products</vt:lpstr>
      <vt:lpstr>prices by product</vt:lpstr>
      <vt:lpstr>prices by product2</vt:lpstr>
      <vt:lpstr>Price by products</vt:lpstr>
      <vt:lpstr>T tests</vt:lpstr>
      <vt:lpstr>prediction trials1</vt:lpstr>
      <vt:lpstr>prediction trials2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Lianna</dc:creator>
  <cp:lastModifiedBy>Lianna</cp:lastModifiedBy>
  <dcterms:created xsi:type="dcterms:W3CDTF">2024-05-25T12:25:55Z</dcterms:created>
  <dcterms:modified xsi:type="dcterms:W3CDTF">2024-06-10T20:03:25Z</dcterms:modified>
</cp:coreProperties>
</file>