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eria\Desktop\Rutgers\RutgersBootCamp\Homework\02-Homework\01-Excel\Instructions\"/>
    </mc:Choice>
  </mc:AlternateContent>
  <xr:revisionPtr revIDLastSave="0" documentId="13_ncr:1_{F61E1D19-7011-4BF9-AF7C-5C7665427293}" xr6:coauthVersionLast="46" xr6:coauthVersionMax="46" xr10:uidLastSave="{00000000-0000-0000-0000-000000000000}"/>
  <bookViews>
    <workbookView xWindow="2480" yWindow="500" windowWidth="18160" windowHeight="9700" firstSheet="1" activeTab="2" xr2:uid="{00000000-000D-0000-FFFF-FFFF00000000}"/>
  </bookViews>
  <sheets>
    <sheet name="CategoryStats" sheetId="2" r:id="rId1"/>
    <sheet name="SubcategotyStats" sheetId="3" r:id="rId2"/>
    <sheet name="LaunchDateOutcomes" sheetId="4" r:id="rId3"/>
    <sheet name="Bonus" sheetId="5" r:id="rId4"/>
    <sheet name="Bonus Statistical Analysis" sheetId="6" r:id="rId5"/>
    <sheet name="Data" sheetId="1" r:id="rId6"/>
  </sheets>
  <definedNames>
    <definedName name="_xlnm._FilterDatabase" localSheetId="5" hidden="1">Data!$A$1:$T$4115</definedName>
  </definedNames>
  <calcPr calcId="191029"/>
  <pivotCaches>
    <pivotCache cacheId="2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" i="1" l="1"/>
  <c r="L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I9" i="6"/>
  <c r="H9" i="6"/>
  <c r="I8" i="6"/>
  <c r="H8" i="6"/>
  <c r="I7" i="6"/>
  <c r="H7" i="6"/>
  <c r="I6" i="6"/>
  <c r="H6" i="6"/>
  <c r="I5" i="6"/>
  <c r="I4" i="6"/>
  <c r="H5" i="6"/>
  <c r="H4" i="6"/>
  <c r="D13" i="5"/>
  <c r="D12" i="5"/>
  <c r="D11" i="5"/>
  <c r="D10" i="5"/>
  <c r="D9" i="5"/>
  <c r="D8" i="5"/>
  <c r="D7" i="5"/>
  <c r="D6" i="5"/>
  <c r="D5" i="5"/>
  <c r="D4" i="5"/>
  <c r="D3" i="5"/>
  <c r="D2" i="5"/>
  <c r="C13" i="5"/>
  <c r="B13" i="5"/>
  <c r="B12" i="5"/>
  <c r="C12" i="5"/>
  <c r="C11" i="5"/>
  <c r="C10" i="5"/>
  <c r="C9" i="5"/>
  <c r="C8" i="5"/>
  <c r="C7" i="5"/>
  <c r="C6" i="5"/>
  <c r="C5" i="5"/>
  <c r="C4" i="5"/>
  <c r="C3" i="5"/>
  <c r="C2" i="5"/>
  <c r="B11" i="5"/>
  <c r="B10" i="5"/>
  <c r="B3" i="5"/>
  <c r="B9" i="5"/>
  <c r="B8" i="5"/>
  <c r="B7" i="5"/>
  <c r="B6" i="5"/>
  <c r="B5" i="5"/>
  <c r="B4" i="5"/>
  <c r="B2" i="5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2" i="5" l="1"/>
  <c r="H2" i="5" s="1"/>
  <c r="E11" i="5"/>
  <c r="H11" i="5" s="1"/>
  <c r="E3" i="5"/>
  <c r="F3" i="5" s="1"/>
  <c r="E10" i="5"/>
  <c r="H10" i="5" s="1"/>
  <c r="E12" i="5"/>
  <c r="F12" i="5" s="1"/>
  <c r="E7" i="5"/>
  <c r="F7" i="5" s="1"/>
  <c r="E9" i="5"/>
  <c r="F9" i="5" s="1"/>
  <c r="E6" i="5"/>
  <c r="H6" i="5" s="1"/>
  <c r="E5" i="5"/>
  <c r="F5" i="5" s="1"/>
  <c r="E4" i="5"/>
  <c r="G4" i="5" s="1"/>
  <c r="E13" i="5"/>
  <c r="F13" i="5" s="1"/>
  <c r="E8" i="5"/>
  <c r="F8" i="5" s="1"/>
  <c r="F2" i="5" l="1"/>
  <c r="H3" i="5"/>
  <c r="G6" i="5"/>
  <c r="G3" i="5"/>
  <c r="F6" i="5"/>
  <c r="G9" i="5"/>
  <c r="H9" i="5"/>
  <c r="H12" i="5"/>
  <c r="F11" i="5"/>
  <c r="G13" i="5"/>
  <c r="G12" i="5"/>
  <c r="H4" i="5"/>
  <c r="F4" i="5"/>
  <c r="G7" i="5"/>
  <c r="H7" i="5"/>
  <c r="G10" i="5"/>
  <c r="H13" i="5"/>
  <c r="G2" i="5"/>
  <c r="G5" i="5"/>
  <c r="H5" i="5"/>
  <c r="G8" i="5"/>
  <c r="H8" i="5"/>
  <c r="G11" i="5"/>
  <c r="F10" i="5"/>
</calcChain>
</file>

<file path=xl/sharedStrings.xml><?xml version="1.0" encoding="utf-8"?>
<sst xmlns="http://schemas.openxmlformats.org/spreadsheetml/2006/main" count="28548" uniqueCount="8413">
  <si>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</si>
  <si>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</si>
  <si>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</si>
  <si>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</si>
  <si>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</si>
  <si>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</si>
  <si>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</si>
  <si>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</si>
  <si>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</si>
  <si>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</si>
  <si>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</si>
  <si>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</si>
  <si>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</si>
  <si>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</si>
  <si>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</si>
  <si>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</si>
  <si>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</si>
  <si>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</si>
  <si>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</si>
  <si>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</si>
  <si>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</si>
  <si>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</si>
  <si>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</si>
  <si>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</si>
  <si>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</si>
  <si>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</si>
  <si>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</si>
  <si>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</si>
  <si>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</si>
  <si>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</si>
  <si>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</si>
  <si>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</si>
  <si>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</si>
  <si>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</si>
  <si>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</si>
  <si>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</si>
  <si>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</si>
  <si>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</si>
  <si>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</si>
  <si>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</si>
  <si>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</si>
  <si>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</si>
  <si>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</si>
  <si>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</si>
  <si>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</si>
  <si>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</si>
  <si>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</si>
  <si>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</si>
  <si>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</si>
  <si>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</si>
  <si>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</si>
  <si>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</si>
  <si>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</si>
  <si>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</si>
  <si>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</si>
  <si>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</si>
  <si>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</si>
  <si>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</si>
  <si>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</si>
  <si>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</si>
  <si>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</si>
  <si>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</si>
  <si>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</si>
  <si>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</si>
  <si>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</si>
  <si>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</si>
  <si>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</si>
  <si>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</si>
  <si>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</si>
  <si>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</si>
  <si>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</si>
  <si>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</si>
  <si>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</si>
  <si>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</si>
  <si>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</si>
  <si>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</si>
  <si>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</si>
  <si>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</si>
  <si>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</si>
  <si>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</si>
  <si>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</si>
  <si>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</si>
  <si>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</si>
  <si>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</si>
  <si>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</si>
  <si>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</si>
  <si>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</si>
  <si>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</si>
  <si>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</si>
  <si>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</si>
  <si>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</si>
  <si>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</si>
  <si>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</si>
  <si>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</si>
  <si>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</si>
  <si>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</si>
  <si>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</si>
  <si>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</si>
  <si>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</si>
  <si>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</si>
  <si>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</si>
  <si>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</si>
  <si>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</si>
  <si>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</si>
  <si>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</si>
  <si>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</si>
  <si>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</si>
  <si>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</si>
  <si>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</si>
  <si>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</si>
  <si>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</si>
  <si>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</si>
  <si>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</si>
  <si>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</si>
  <si>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</si>
  <si>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</si>
  <si>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</si>
  <si>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</si>
  <si>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</si>
  <si>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</si>
  <si>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</si>
  <si>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</si>
  <si>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</si>
  <si>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</si>
  <si>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</si>
  <si>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</si>
  <si>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</si>
  <si>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</si>
  <si>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</si>
  <si>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</si>
  <si>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</si>
  <si>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</si>
  <si>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</si>
  <si>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</si>
  <si>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</si>
  <si>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</si>
  <si>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</si>
  <si>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</si>
  <si>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</si>
  <si>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</si>
  <si>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</si>
  <si>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</si>
  <si>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</si>
  <si>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</si>
  <si>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</si>
  <si>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</si>
  <si>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</si>
  <si>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</si>
  <si>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</si>
  <si>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</si>
  <si>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</si>
  <si>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</si>
  <si>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</si>
  <si>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</si>
  <si>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</si>
  <si>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</si>
  <si>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</si>
  <si>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</si>
  <si>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</si>
  <si>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</si>
  <si>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</si>
  <si>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</si>
  <si>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</si>
  <si>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</si>
  <si>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</si>
  <si>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</si>
  <si>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</si>
  <si>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</si>
  <si>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</si>
  <si>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</si>
  <si>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</si>
  <si>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</si>
  <si>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</si>
  <si>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</si>
  <si>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</si>
  <si>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</si>
  <si>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</si>
  <si>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</si>
  <si>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</si>
  <si>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</si>
  <si>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</si>
  <si>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</si>
  <si>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</si>
  <si>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</si>
  <si>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</si>
  <si>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</si>
  <si>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</si>
  <si>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</si>
  <si>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</si>
  <si>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</si>
  <si>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</si>
  <si>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</si>
  <si>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</si>
  <si>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</si>
  <si>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</si>
  <si>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</si>
  <si>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</si>
  <si>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</si>
  <si>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</si>
  <si>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</si>
  <si>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</si>
  <si>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</si>
  <si>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</si>
  <si>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</si>
  <si>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</si>
  <si>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</si>
  <si>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</si>
  <si>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</si>
  <si>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</si>
  <si>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</si>
  <si>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</si>
  <si>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</si>
  <si>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</si>
  <si>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</si>
  <si>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</si>
  <si>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</si>
  <si>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</si>
  <si>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</si>
  <si>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</si>
  <si>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</si>
  <si>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</si>
  <si>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</si>
  <si>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</si>
  <si>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</si>
  <si>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</si>
  <si>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</si>
  <si>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</si>
  <si>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</si>
  <si>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</si>
  <si>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</si>
  <si>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</si>
  <si>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</si>
  <si>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</si>
  <si>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</si>
  <si>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</si>
  <si>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</si>
  <si>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</si>
  <si>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</si>
  <si>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</si>
  <si>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</si>
  <si>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</si>
  <si>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</si>
  <si>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</si>
  <si>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</si>
  <si>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</si>
  <si>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</si>
  <si>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</si>
  <si>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</si>
  <si>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</si>
  <si>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</si>
  <si>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</si>
  <si>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</si>
  <si>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</si>
  <si>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</si>
  <si>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</si>
  <si>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</si>
  <si>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</si>
  <si>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</si>
  <si>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</si>
  <si>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</si>
  <si>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</si>
  <si>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</si>
  <si>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</si>
  <si>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</si>
  <si>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</si>
  <si>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</si>
  <si>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</si>
  <si>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</si>
  <si>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</si>
  <si>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</si>
  <si>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</si>
  <si>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</si>
  <si>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</si>
  <si>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</si>
  <si>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</si>
  <si>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</si>
  <si>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</si>
  <si>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</si>
  <si>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</si>
  <si>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</si>
  <si>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</si>
  <si>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</si>
  <si>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</si>
  <si>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</si>
  <si>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</si>
  <si>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</si>
  <si>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</si>
  <si>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</si>
  <si>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</si>
  <si>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</si>
  <si>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</si>
  <si>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</si>
  <si>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</si>
  <si>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</si>
  <si>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</si>
  <si>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</si>
  <si>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</si>
  <si>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</si>
  <si>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</si>
  <si>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</si>
  <si>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</si>
  <si>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</si>
  <si>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</si>
  <si>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</si>
  <si>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</si>
  <si>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</si>
  <si>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</si>
  <si>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</si>
  <si>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</si>
  <si>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</si>
  <si>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</si>
  <si>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</si>
  <si>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</si>
  <si>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</si>
  <si>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</si>
  <si>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</si>
  <si>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</si>
  <si>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</si>
  <si>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</si>
  <si>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</si>
  <si>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</si>
  <si>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</si>
  <si>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</si>
  <si>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</si>
  <si>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</si>
  <si>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</si>
  <si>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</si>
  <si>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</si>
  <si>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</si>
  <si>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</si>
  <si>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</si>
  <si>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</si>
  <si>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</si>
  <si>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</si>
  <si>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</si>
  <si>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</si>
  <si>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</si>
  <si>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</si>
  <si>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</si>
  <si>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</si>
  <si>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</si>
  <si>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</si>
  <si>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</si>
  <si>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</si>
  <si>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</si>
  <si>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</si>
  <si>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</si>
  <si>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</si>
  <si>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</si>
  <si>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</si>
  <si>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</si>
  <si>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</si>
  <si>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</si>
  <si>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</si>
  <si>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</si>
  <si>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</si>
  <si>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</si>
  <si>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</si>
  <si>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</si>
  <si>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</si>
  <si>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</si>
  <si>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</si>
  <si>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</si>
  <si>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</si>
  <si>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</si>
  <si>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</si>
  <si>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</si>
  <si>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</si>
  <si>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</si>
  <si>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</si>
  <si>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</si>
  <si>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</si>
  <si>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</si>
  <si>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</si>
  <si>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</si>
  <si>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</si>
  <si>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</si>
  <si>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</si>
  <si>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</si>
  <si>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</si>
  <si>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</si>
  <si>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</si>
  <si>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</si>
  <si>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</si>
  <si>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</si>
  <si>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</si>
  <si>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</si>
  <si>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</si>
  <si>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</si>
  <si>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</si>
  <si>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</si>
  <si>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</si>
  <si>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</si>
  <si>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</si>
  <si>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</si>
  <si>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</si>
  <si>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</si>
  <si>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</si>
  <si>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</si>
  <si>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</si>
  <si>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</si>
  <si>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</si>
  <si>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</si>
  <si>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</si>
  <si>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</si>
  <si>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</si>
  <si>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</si>
  <si>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</si>
  <si>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</si>
  <si>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</si>
  <si>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</si>
  <si>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</si>
  <si>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</si>
  <si>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</si>
  <si>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</si>
  <si>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</si>
  <si>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</si>
  <si>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</si>
  <si>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</si>
  <si>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</si>
  <si>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</si>
  <si>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</si>
  <si>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</si>
  <si>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</si>
  <si>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</si>
  <si>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</si>
  <si>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</si>
  <si>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</si>
  <si>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</si>
  <si>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</si>
  <si>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</si>
  <si>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</si>
  <si>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</si>
  <si>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</si>
  <si>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</si>
  <si>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</si>
  <si>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</si>
  <si>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</si>
  <si>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</si>
  <si>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</si>
  <si>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</si>
  <si>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</si>
  <si>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</si>
  <si>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</si>
  <si>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</si>
  <si>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</si>
  <si>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</si>
  <si>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</si>
  <si>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</si>
  <si>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</si>
  <si>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</si>
  <si>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</si>
  <si>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</si>
  <si>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</si>
  <si>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</si>
  <si>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</si>
  <si>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</si>
  <si>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</si>
  <si>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</si>
  <si>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</si>
  <si>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</si>
  <si>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</si>
  <si>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</si>
  <si>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</si>
  <si>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</si>
  <si>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</si>
  <si>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</si>
  <si>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</si>
  <si>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</si>
  <si>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</si>
  <si>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</si>
  <si>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</si>
  <si>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</si>
  <si>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</si>
  <si>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</si>
  <si>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</si>
  <si>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</si>
  <si>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</si>
  <si>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</si>
  <si>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</si>
  <si>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</si>
  <si>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</si>
  <si>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</si>
  <si>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</si>
  <si>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</si>
  <si>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</si>
  <si>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</si>
  <si>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</si>
  <si>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</si>
  <si>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</si>
  <si>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</si>
  <si>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</si>
  <si>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</si>
  <si>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</si>
  <si>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</si>
  <si>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</si>
  <si>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</si>
  <si>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</si>
  <si>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</si>
  <si>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</si>
  <si>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</si>
  <si>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</si>
  <si>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</si>
  <si>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</si>
  <si>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</si>
  <si>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</si>
  <si>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</si>
  <si>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</si>
  <si>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</si>
  <si>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</si>
  <si>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</si>
  <si>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</si>
  <si>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</si>
  <si>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</si>
  <si>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</si>
  <si>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</si>
  <si>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</si>
  <si>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</si>
  <si>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</si>
  <si>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</si>
  <si>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</si>
  <si>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</si>
  <si>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</si>
  <si>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</si>
  <si>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</si>
  <si>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</si>
  <si>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</si>
  <si>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</si>
  <si>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</si>
  <si>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</si>
  <si>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</si>
  <si>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</si>
  <si>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</si>
  <si>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</si>
  <si>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</si>
  <si>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</si>
  <si>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</si>
  <si>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</si>
  <si>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</si>
  <si>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</si>
  <si>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</si>
  <si>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</si>
  <si>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</si>
  <si>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</si>
  <si>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</si>
  <si>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</si>
  <si>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</si>
  <si>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</si>
  <si>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</si>
  <si>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</si>
  <si>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</si>
  <si>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</si>
  <si>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</si>
  <si>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</si>
  <si>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</si>
  <si>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</si>
  <si>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</si>
  <si>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</si>
  <si>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</si>
  <si>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</si>
  <si>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</si>
  <si>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</si>
  <si>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</si>
  <si>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</si>
  <si>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</si>
  <si>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</si>
  <si>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</si>
  <si>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</si>
  <si>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</si>
  <si>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</si>
  <si>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</si>
  <si>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</si>
  <si>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</si>
  <si>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</si>
  <si>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</si>
  <si>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</si>
  <si>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</si>
  <si>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</si>
  <si>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</si>
  <si>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</si>
  <si>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</si>
  <si>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</si>
  <si>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</si>
  <si>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</si>
  <si>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</si>
  <si>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</si>
  <si>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</si>
  <si>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</si>
  <si>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</si>
  <si>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</si>
  <si>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</si>
  <si>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</si>
  <si>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</si>
  <si>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</si>
  <si>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</si>
  <si>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</si>
  <si>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</si>
  <si>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</si>
  <si>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</si>
  <si>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</si>
  <si>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</si>
  <si>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</si>
  <si>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</si>
  <si>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</si>
  <si>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</si>
  <si>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</si>
  <si>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</si>
  <si>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</si>
  <si>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</si>
  <si>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</si>
  <si>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</si>
  <si>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</si>
  <si>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</si>
  <si>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</si>
  <si>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</si>
  <si>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</si>
  <si>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</si>
  <si>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</si>
  <si>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</si>
  <si>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</si>
  <si>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</si>
  <si>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</si>
  <si>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</si>
  <si>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</si>
  <si>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</si>
  <si>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</si>
  <si>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</si>
  <si>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</si>
  <si>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</si>
  <si>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</si>
  <si>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</si>
  <si>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</si>
  <si>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</si>
  <si>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</si>
  <si>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</si>
  <si>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</si>
  <si>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</si>
  <si>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</si>
  <si>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</si>
  <si>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</si>
  <si>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</si>
  <si>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</si>
  <si>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</si>
  <si>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</si>
  <si>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</si>
  <si>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</si>
  <si>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</si>
  <si>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</si>
  <si>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</si>
  <si>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</si>
  <si>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</si>
  <si>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</si>
  <si>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</si>
  <si>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</si>
  <si>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</si>
  <si>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</si>
  <si>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</si>
  <si>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</si>
  <si>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</si>
  <si>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</si>
  <si>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</si>
  <si>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</si>
  <si>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</si>
  <si>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</si>
  <si>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</si>
  <si>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</si>
  <si>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</si>
  <si>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</si>
  <si>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</si>
  <si>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</si>
  <si>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</si>
  <si>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</si>
  <si>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</si>
  <si>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</si>
  <si>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</si>
  <si>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</si>
  <si>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</si>
  <si>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</si>
  <si>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</si>
  <si>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</si>
  <si>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</si>
  <si>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</si>
  <si>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</si>
  <si>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</si>
  <si>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</si>
  <si>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</si>
  <si>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</si>
  <si>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</si>
  <si>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</si>
  <si>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</si>
  <si>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</si>
  <si>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</si>
  <si>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</si>
  <si>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</si>
  <si>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</si>
  <si>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</si>
  <si>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</si>
  <si>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</si>
  <si>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</si>
  <si>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</si>
  <si>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</si>
  <si>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</si>
  <si>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</si>
  <si>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</si>
  <si>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</si>
  <si>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</si>
  <si>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</si>
  <si>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</si>
  <si>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</si>
  <si>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</si>
  <si>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</si>
  <si>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</si>
  <si>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</si>
  <si>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</si>
  <si>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</si>
  <si>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</si>
  <si>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</si>
  <si>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</si>
  <si>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</si>
  <si>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</si>
  <si>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</si>
  <si>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</si>
  <si>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</si>
  <si>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</si>
  <si>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</si>
  <si>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</si>
  <si>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</si>
  <si>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</si>
  <si>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</si>
  <si>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</si>
  <si>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</si>
  <si>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</si>
  <si>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</si>
  <si>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</si>
  <si>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</si>
  <si>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</si>
  <si>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</si>
  <si>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</si>
  <si>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</si>
  <si>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</si>
  <si>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</si>
  <si>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</si>
  <si>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</si>
  <si>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</si>
  <si>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</si>
  <si>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</si>
  <si>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</si>
  <si>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</si>
  <si>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</si>
  <si>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</si>
  <si>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</si>
  <si>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</si>
  <si>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</si>
  <si>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</si>
  <si>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</si>
  <si>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</si>
  <si>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</si>
  <si>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</si>
  <si>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</si>
  <si>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</si>
  <si>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</si>
  <si>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</si>
  <si>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</si>
  <si>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</si>
  <si>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</si>
  <si>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</si>
  <si>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</si>
  <si>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</si>
  <si>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</si>
  <si>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</si>
  <si>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</si>
  <si>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</si>
  <si>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</si>
  <si>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</si>
  <si>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</si>
  <si>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</si>
  <si>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</si>
  <si>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</si>
  <si>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</si>
  <si>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</si>
  <si>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</si>
  <si>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</si>
  <si>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</si>
  <si>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</si>
  <si>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</si>
  <si>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</si>
  <si>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</si>
  <si>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</si>
  <si>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</si>
  <si>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</si>
  <si>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</si>
  <si>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</si>
  <si>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</si>
  <si>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</si>
  <si>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</si>
  <si>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</si>
  <si>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</si>
  <si>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</si>
  <si>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</si>
  <si>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</si>
  <si>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</si>
  <si>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</si>
  <si>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</si>
  <si>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</si>
  <si>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</si>
  <si>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</si>
  <si>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</si>
  <si>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</si>
  <si>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</si>
  <si>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</si>
  <si>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</si>
  <si>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</si>
  <si>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</si>
  <si>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</si>
  <si>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</si>
  <si>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</si>
  <si>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</si>
  <si>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</si>
  <si>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</si>
  <si>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</si>
  <si>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</si>
  <si>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</si>
  <si>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</si>
  <si>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</si>
  <si>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</si>
  <si>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</si>
  <si>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</si>
  <si>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</si>
  <si>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</si>
  <si>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</si>
  <si>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</si>
  <si>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</si>
  <si>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</si>
  <si>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</si>
  <si>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</si>
  <si>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</si>
  <si>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</si>
  <si>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</si>
  <si>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</si>
  <si>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</si>
  <si>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</si>
  <si>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</si>
  <si>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</si>
  <si>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</si>
  <si>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</si>
  <si>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</si>
  <si>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</si>
  <si>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</si>
  <si>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</si>
  <si>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</si>
  <si>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</si>
  <si>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</si>
  <si>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</si>
  <si>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</si>
  <si>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</si>
  <si>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</si>
  <si>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</si>
  <si>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</si>
  <si>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</si>
  <si>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</si>
  <si>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</si>
  <si>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</si>
  <si>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</si>
  <si>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</si>
  <si>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</si>
  <si>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</si>
  <si>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</si>
  <si>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</si>
  <si>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</si>
  <si>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</si>
  <si>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</si>
  <si>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</si>
  <si>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</si>
  <si>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</si>
  <si>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</si>
  <si>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</si>
  <si>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</si>
  <si>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</si>
  <si>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</si>
  <si>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</si>
  <si>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</si>
  <si>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</si>
  <si>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</si>
  <si>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</si>
  <si>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</si>
  <si>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</si>
  <si>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</si>
  <si>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</si>
  <si>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</si>
  <si>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</si>
  <si>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</si>
  <si>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</si>
  <si>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</si>
  <si>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</si>
  <si>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</si>
  <si>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</si>
  <si>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</si>
  <si>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</si>
  <si>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</si>
  <si>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</si>
  <si>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</si>
  <si>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</si>
  <si>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</si>
  <si>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</si>
  <si>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</si>
  <si>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</si>
  <si>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</si>
  <si>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</si>
  <si>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</si>
  <si>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</si>
  <si>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</si>
  <si>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</si>
  <si>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</si>
  <si>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</si>
  <si>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</si>
  <si>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</si>
  <si>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</si>
  <si>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</si>
  <si>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</si>
  <si>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</si>
  <si>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</si>
  <si>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</si>
  <si>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</si>
  <si>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</si>
  <si>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</si>
  <si>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</si>
  <si>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</si>
  <si>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</si>
  <si>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</si>
  <si>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</si>
  <si>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</si>
  <si>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</si>
  <si>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</si>
  <si>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</si>
  <si>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</si>
  <si>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</si>
  <si>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</si>
  <si>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</si>
  <si>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</si>
  <si>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</si>
  <si>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</si>
  <si>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</si>
  <si>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</si>
  <si>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</si>
  <si>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</si>
  <si>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</si>
  <si>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</si>
  <si>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</si>
  <si>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</si>
  <si>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</si>
  <si>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</si>
  <si>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</si>
  <si>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</si>
  <si>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</si>
  <si>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</si>
  <si>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</si>
  <si>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</si>
  <si>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</si>
  <si>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</si>
  <si>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</si>
  <si>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</si>
  <si>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</si>
  <si>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</si>
  <si>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</si>
  <si>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</si>
  <si>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</si>
  <si>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</si>
  <si>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</si>
  <si>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</si>
  <si>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</si>
  <si>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</si>
  <si>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</si>
  <si>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</si>
  <si>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</si>
  <si>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</si>
  <si>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</si>
  <si>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</si>
  <si>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</si>
  <si>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</si>
  <si>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</si>
  <si>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</si>
  <si>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</si>
  <si>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</si>
  <si>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</si>
  <si>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</si>
  <si>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</si>
  <si>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</si>
  <si>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</si>
  <si>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</si>
  <si>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</si>
  <si>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</si>
  <si>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</si>
  <si>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</si>
  <si>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</si>
  <si>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</si>
  <si>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</si>
  <si>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</si>
  <si>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</si>
  <si>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</si>
  <si>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</si>
  <si>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</si>
  <si>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</si>
  <si>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</si>
  <si>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</si>
  <si>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</si>
  <si>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</si>
  <si>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</si>
  <si>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</si>
  <si>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</si>
  <si>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</si>
  <si>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</si>
  <si>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</si>
  <si>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</si>
  <si>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</si>
  <si>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</si>
  <si>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</si>
  <si>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</si>
  <si>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</si>
  <si>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</si>
  <si>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</si>
  <si>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</si>
  <si>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</si>
  <si>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</si>
  <si>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</si>
  <si>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</si>
  <si>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</si>
  <si>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</si>
  <si>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</si>
  <si>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</si>
  <si>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</si>
  <si>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</si>
  <si>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</si>
  <si>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</si>
  <si>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</si>
  <si>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</si>
  <si>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</si>
  <si>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</si>
  <si>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</si>
  <si>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</si>
  <si>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</si>
  <si>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</si>
  <si>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</si>
  <si>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</si>
  <si>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</si>
  <si>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</si>
  <si>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</si>
  <si>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</si>
  <si>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</si>
  <si>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</si>
  <si>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</si>
  <si>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</si>
  <si>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</si>
  <si>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</si>
  <si>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</si>
  <si>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</si>
  <si>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</si>
  <si>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</si>
  <si>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</si>
  <si>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</si>
  <si>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</si>
  <si>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</si>
  <si>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</si>
  <si>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</si>
  <si>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</si>
  <si>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</si>
  <si>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</si>
  <si>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</si>
  <si>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</si>
  <si>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</si>
  <si>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</si>
  <si>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</si>
  <si>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</si>
  <si>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</si>
  <si>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</si>
  <si>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</si>
  <si>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</si>
  <si>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</si>
  <si>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</si>
  <si>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</si>
  <si>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</si>
  <si>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</si>
  <si>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</si>
  <si>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</si>
  <si>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</si>
  <si>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</si>
  <si>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</si>
  <si>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</si>
  <si>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</si>
  <si>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</si>
  <si>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</si>
  <si>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</si>
  <si>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</si>
  <si>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</si>
  <si>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</si>
  <si>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</si>
  <si>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</si>
  <si>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</si>
  <si>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</si>
  <si>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</si>
  <si>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</si>
  <si>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</si>
  <si>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</si>
  <si>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</si>
  <si>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</si>
  <si>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</si>
  <si>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</si>
  <si>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</si>
  <si>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</si>
  <si>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</si>
  <si>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</si>
  <si>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</si>
  <si>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</si>
  <si>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</si>
  <si>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</si>
  <si>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</si>
  <si>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</si>
  <si>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</si>
  <si>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</si>
  <si>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</si>
  <si>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</si>
  <si>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</si>
  <si>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</si>
  <si>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</si>
  <si>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</si>
  <si>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</si>
  <si>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</si>
  <si>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</si>
  <si>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</si>
  <si>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</si>
  <si>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</si>
  <si>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</si>
  <si>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</si>
  <si>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</si>
  <si>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</si>
  <si>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</si>
  <si>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</si>
  <si>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</si>
  <si>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</si>
  <si>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</si>
  <si>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</si>
  <si>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</si>
  <si>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</si>
  <si>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</si>
  <si>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</si>
  <si>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</si>
  <si>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</si>
  <si>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</si>
  <si>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</si>
  <si>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</si>
  <si>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</si>
  <si>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</si>
  <si>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</si>
  <si>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</si>
  <si>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</si>
  <si>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</si>
  <si>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</si>
  <si>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</si>
  <si>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</si>
  <si>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</si>
  <si>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</si>
  <si>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</si>
  <si>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</si>
  <si>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</si>
  <si>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</si>
  <si>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</si>
  <si>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</si>
  <si>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</si>
  <si>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</si>
  <si>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</si>
  <si>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</si>
  <si>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</si>
  <si>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</si>
  <si>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</si>
  <si>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</si>
  <si>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</si>
  <si>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</si>
  <si>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</si>
  <si>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</si>
  <si>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</si>
  <si>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</si>
  <si>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</si>
  <si>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</si>
  <si>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</si>
  <si>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</si>
  <si>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</si>
  <si>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</si>
  <si>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</si>
  <si>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</si>
  <si>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</si>
  <si>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</si>
  <si>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</si>
  <si>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</si>
  <si>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</si>
  <si>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</si>
  <si>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</si>
  <si>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</si>
  <si>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</si>
  <si>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</si>
  <si>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</si>
  <si>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</si>
  <si>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</si>
  <si>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</si>
  <si>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</si>
  <si>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</si>
  <si>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</si>
  <si>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</si>
  <si>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</si>
  <si>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</si>
  <si>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</si>
  <si>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</si>
  <si>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</si>
  <si>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</si>
  <si>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</si>
  <si>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</si>
  <si>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</si>
  <si>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</si>
  <si>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</si>
  <si>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</si>
  <si>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</si>
  <si>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</si>
  <si>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</si>
  <si>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</si>
  <si>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</si>
  <si>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</si>
  <si>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</si>
  <si>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</si>
  <si>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</si>
  <si>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</si>
  <si>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</si>
  <si>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</si>
  <si>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</si>
  <si>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</si>
  <si>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</si>
  <si>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</si>
  <si>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</si>
  <si>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</si>
  <si>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</si>
  <si>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</si>
  <si>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</si>
  <si>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</si>
  <si>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</si>
  <si>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</si>
  <si>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</si>
  <si>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</si>
  <si>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</si>
  <si>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</si>
  <si>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</si>
  <si>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</si>
  <si>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</si>
  <si>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</si>
  <si>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</si>
  <si>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</si>
  <si>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</si>
  <si>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</si>
  <si>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</si>
  <si>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</si>
  <si>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</si>
  <si>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</si>
  <si>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</si>
  <si>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</si>
  <si>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</si>
  <si>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</si>
  <si>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</si>
  <si>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</si>
  <si>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</si>
  <si>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</si>
  <si>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</si>
  <si>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</si>
  <si>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</si>
  <si>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</si>
  <si>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</si>
  <si>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</si>
  <si>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</si>
  <si>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</si>
  <si>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</si>
  <si>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</si>
  <si>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</si>
  <si>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</si>
  <si>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</si>
  <si>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</si>
  <si>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</si>
  <si>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</si>
  <si>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</si>
  <si>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</si>
  <si>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</si>
  <si>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</si>
  <si>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</si>
  <si>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</si>
  <si>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</si>
  <si>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</si>
  <si>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</si>
  <si>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</si>
  <si>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</si>
  <si>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</si>
  <si>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</si>
  <si>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</si>
  <si>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</si>
  <si>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</si>
  <si>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</si>
  <si>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</si>
  <si>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</si>
  <si>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</si>
  <si>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</si>
  <si>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</si>
  <si>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</si>
  <si>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</si>
  <si>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</si>
  <si>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</si>
  <si>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</si>
  <si>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</si>
  <si>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</si>
  <si>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</si>
  <si>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</si>
  <si>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</si>
  <si>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</si>
  <si>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</si>
  <si>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</si>
  <si>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</si>
  <si>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</si>
  <si>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</si>
  <si>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</si>
  <si>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</si>
  <si>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</si>
  <si>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</si>
  <si>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</si>
  <si>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</si>
  <si>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</si>
  <si>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</si>
  <si>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</si>
  <si>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</si>
  <si>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</si>
  <si>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</si>
  <si>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</si>
  <si>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</si>
  <si>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</si>
  <si>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</si>
  <si>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</si>
  <si>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</si>
  <si>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</si>
  <si>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</si>
  <si>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</si>
  <si>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</si>
  <si>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</si>
  <si>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</si>
  <si>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</si>
  <si>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</si>
  <si>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</si>
  <si>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</si>
  <si>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</si>
  <si>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</si>
  <si>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</si>
  <si>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</si>
  <si>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</si>
  <si>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</si>
  <si>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</si>
  <si>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</si>
  <si>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</si>
  <si>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</si>
  <si>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</si>
  <si>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</si>
  <si>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</si>
  <si>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</si>
  <si>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</si>
  <si>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</si>
  <si>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</si>
  <si>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</si>
  <si>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</si>
  <si>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</si>
  <si>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</si>
  <si>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</si>
  <si>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</si>
  <si>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</si>
  <si>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</si>
  <si>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</si>
  <si>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</si>
  <si>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</si>
  <si>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</si>
  <si>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</si>
  <si>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</si>
  <si>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</si>
  <si>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</si>
  <si>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</si>
  <si>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</si>
  <si>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</si>
  <si>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</si>
  <si>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</si>
  <si>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</si>
  <si>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</si>
  <si>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</si>
  <si>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</si>
  <si>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</si>
  <si>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</si>
  <si>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</si>
  <si>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</si>
  <si>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</si>
  <si>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</si>
  <si>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</si>
  <si>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</si>
  <si>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</si>
  <si>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</si>
  <si>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</si>
  <si>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</si>
  <si>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</si>
  <si>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</si>
  <si>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</si>
  <si>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</si>
  <si>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</si>
  <si>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</si>
  <si>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</si>
  <si>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</si>
  <si>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</si>
  <si>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</si>
  <si>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</si>
  <si>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</si>
  <si>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</si>
  <si>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</si>
  <si>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</si>
  <si>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</si>
  <si>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</si>
  <si>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</si>
  <si>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</si>
  <si>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</si>
  <si>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</si>
  <si>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</si>
  <si>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</si>
  <si>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</si>
  <si>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</si>
  <si>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</si>
  <si>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</si>
  <si>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</si>
  <si>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</si>
  <si>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</si>
  <si>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</si>
  <si>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</si>
  <si>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</si>
  <si>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</si>
  <si>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</si>
  <si>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</si>
  <si>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</si>
  <si>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</si>
  <si>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</si>
  <si>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</si>
  <si>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</si>
  <si>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</si>
  <si>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</si>
  <si>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</si>
  <si>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</si>
  <si>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</si>
  <si>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</si>
  <si>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</si>
  <si>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</si>
  <si>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</si>
  <si>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</si>
  <si>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</si>
  <si>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</si>
  <si>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</si>
  <si>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</si>
  <si>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</si>
  <si>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</si>
  <si>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</si>
  <si>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</si>
  <si>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</si>
  <si>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</si>
  <si>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</si>
  <si>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</si>
  <si>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</si>
  <si>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</si>
  <si>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</si>
  <si>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</si>
  <si>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</si>
  <si>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</si>
  <si>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</si>
  <si>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</si>
  <si>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</si>
  <si>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</si>
  <si>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</si>
  <si>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</si>
  <si>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</si>
  <si>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</si>
  <si>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</si>
  <si>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</si>
  <si>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</si>
  <si>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</si>
  <si>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</si>
  <si>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</si>
  <si>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</si>
  <si>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</si>
  <si>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</si>
  <si>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</si>
  <si>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</si>
  <si>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</si>
  <si>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</si>
  <si>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</si>
  <si>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</si>
  <si>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</si>
  <si>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</si>
  <si>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</si>
  <si>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</si>
  <si>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</si>
  <si>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</si>
  <si>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</si>
  <si>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</si>
  <si>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</si>
  <si>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</si>
  <si>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</si>
  <si>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</si>
  <si>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</si>
  <si>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</si>
  <si>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</si>
  <si>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</si>
  <si>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</si>
  <si>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</si>
  <si>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</si>
  <si>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</si>
  <si>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</si>
  <si>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</si>
  <si>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</si>
  <si>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</si>
  <si>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</si>
  <si>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</si>
  <si>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</si>
  <si>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</si>
  <si>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</si>
  <si>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</si>
  <si>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</si>
  <si>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</si>
  <si>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</si>
  <si>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</si>
  <si>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</si>
  <si>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</si>
  <si>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</si>
  <si>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</si>
  <si>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</si>
  <si>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</si>
  <si>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</si>
  <si>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</si>
  <si>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</si>
  <si>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</si>
  <si>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</si>
  <si>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</si>
  <si>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</si>
  <si>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</si>
  <si>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</si>
  <si>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</si>
  <si>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</si>
  <si>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</si>
  <si>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</si>
  <si>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</si>
  <si>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</si>
  <si>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</si>
  <si>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</si>
  <si>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</si>
  <si>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</si>
  <si>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</si>
  <si>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</si>
  <si>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</si>
  <si>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</si>
  <si>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</si>
  <si>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</si>
  <si>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</si>
  <si>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</si>
  <si>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</si>
  <si>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</si>
  <si>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</si>
  <si>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</si>
  <si>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</si>
  <si>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</si>
  <si>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</si>
  <si>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</si>
  <si>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</si>
  <si>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</si>
  <si>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</si>
  <si>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</si>
  <si>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</si>
  <si>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</si>
  <si>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</si>
  <si>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</si>
  <si>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</si>
  <si>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</si>
  <si>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</si>
  <si>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</si>
  <si>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</si>
  <si>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</si>
  <si>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</si>
  <si>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</si>
  <si>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</si>
  <si>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</si>
  <si>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</si>
  <si>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</si>
  <si>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</si>
  <si>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</si>
  <si>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</si>
  <si>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</si>
  <si>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</si>
  <si>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</si>
  <si>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</si>
  <si>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</si>
  <si>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</si>
  <si>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</si>
  <si>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</si>
  <si>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</si>
  <si>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</si>
  <si>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</si>
  <si>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</si>
  <si>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</si>
  <si>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</si>
  <si>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</si>
  <si>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</si>
  <si>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</si>
  <si>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</si>
  <si>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</si>
  <si>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</si>
  <si>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</si>
  <si>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</si>
  <si>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</si>
  <si>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</si>
  <si>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</si>
  <si>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</si>
  <si>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</si>
  <si>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</si>
  <si>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</si>
  <si>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</si>
  <si>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</si>
  <si>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</si>
  <si>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</si>
  <si>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</si>
  <si>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</si>
  <si>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</si>
  <si>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</si>
  <si>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</si>
  <si>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</si>
  <si>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</si>
  <si>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</si>
  <si>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</si>
  <si>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</si>
  <si>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</si>
  <si>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</si>
  <si>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</si>
  <si>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</si>
  <si>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</si>
  <si>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</si>
  <si>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</si>
  <si>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</si>
  <si>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</si>
  <si>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</si>
  <si>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</si>
  <si>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</si>
  <si>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</si>
  <si>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</si>
  <si>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</si>
  <si>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</si>
  <si>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</si>
  <si>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</si>
  <si>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</si>
  <si>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</si>
  <si>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</si>
  <si>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</si>
  <si>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</si>
  <si>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</si>
  <si>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</si>
  <si>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</si>
  <si>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</si>
  <si>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</si>
  <si>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</si>
  <si>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</si>
  <si>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</si>
  <si>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</si>
  <si>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</si>
  <si>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</si>
  <si>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</si>
  <si>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</si>
  <si>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</si>
  <si>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</si>
  <si>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</si>
  <si>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</si>
  <si>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</si>
  <si>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</si>
  <si>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</si>
  <si>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</si>
  <si>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</si>
  <si>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</si>
  <si>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</si>
  <si>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</si>
  <si>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</si>
  <si>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</si>
  <si>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</si>
  <si>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</si>
  <si>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</si>
  <si>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</si>
  <si>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</si>
  <si>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</si>
  <si>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</si>
  <si>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</si>
  <si>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</si>
  <si>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</si>
  <si>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</si>
  <si>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</si>
  <si>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</si>
  <si>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</si>
  <si>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</si>
  <si>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</si>
  <si>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</si>
  <si>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</si>
  <si>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</si>
  <si>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</si>
  <si>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</si>
  <si>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</si>
  <si>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</si>
  <si>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</si>
  <si>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</si>
  <si>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</si>
  <si>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</si>
  <si>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</si>
  <si>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</si>
  <si>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</si>
  <si>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</si>
  <si>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</si>
  <si>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</si>
  <si>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</si>
  <si>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</si>
  <si>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</si>
  <si>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</si>
  <si>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</si>
  <si>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</si>
  <si>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</si>
  <si>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</si>
  <si>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</si>
  <si>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</si>
  <si>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</si>
  <si>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</si>
  <si>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</si>
  <si>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</si>
  <si>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</si>
  <si>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</si>
  <si>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</si>
  <si>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</si>
  <si>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</si>
  <si>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</si>
  <si>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</si>
  <si>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</si>
  <si>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</si>
  <si>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</si>
  <si>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</si>
  <si>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</si>
  <si>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</si>
  <si>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</si>
  <si>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</si>
  <si>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</si>
  <si>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</si>
  <si>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</si>
  <si>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</si>
  <si>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</si>
  <si>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</si>
  <si>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</si>
  <si>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</si>
  <si>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</si>
  <si>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</si>
  <si>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</si>
  <si>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</si>
  <si>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</si>
  <si>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</si>
  <si>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</si>
  <si>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</si>
  <si>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</si>
  <si>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</si>
  <si>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</si>
  <si>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</si>
  <si>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</si>
  <si>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</si>
  <si>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</si>
  <si>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</si>
  <si>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</si>
  <si>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</si>
  <si>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</si>
  <si>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</si>
  <si>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</si>
  <si>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</si>
  <si>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</si>
  <si>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</si>
  <si>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</si>
  <si>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</si>
  <si>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</si>
  <si>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</si>
  <si>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</si>
  <si>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</si>
  <si>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</si>
  <si>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</si>
  <si>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</si>
  <si>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</si>
  <si>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</si>
  <si>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</si>
  <si>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</si>
  <si>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</si>
  <si>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</si>
  <si>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</si>
  <si>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</si>
  <si>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</si>
  <si>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</si>
  <si>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</si>
  <si>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</si>
  <si>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</si>
  <si>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</si>
  <si>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</si>
  <si>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</si>
  <si>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</si>
  <si>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</si>
  <si>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</si>
  <si>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</si>
  <si>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</si>
  <si>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</si>
  <si>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</si>
  <si>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</si>
  <si>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</si>
  <si>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</si>
  <si>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</si>
  <si>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</si>
  <si>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</si>
  <si>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</si>
  <si>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</si>
  <si>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</si>
  <si>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</si>
  <si>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</si>
  <si>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</si>
  <si>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</si>
  <si>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</si>
  <si>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</si>
  <si>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</si>
  <si>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</si>
  <si>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</si>
  <si>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</si>
  <si>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</si>
  <si>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</si>
  <si>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</si>
  <si>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</si>
  <si>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</si>
  <si>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</si>
  <si>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</si>
  <si>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</si>
  <si>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</si>
  <si>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</si>
  <si>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</si>
  <si>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</si>
  <si>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</si>
  <si>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</si>
  <si>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</si>
  <si>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</si>
  <si>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</si>
  <si>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</si>
  <si>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</si>
  <si>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</si>
  <si>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</si>
  <si>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</si>
  <si>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</si>
  <si>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</si>
  <si>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</si>
  <si>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</si>
  <si>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</si>
  <si>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</si>
  <si>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</si>
  <si>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</si>
  <si>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</si>
  <si>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</si>
  <si>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</si>
  <si>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</si>
  <si>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</si>
  <si>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</si>
  <si>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</si>
  <si>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</si>
  <si>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</si>
  <si>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</si>
  <si>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</si>
  <si>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</si>
  <si>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</si>
  <si>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</si>
  <si>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</si>
  <si>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</si>
  <si>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</si>
  <si>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</si>
  <si>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</si>
  <si>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</si>
  <si>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</si>
  <si>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</si>
  <si>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</si>
  <si>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</si>
  <si>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</si>
  <si>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</si>
  <si>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</si>
  <si>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</si>
  <si>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</si>
  <si>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</si>
  <si>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</si>
  <si>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</si>
  <si>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</si>
  <si>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</si>
  <si>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</si>
  <si>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</si>
  <si>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</si>
  <si>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</si>
  <si>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</si>
  <si>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</si>
  <si>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</si>
  <si>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</si>
  <si>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</si>
  <si>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</si>
  <si>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</si>
  <si>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</si>
  <si>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</si>
  <si>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</si>
  <si>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</si>
  <si>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</si>
  <si>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</si>
  <si>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</si>
  <si>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</si>
  <si>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</si>
  <si>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</si>
  <si>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</si>
  <si>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</si>
  <si>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</si>
  <si>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</si>
  <si>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</si>
  <si>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</si>
  <si>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</si>
  <si>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</si>
  <si>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</si>
  <si>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</si>
  <si>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</si>
  <si>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</si>
  <si>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</si>
  <si>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</si>
  <si>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</si>
  <si>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</si>
  <si>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</si>
  <si>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</si>
  <si>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</si>
  <si>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</si>
  <si>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</si>
  <si>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</si>
  <si>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</si>
  <si>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</si>
  <si>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</si>
  <si>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</si>
  <si>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</si>
  <si>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</si>
  <si>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</si>
  <si>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</si>
  <si>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</si>
  <si>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</si>
  <si>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</si>
  <si>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</si>
  <si>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</si>
  <si>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</si>
  <si>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</si>
  <si>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</si>
  <si>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</si>
  <si>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</si>
  <si>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</si>
  <si>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</si>
  <si>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</si>
  <si>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</si>
  <si>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</si>
  <si>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</si>
  <si>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</si>
  <si>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</si>
  <si>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</si>
  <si>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</si>
  <si>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</si>
  <si>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</si>
  <si>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</si>
  <si>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</si>
  <si>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</si>
  <si>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</si>
  <si>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</si>
  <si>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</si>
  <si>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</si>
  <si>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</si>
  <si>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</si>
  <si>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</si>
  <si>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</si>
  <si>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</si>
  <si>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</si>
  <si>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</si>
  <si>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</si>
  <si>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</si>
  <si>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</si>
  <si>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</si>
  <si>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</si>
  <si>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</si>
  <si>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</si>
  <si>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</si>
  <si>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</si>
  <si>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</si>
  <si>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</si>
  <si>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</si>
  <si>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</si>
  <si>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</si>
  <si>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</si>
  <si>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</si>
  <si>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</si>
  <si>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</si>
  <si>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</si>
  <si>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</si>
  <si>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</si>
  <si>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</si>
  <si>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</si>
  <si>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</si>
  <si>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</si>
  <si>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</si>
  <si>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</si>
  <si>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</si>
  <si>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</si>
  <si>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</si>
  <si>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</si>
  <si>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</si>
  <si>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</si>
  <si>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</si>
  <si>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</si>
  <si>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</si>
  <si>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</si>
  <si>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</si>
  <si>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</si>
  <si>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</si>
  <si>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</si>
  <si>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</si>
  <si>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</si>
  <si>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</si>
  <si>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</si>
  <si>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</si>
  <si>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</si>
  <si>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</si>
  <si>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</si>
  <si>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</si>
  <si>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</si>
  <si>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</si>
  <si>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</si>
  <si>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</si>
  <si>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</si>
  <si>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</si>
  <si>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</si>
  <si>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</si>
  <si>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</si>
  <si>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</si>
  <si>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</si>
  <si>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</si>
  <si>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</si>
  <si>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</si>
  <si>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</si>
  <si>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</si>
  <si>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</si>
  <si>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</si>
  <si>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</si>
  <si>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</si>
  <si>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</si>
  <si>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</si>
  <si>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</si>
  <si>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</si>
  <si>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</si>
  <si>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</si>
  <si>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</si>
  <si>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</si>
  <si>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</si>
  <si>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</si>
  <si>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</si>
  <si>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</si>
  <si>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</si>
  <si>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</si>
  <si>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</si>
  <si>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</si>
  <si>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</si>
  <si>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</si>
  <si>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</si>
  <si>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</si>
  <si>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</si>
  <si>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</si>
  <si>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</si>
  <si>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</si>
  <si>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</si>
  <si>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</si>
  <si>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</si>
  <si>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</si>
  <si>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</si>
  <si>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</si>
  <si>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</si>
  <si>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</si>
  <si>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</si>
  <si>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</si>
  <si>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</si>
  <si>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</si>
  <si>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</si>
  <si>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</si>
  <si>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</si>
  <si>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</si>
  <si>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</si>
  <si>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</si>
  <si>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</si>
  <si>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</si>
  <si>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</si>
  <si>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</si>
  <si>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</si>
  <si>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</si>
  <si>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</si>
  <si>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</si>
  <si>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</si>
  <si>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</si>
  <si>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</si>
  <si>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</si>
  <si>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</si>
  <si>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</si>
  <si>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</si>
  <si>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</si>
  <si>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</si>
  <si>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</si>
  <si>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</si>
  <si>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</si>
  <si>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</si>
  <si>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</si>
  <si>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</si>
  <si>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</si>
  <si>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</si>
  <si>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</si>
  <si>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</si>
  <si>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</si>
  <si>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</si>
  <si>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</si>
  <si>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</si>
  <si>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</si>
  <si>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</si>
  <si>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</si>
  <si>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</si>
  <si>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</si>
  <si>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</si>
  <si>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</si>
  <si>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</si>
  <si>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</si>
  <si>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</si>
  <si>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</si>
  <si>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</si>
  <si>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</si>
  <si>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</si>
  <si>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</si>
  <si>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</si>
  <si>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</si>
  <si>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</si>
  <si>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</si>
  <si>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</si>
  <si>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</si>
  <si>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</si>
  <si>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</si>
  <si>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</si>
  <si>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</si>
  <si>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</si>
  <si>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</si>
  <si>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</si>
  <si>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</si>
  <si>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</si>
  <si>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</si>
  <si>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</si>
  <si>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</si>
  <si>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</si>
  <si>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</si>
  <si>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</si>
  <si>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</si>
  <si>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</si>
  <si>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</si>
  <si>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</si>
  <si>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</si>
  <si>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</si>
  <si>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</si>
  <si>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</si>
  <si>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</si>
  <si>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</si>
  <si>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</si>
  <si>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</si>
  <si>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</si>
  <si>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</si>
  <si>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</si>
  <si>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</si>
  <si>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</si>
  <si>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</si>
  <si>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</si>
  <si>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</si>
  <si>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</si>
  <si>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</si>
  <si>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</si>
  <si>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</si>
  <si>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</si>
  <si>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</si>
  <si>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</si>
  <si>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</si>
  <si>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</si>
  <si>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</si>
  <si>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</si>
  <si>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</si>
  <si>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</si>
  <si>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</si>
  <si>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</si>
  <si>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</si>
  <si>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</si>
  <si>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</si>
  <si>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</si>
  <si>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</si>
  <si>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</si>
  <si>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</si>
  <si>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</si>
  <si>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</si>
  <si>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</si>
  <si>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</si>
  <si>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</si>
  <si>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</si>
  <si>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</si>
  <si>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</si>
  <si>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</si>
  <si>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</si>
  <si>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</si>
  <si>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</si>
  <si>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</si>
  <si>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</si>
  <si>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</si>
  <si>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</si>
  <si>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</si>
  <si>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</si>
  <si>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</si>
  <si>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</si>
  <si>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</si>
  <si>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</si>
  <si>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</si>
  <si>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</si>
  <si>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</si>
  <si>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</si>
  <si>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</si>
  <si>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</si>
  <si>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</si>
  <si>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</si>
  <si>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</si>
  <si>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</si>
  <si>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</si>
  <si>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</si>
  <si>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</si>
  <si>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</si>
  <si>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</si>
  <si>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</si>
  <si>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</si>
  <si>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</si>
  <si>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</si>
  <si>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</si>
  <si>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</si>
  <si>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</si>
  <si>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</si>
  <si>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</si>
  <si>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</si>
  <si>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</si>
  <si>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</si>
  <si>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</si>
  <si>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</si>
  <si>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</si>
  <si>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</si>
  <si>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</si>
  <si>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</si>
  <si>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</si>
  <si>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</si>
  <si>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</si>
  <si>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</si>
  <si>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</si>
  <si>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</si>
  <si>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</si>
  <si>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</si>
  <si>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</si>
  <si>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</si>
  <si>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</si>
  <si>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</si>
  <si>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</si>
  <si>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</si>
  <si>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</si>
  <si>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</si>
  <si>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</si>
  <si>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</si>
  <si>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</si>
  <si>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</si>
  <si>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</si>
  <si>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</si>
  <si>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</si>
  <si>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</si>
  <si>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</si>
  <si>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</si>
  <si>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</si>
  <si>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</si>
  <si>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</si>
  <si>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</si>
  <si>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</si>
  <si>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</si>
  <si>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</si>
  <si>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</si>
  <si>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</si>
  <si>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</si>
  <si>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</si>
  <si>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</si>
  <si>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</si>
  <si>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</si>
  <si>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</si>
  <si>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</si>
  <si>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</si>
  <si>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</si>
  <si>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</si>
  <si>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</si>
  <si>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</si>
  <si>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</si>
  <si>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</si>
  <si>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</si>
  <si>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</si>
  <si>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</si>
  <si>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</si>
  <si>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</si>
  <si>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</si>
  <si>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</si>
  <si>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</si>
  <si>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</si>
  <si>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</si>
  <si>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</si>
  <si>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</si>
  <si>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</si>
  <si>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</si>
  <si>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</si>
  <si>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</si>
  <si>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</si>
  <si>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</si>
  <si>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</si>
  <si>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</si>
  <si>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</si>
  <si>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</si>
  <si>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</si>
  <si>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</si>
  <si>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</si>
  <si>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</si>
  <si>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</si>
  <si>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</si>
  <si>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</si>
  <si>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</si>
  <si>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</si>
  <si>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</si>
  <si>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</si>
  <si>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</si>
  <si>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</si>
  <si>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</si>
  <si>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</si>
  <si>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</si>
  <si>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</si>
  <si>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</si>
  <si>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</si>
  <si>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</si>
  <si>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</si>
  <si>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</si>
  <si>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</si>
  <si>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</si>
  <si>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</si>
  <si>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</si>
  <si>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</si>
  <si>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</si>
  <si>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</si>
  <si>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</si>
  <si>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</si>
  <si>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</si>
  <si>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</si>
  <si>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</si>
  <si>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</si>
  <si>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</si>
  <si>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</si>
  <si>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</si>
  <si>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</si>
  <si>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</si>
  <si>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</si>
  <si>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</si>
  <si>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</si>
  <si>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</si>
  <si>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</si>
  <si>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</si>
  <si>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</si>
  <si>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</si>
  <si>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</si>
  <si>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</si>
  <si>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</si>
  <si>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</si>
  <si>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</si>
  <si>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</si>
  <si>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</si>
  <si>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</si>
  <si>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</si>
  <si>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</si>
  <si>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</si>
  <si>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</si>
  <si>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</si>
  <si>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</si>
  <si>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</si>
  <si>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</si>
  <si>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</si>
  <si>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</si>
  <si>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</si>
  <si>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</si>
  <si>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</si>
  <si>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</si>
  <si>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</si>
  <si>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</si>
  <si>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</si>
  <si>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</si>
  <si>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</si>
  <si>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</si>
  <si>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</si>
  <si>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</si>
  <si>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</si>
  <si>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</si>
  <si>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</si>
  <si>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</si>
  <si>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</si>
  <si>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</si>
  <si>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</si>
  <si>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</si>
  <si>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</si>
  <si>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</si>
  <si>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</si>
  <si>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</si>
  <si>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</si>
  <si>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</si>
  <si>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</si>
  <si>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</si>
  <si>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</si>
  <si>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</si>
  <si>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</si>
  <si>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</si>
  <si>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</si>
  <si>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</si>
  <si>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</si>
  <si>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</si>
  <si>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</si>
  <si>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</si>
  <si>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</si>
  <si>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</si>
  <si>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</si>
  <si>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</si>
  <si>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</si>
  <si>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</si>
  <si>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</si>
  <si>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</si>
  <si>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</si>
  <si>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</si>
  <si>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</si>
  <si>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</si>
  <si>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</si>
  <si>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</si>
  <si>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</si>
  <si>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</si>
  <si>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</si>
  <si>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</si>
  <si>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</si>
  <si>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</si>
  <si>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</si>
  <si>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</si>
  <si>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</si>
  <si>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</si>
  <si>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</si>
  <si>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</si>
  <si>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</si>
  <si>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</si>
  <si>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</si>
  <si>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</si>
  <si>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</si>
  <si>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</si>
  <si>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</si>
  <si>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</si>
  <si>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</si>
  <si>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</si>
  <si>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</si>
  <si>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</si>
  <si>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</si>
  <si>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</si>
  <si>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</si>
  <si>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</si>
  <si>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</si>
  <si>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</si>
  <si>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</si>
  <si>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</si>
  <si>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</si>
  <si>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</si>
  <si>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</si>
  <si>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</si>
  <si>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</si>
  <si>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</si>
  <si>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</si>
  <si>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</si>
  <si>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</si>
  <si>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</si>
  <si>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</si>
  <si>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</si>
  <si>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</si>
  <si>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</si>
  <si>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</si>
  <si>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</si>
  <si>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</si>
  <si>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</si>
  <si>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</si>
  <si>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</si>
  <si>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</si>
  <si>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</si>
  <si>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</si>
  <si>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</si>
  <si>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</si>
  <si>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</si>
  <si>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</si>
  <si>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</si>
  <si>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</si>
  <si>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</si>
  <si>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</si>
  <si>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</si>
  <si>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</si>
  <si>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</si>
  <si>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</si>
  <si>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</si>
  <si>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</si>
  <si>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</si>
  <si>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</si>
  <si>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</si>
  <si>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</si>
  <si>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</si>
  <si>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</si>
  <si>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</si>
  <si>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</si>
  <si>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</si>
  <si>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</si>
  <si>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</si>
  <si>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</si>
  <si>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</si>
  <si>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</si>
  <si>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</si>
  <si>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</si>
  <si>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</si>
  <si>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</si>
  <si>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</si>
  <si>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</si>
  <si>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</si>
  <si>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</si>
  <si>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</si>
  <si>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</si>
  <si>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</si>
  <si>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</si>
  <si>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</si>
  <si>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</si>
  <si>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</si>
  <si>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</si>
  <si>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</si>
  <si>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</si>
  <si>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</si>
  <si>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</si>
  <si>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</si>
  <si>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</si>
  <si>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</si>
  <si>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</si>
  <si>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</si>
  <si>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</si>
  <si>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</si>
  <si>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</si>
  <si>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</si>
  <si>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</si>
  <si>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</si>
  <si>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</si>
  <si>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</si>
  <si>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</si>
  <si>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</si>
  <si>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</si>
  <si>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</si>
  <si>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</si>
  <si>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</si>
  <si>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</si>
  <si>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</si>
  <si>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</si>
  <si>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</si>
  <si>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</si>
  <si>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</si>
  <si>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</si>
  <si>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</si>
  <si>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</si>
  <si>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</si>
  <si>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</si>
  <si>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</si>
  <si>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</si>
  <si>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</si>
  <si>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</si>
  <si>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</si>
  <si>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</si>
  <si>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</si>
  <si>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</si>
  <si>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</si>
  <si>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</si>
  <si>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</si>
  <si>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</si>
  <si>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</si>
  <si>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</si>
  <si>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</si>
  <si>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</si>
  <si>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</si>
  <si>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</si>
  <si>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</si>
  <si>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</si>
  <si>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</si>
  <si>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</si>
  <si>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</si>
  <si>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</si>
  <si>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</si>
  <si>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</si>
  <si>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</si>
  <si>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</si>
  <si>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</si>
  <si>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</si>
  <si>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</si>
  <si>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</si>
  <si>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</si>
  <si>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</si>
  <si>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</si>
  <si>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</si>
  <si>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</si>
  <si>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</si>
  <si>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</si>
  <si>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</si>
  <si>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</si>
  <si>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</si>
  <si>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</si>
  <si>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</si>
  <si>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</si>
  <si>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</si>
  <si>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</si>
  <si>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</si>
  <si>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</si>
  <si>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</si>
  <si>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</si>
  <si>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</si>
  <si>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</si>
  <si>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</si>
  <si>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</si>
  <si>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</si>
  <si>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</si>
  <si>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</si>
  <si>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</si>
  <si>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</si>
  <si>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</si>
  <si>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</si>
  <si>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</si>
  <si>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</si>
  <si>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</si>
  <si>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</si>
  <si>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</si>
  <si>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</si>
  <si>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</si>
  <si>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</si>
  <si>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</si>
  <si>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</si>
  <si>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</si>
  <si>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</si>
  <si>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</si>
  <si>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</si>
  <si>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</si>
  <si>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</si>
  <si>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</si>
  <si>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</si>
  <si>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</si>
  <si>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</si>
  <si>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</si>
  <si>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</si>
  <si>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</si>
  <si>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</si>
  <si>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</si>
  <si>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</si>
  <si>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</si>
  <si>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</si>
  <si>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</si>
  <si>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</si>
  <si>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</si>
  <si>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</si>
  <si>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</si>
  <si>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</si>
  <si>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</si>
  <si>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</si>
  <si>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</si>
  <si>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</si>
  <si>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</si>
  <si>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</si>
  <si>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</si>
  <si>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</si>
  <si>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</si>
  <si>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</si>
  <si>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</si>
  <si>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</si>
  <si>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</si>
  <si>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</si>
  <si>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</si>
  <si>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</si>
  <si>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</si>
  <si>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</si>
  <si>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</si>
  <si>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</si>
  <si>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</si>
  <si>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</si>
  <si>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</si>
  <si>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</si>
  <si>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</si>
  <si>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</si>
  <si>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</si>
  <si>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</si>
  <si>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</si>
  <si>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</si>
  <si>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</si>
  <si>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</si>
  <si>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</si>
  <si>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</si>
  <si>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</si>
  <si>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</si>
  <si>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</si>
  <si>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</si>
  <si>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</si>
  <si>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</si>
  <si>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</si>
  <si>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</si>
  <si>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</si>
  <si>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</si>
  <si>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</si>
  <si>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</si>
  <si>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</si>
  <si>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</si>
  <si>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</si>
  <si>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</si>
  <si>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</si>
  <si>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</si>
  <si>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</si>
  <si>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</si>
  <si>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</si>
  <si>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</si>
  <si>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</si>
  <si>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</si>
  <si>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</si>
  <si>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</si>
  <si>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</si>
  <si>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</si>
  <si>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</si>
  <si>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</si>
  <si>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</si>
  <si>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</si>
  <si>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</si>
  <si>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</si>
  <si>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</si>
  <si>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</si>
  <si>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</si>
  <si>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</si>
  <si>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</si>
  <si>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</si>
  <si>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</si>
  <si>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</si>
  <si>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</si>
  <si>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</si>
  <si>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</si>
  <si>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</si>
  <si>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</si>
  <si>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</si>
  <si>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</si>
  <si>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</si>
  <si>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</si>
  <si>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</si>
  <si>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</si>
  <si>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</si>
  <si>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</si>
  <si>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</si>
  <si>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</si>
  <si>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</si>
  <si>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</si>
  <si>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</si>
  <si>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</si>
  <si>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</si>
  <si>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</si>
  <si>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</si>
  <si>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</si>
  <si>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</si>
  <si>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</si>
  <si>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</si>
  <si>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</si>
  <si>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</si>
  <si>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</si>
  <si>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</si>
  <si>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</si>
  <si>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</si>
  <si>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</si>
  <si>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</si>
  <si>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</si>
  <si>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</si>
  <si>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</si>
  <si>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</si>
  <si>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</si>
  <si>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</si>
  <si>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</si>
  <si>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</si>
  <si>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</si>
  <si>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</si>
  <si>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</si>
  <si>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</si>
  <si>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</si>
  <si>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</si>
  <si>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</si>
  <si>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</si>
  <si>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</si>
  <si>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</si>
  <si>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</si>
  <si>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</si>
  <si>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</si>
  <si>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</si>
  <si>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</si>
  <si>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</si>
  <si>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</si>
  <si>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</si>
  <si>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</si>
  <si>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</si>
  <si>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</si>
  <si>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</si>
  <si>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</si>
  <si>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</si>
  <si>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</si>
  <si>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</si>
  <si>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</si>
  <si>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</si>
  <si>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</si>
  <si>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</si>
  <si>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</si>
  <si>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</si>
  <si>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</si>
  <si>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</si>
  <si>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</si>
  <si>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</si>
  <si>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</si>
  <si>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</si>
  <si>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</si>
  <si>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</si>
  <si>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</si>
  <si>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</si>
  <si>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</si>
  <si>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</si>
  <si>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</si>
  <si>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</si>
  <si>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</si>
  <si>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</si>
  <si>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</si>
  <si>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</si>
  <si>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</si>
  <si>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</si>
  <si>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</si>
  <si>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</si>
  <si>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</si>
  <si>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</si>
  <si>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</si>
  <si>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</si>
  <si>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</si>
  <si>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</si>
  <si>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</si>
  <si>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</si>
  <si>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</si>
  <si>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</si>
  <si>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</si>
  <si>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</si>
  <si>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</si>
  <si>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</si>
  <si>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</si>
  <si>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</si>
  <si>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</si>
  <si>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</si>
  <si>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</si>
  <si>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</si>
  <si>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</si>
  <si>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</si>
  <si>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</si>
  <si>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</si>
  <si>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</si>
  <si>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</si>
  <si>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</si>
  <si>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</si>
  <si>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</si>
  <si>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</si>
  <si>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</si>
  <si>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</si>
  <si>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</si>
  <si>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</si>
  <si>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</si>
  <si>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</si>
  <si>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</si>
  <si>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</si>
  <si>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</si>
  <si>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</si>
  <si>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</si>
  <si>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</si>
  <si>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</si>
  <si>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</si>
  <si>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</si>
  <si>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</si>
  <si>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</si>
  <si>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</si>
  <si>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</si>
  <si>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</si>
  <si>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</si>
  <si>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</si>
  <si>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</si>
  <si>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</si>
  <si>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</si>
  <si>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</si>
  <si>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</si>
  <si>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</si>
  <si>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</si>
  <si>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</si>
  <si>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</si>
  <si>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</si>
  <si>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</si>
  <si>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</si>
  <si>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</si>
  <si>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</si>
  <si>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</si>
  <si>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</si>
  <si>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</si>
  <si>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</si>
  <si>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</si>
  <si>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</si>
  <si>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</si>
  <si>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</si>
  <si>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</si>
  <si>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</si>
  <si>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</si>
  <si>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</si>
  <si>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</si>
  <si>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</si>
  <si>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</si>
  <si>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</si>
  <si>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</si>
  <si>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</si>
  <si>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</si>
  <si>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</si>
  <si>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</si>
  <si>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</si>
  <si>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</si>
  <si>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</si>
  <si>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</si>
  <si>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</si>
  <si>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</si>
  <si>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</si>
  <si>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</si>
  <si>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</si>
  <si>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</si>
  <si>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</si>
  <si>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</si>
  <si>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</si>
  <si>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</si>
  <si>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</si>
  <si>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</si>
  <si>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</si>
  <si>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</si>
  <si>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</si>
  <si>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</si>
  <si>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</si>
  <si>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</si>
  <si>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</si>
  <si>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</si>
  <si>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</si>
  <si>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</si>
  <si>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</si>
  <si>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</si>
  <si>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</si>
  <si>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</si>
  <si>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</si>
  <si>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</si>
  <si>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</si>
  <si>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</si>
  <si>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</si>
  <si>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</si>
  <si>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</si>
  <si>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</si>
  <si>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</si>
  <si>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</si>
  <si>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</si>
  <si>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</si>
  <si>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</si>
  <si>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</si>
  <si>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</si>
  <si>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</si>
  <si>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</si>
  <si>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</si>
  <si>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</si>
  <si>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</si>
  <si>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</si>
  <si>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</si>
  <si>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</si>
  <si>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</si>
  <si>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</si>
  <si>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</si>
  <si>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</si>
  <si>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</si>
  <si>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</si>
  <si>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</si>
  <si>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</si>
  <si>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</si>
  <si>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</si>
  <si>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</si>
  <si>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</si>
  <si>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</si>
  <si>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</si>
  <si>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</si>
  <si>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</si>
  <si>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</si>
  <si>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</si>
  <si>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</si>
  <si>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</si>
  <si>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</si>
  <si>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</si>
  <si>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</si>
  <si>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</si>
  <si>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</si>
  <si>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</si>
  <si>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</si>
  <si>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</si>
  <si>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</si>
  <si>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</si>
  <si>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</si>
  <si>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</si>
  <si>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</si>
  <si>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</si>
  <si>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</si>
  <si>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</si>
  <si>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</si>
  <si>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</si>
  <si>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</si>
  <si>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</si>
  <si>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</si>
  <si>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</si>
  <si>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</si>
  <si>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</si>
  <si>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</si>
  <si>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</si>
  <si>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</si>
  <si>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</si>
  <si>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</si>
  <si>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</si>
  <si>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</si>
  <si>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</si>
  <si>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</si>
  <si>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</si>
  <si>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</si>
  <si>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</si>
  <si>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</si>
  <si>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</si>
  <si>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</si>
  <si>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</si>
  <si>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</si>
  <si>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</si>
  <si>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</si>
  <si>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</si>
  <si>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</si>
  <si>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</si>
  <si>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</si>
  <si>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</si>
  <si>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</si>
  <si>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</si>
  <si>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</si>
  <si>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</si>
  <si>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</si>
  <si>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</si>
  <si>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</si>
  <si>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</si>
  <si>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</si>
  <si>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</si>
  <si>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</si>
  <si>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</si>
  <si>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</si>
  <si>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</si>
  <si>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</si>
  <si>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</si>
  <si>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</si>
  <si>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</si>
  <si>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</si>
  <si>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</si>
  <si>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</si>
  <si>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</si>
  <si>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</si>
  <si>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</si>
  <si>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</si>
  <si>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</si>
  <si>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</si>
  <si>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</si>
  <si>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</si>
  <si>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</si>
  <si>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</si>
  <si>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</si>
  <si>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</si>
  <si>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</si>
  <si>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</si>
  <si>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</si>
  <si>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</si>
  <si>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</si>
  <si>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</si>
  <si>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</si>
  <si>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</si>
  <si>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</si>
  <si>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</si>
  <si>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</si>
  <si>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</si>
  <si>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</si>
  <si>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</si>
  <si>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</si>
  <si>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</si>
  <si>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</si>
  <si>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</si>
  <si>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</si>
  <si>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</si>
  <si>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</si>
  <si>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</si>
  <si>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</si>
  <si>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</si>
  <si>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</si>
  <si>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</si>
  <si>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</si>
  <si>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</si>
  <si>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</si>
  <si>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</si>
  <si>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</si>
  <si>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</si>
  <si>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</si>
  <si>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</si>
  <si>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</si>
  <si>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</si>
  <si>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</si>
  <si>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</si>
  <si>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</si>
  <si>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</si>
  <si>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</si>
  <si>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</si>
  <si>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</si>
  <si>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</si>
  <si>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</si>
  <si>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</si>
  <si>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</si>
  <si>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</si>
  <si>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</si>
  <si>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</si>
  <si>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</si>
  <si>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</si>
  <si>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</si>
  <si>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</si>
  <si>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</si>
  <si>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</si>
  <si>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</si>
  <si>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</si>
  <si>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</si>
  <si>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</si>
  <si>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</si>
  <si>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</si>
  <si>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</si>
  <si>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</si>
  <si>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</si>
  <si>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</si>
  <si>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</si>
  <si>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</si>
  <si>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</si>
  <si>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</si>
  <si>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</si>
  <si>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</si>
  <si>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</si>
  <si>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</si>
  <si>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</si>
  <si>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</si>
  <si>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</si>
  <si>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</si>
  <si>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</si>
  <si>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</si>
  <si>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</si>
  <si>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</si>
  <si>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</si>
  <si>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</si>
  <si>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</si>
  <si>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</si>
  <si>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</si>
  <si>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</si>
  <si>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</si>
  <si>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</si>
  <si>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</si>
  <si>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</si>
  <si>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</si>
  <si>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</si>
  <si>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</si>
  <si>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</si>
  <si>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</si>
  <si>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</si>
  <si>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</si>
  <si>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</si>
  <si>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</si>
  <si>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</si>
  <si>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</si>
  <si>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</si>
  <si>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</si>
  <si>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</si>
  <si>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</si>
  <si>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</si>
  <si>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</si>
  <si>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</si>
  <si>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</si>
  <si>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</si>
  <si>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</si>
  <si>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</si>
  <si>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</si>
  <si>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</si>
  <si>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</si>
  <si>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</si>
  <si>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</si>
  <si>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</si>
  <si>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</si>
  <si>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</si>
  <si>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</si>
  <si>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</si>
  <si>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</si>
  <si>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</si>
  <si>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</si>
  <si>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</si>
  <si>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</si>
  <si>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</si>
  <si>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</si>
  <si>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</si>
  <si>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</si>
  <si>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</si>
  <si>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</si>
  <si>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</si>
  <si>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</si>
  <si>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</si>
  <si>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</si>
  <si>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</si>
  <si>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</si>
  <si>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</si>
  <si>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</si>
  <si>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</si>
  <si>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</si>
  <si>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</si>
  <si>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</si>
  <si>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</si>
  <si>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</si>
  <si>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</si>
  <si>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</si>
  <si>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</si>
  <si>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</si>
  <si>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</si>
  <si>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</si>
  <si>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</si>
  <si>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</si>
  <si>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</si>
  <si>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</si>
  <si>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</si>
  <si>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</si>
  <si>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</si>
  <si>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</si>
  <si>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</si>
  <si>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</si>
  <si>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</si>
  <si>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</si>
  <si>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</si>
  <si>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</si>
  <si>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</si>
  <si>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</si>
  <si>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</si>
  <si>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</si>
  <si>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</si>
  <si>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</si>
  <si>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</si>
  <si>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</si>
  <si>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</si>
  <si>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</si>
  <si>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</si>
  <si>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</si>
  <si>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</si>
  <si>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</si>
  <si>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</si>
  <si>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</si>
  <si>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</si>
  <si>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</si>
  <si>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</si>
  <si>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</si>
  <si>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</si>
  <si>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</si>
  <si>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</si>
  <si>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</si>
  <si>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</si>
  <si>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</si>
  <si>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</si>
  <si>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</si>
  <si>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</si>
  <si>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</si>
  <si>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</si>
  <si>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</si>
  <si>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</si>
  <si>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</si>
  <si>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</si>
  <si>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</si>
  <si>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</si>
  <si>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</si>
  <si>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</si>
  <si>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</si>
  <si>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</si>
  <si>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</si>
  <si>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</si>
  <si>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</si>
  <si>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</si>
  <si>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</si>
  <si>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</si>
  <si>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</si>
  <si>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</si>
  <si>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</si>
  <si>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</si>
  <si>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</si>
  <si>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</si>
  <si>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</si>
  <si>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</si>
  <si>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</si>
  <si>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</si>
  <si>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</si>
  <si>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</si>
  <si>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</si>
  <si>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</si>
  <si>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</si>
  <si>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</si>
  <si>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</si>
  <si>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</si>
  <si>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</si>
  <si>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</si>
  <si>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</si>
  <si>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</si>
  <si>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</si>
  <si>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</si>
  <si>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</si>
  <si>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</si>
  <si>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</si>
  <si>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</si>
  <si>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</si>
  <si>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</si>
  <si>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</si>
  <si>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</si>
  <si>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</si>
  <si>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</si>
  <si>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</si>
  <si>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</si>
  <si>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</si>
  <si>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</si>
  <si>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</si>
  <si>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</si>
  <si>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</si>
  <si>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</si>
  <si>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</si>
  <si>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</si>
  <si>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</si>
  <si>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</si>
  <si>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</si>
  <si>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</si>
  <si>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</si>
  <si>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</si>
  <si>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</si>
  <si>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</si>
  <si>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</si>
  <si>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</si>
  <si>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</si>
  <si>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</si>
  <si>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</si>
  <si>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</si>
  <si>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</si>
  <si>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</si>
  <si>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</si>
  <si>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</si>
  <si>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</si>
  <si>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</si>
  <si>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</si>
  <si>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</si>
  <si>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</si>
  <si>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</si>
  <si>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</si>
  <si>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</si>
  <si>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</si>
  <si>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</si>
  <si>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</si>
  <si>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</si>
  <si>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</si>
  <si>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</si>
  <si>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</si>
  <si>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</si>
  <si>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</si>
  <si>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</si>
  <si>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</si>
  <si>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</si>
  <si>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</si>
  <si>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</si>
  <si>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</si>
  <si>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</si>
  <si>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</si>
  <si>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</si>
  <si>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</si>
  <si>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</si>
  <si>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</si>
  <si>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</si>
  <si>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</si>
  <si>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</si>
  <si>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</si>
  <si>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</si>
  <si>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</si>
  <si>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</si>
  <si>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</si>
  <si>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</si>
  <si>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</si>
  <si>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</si>
  <si>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</si>
  <si>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</si>
  <si>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</si>
  <si>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</si>
  <si>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</si>
  <si>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</si>
  <si>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</si>
  <si>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</si>
  <si>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</si>
  <si>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</si>
  <si>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</si>
  <si>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</si>
  <si>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</si>
  <si>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</si>
  <si>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</si>
  <si>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</si>
  <si>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</si>
  <si>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</si>
  <si>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</si>
  <si>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</si>
  <si>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</si>
  <si>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</si>
  <si>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</si>
  <si>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</si>
  <si>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</si>
  <si>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</si>
  <si>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</si>
  <si>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</si>
  <si>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</si>
  <si>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</si>
  <si>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</si>
  <si>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</si>
  <si>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</si>
  <si>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</si>
  <si>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</si>
  <si>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</si>
  <si>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</si>
  <si>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</si>
  <si>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</si>
  <si>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</si>
  <si>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</si>
  <si>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</si>
  <si>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</si>
  <si>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</si>
  <si>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</si>
  <si>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</si>
  <si>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</si>
  <si>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</si>
  <si>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</si>
  <si>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</si>
  <si>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</si>
  <si>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</si>
  <si>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</si>
  <si>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</si>
  <si>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</si>
  <si>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</si>
  <si>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</si>
  <si>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</si>
  <si>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</si>
  <si>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</si>
  <si>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</si>
  <si>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</si>
  <si>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</si>
  <si>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</si>
  <si>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</si>
  <si>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</si>
  <si>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</si>
  <si>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</si>
  <si>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</si>
  <si>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</si>
  <si>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</si>
  <si>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</si>
  <si>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</si>
  <si>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</si>
  <si>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</si>
  <si>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</si>
  <si>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</si>
  <si>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</si>
  <si>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</si>
  <si>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</si>
  <si>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</si>
  <si>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</si>
  <si>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</si>
  <si>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</si>
  <si>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</si>
  <si>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</si>
  <si>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</si>
  <si>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</si>
  <si>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</si>
  <si>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</si>
  <si>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</si>
  <si>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</si>
  <si>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</si>
  <si>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</si>
  <si>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</si>
  <si>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</si>
  <si>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</si>
  <si>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</si>
  <si>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</si>
  <si>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</si>
  <si>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</si>
  <si>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</si>
  <si>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</si>
  <si>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</si>
  <si>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</si>
  <si>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</si>
  <si>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</si>
  <si>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</si>
  <si>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</si>
  <si>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</si>
  <si>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</si>
  <si>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</si>
  <si>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</si>
  <si>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</si>
  <si>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</si>
  <si>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</si>
  <si>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</si>
  <si>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</si>
  <si>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</si>
  <si>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</si>
  <si>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</si>
  <si>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</si>
  <si>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</si>
  <si>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</si>
  <si>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</si>
  <si>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</si>
  <si>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</si>
  <si>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</si>
  <si>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</si>
  <si>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</si>
  <si>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</si>
  <si>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</si>
  <si>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</si>
  <si>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</si>
  <si>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</si>
  <si>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</si>
  <si>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</si>
  <si>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</si>
  <si>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</si>
  <si>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</si>
  <si>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</si>
  <si>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</si>
  <si>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</si>
  <si>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</si>
  <si>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</si>
  <si>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</si>
  <si>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</si>
  <si>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</si>
  <si>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</si>
  <si>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</si>
  <si>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</si>
  <si>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</si>
  <si>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</si>
  <si>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</si>
  <si>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</si>
  <si>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</si>
  <si>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</si>
  <si>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</si>
  <si>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</si>
  <si>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</si>
  <si>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</si>
  <si>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</si>
  <si>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</si>
  <si>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</si>
  <si>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</si>
  <si>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</si>
  <si>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</si>
  <si>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</si>
  <si>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</si>
  <si>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</si>
  <si>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</si>
  <si>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</si>
  <si>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</si>
  <si>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</si>
  <si>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</si>
  <si>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</si>
  <si>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</si>
  <si>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</si>
  <si>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</si>
  <si>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</si>
  <si>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</si>
  <si>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</si>
  <si>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</si>
  <si>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</si>
  <si>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</si>
  <si>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</si>
  <si>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</si>
  <si>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</si>
  <si>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</si>
  <si>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</si>
  <si>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</si>
  <si>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</si>
  <si>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</si>
  <si>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</si>
  <si>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</si>
  <si>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</si>
  <si>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</si>
  <si>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</si>
  <si>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</si>
  <si>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</si>
  <si>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</si>
  <si>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</si>
  <si>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</si>
  <si>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</si>
  <si>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</si>
  <si>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</si>
  <si>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</si>
  <si>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</si>
  <si>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</si>
  <si>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</si>
  <si>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</si>
  <si>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</si>
  <si>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</si>
  <si>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</si>
  <si>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</si>
  <si>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</si>
  <si>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</si>
  <si>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</si>
  <si>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</si>
  <si>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</si>
  <si>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</si>
  <si>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</si>
  <si>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</si>
  <si>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</si>
  <si>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</si>
  <si>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</si>
  <si>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</si>
  <si>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</si>
  <si>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</si>
  <si>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</si>
  <si>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</si>
  <si>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</si>
  <si>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</si>
  <si>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</si>
  <si>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</si>
  <si>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</si>
  <si>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</si>
  <si>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</si>
  <si>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</si>
  <si>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</si>
  <si>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</si>
  <si>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</si>
  <si>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</si>
  <si>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</si>
  <si>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</si>
  <si>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</si>
  <si>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</si>
  <si>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</si>
  <si>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</si>
  <si>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</si>
  <si>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</si>
  <si>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</si>
  <si>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</si>
  <si>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</si>
  <si>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</si>
  <si>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</si>
  <si>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</si>
  <si>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</si>
  <si>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</si>
  <si>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</si>
  <si>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</si>
  <si>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</si>
  <si>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</si>
  <si>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</si>
  <si>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</si>
  <si>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</si>
  <si>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</si>
  <si>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</si>
  <si>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</si>
  <si>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</si>
  <si>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</si>
  <si>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</si>
  <si>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</si>
  <si>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</si>
  <si>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</si>
  <si>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</si>
  <si>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</si>
  <si>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</si>
  <si>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</si>
  <si>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</si>
  <si>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</si>
  <si>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</si>
  <si>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</si>
  <si>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</si>
  <si>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</si>
  <si>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</si>
  <si>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</si>
  <si>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</si>
  <si>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</si>
  <si>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</si>
  <si>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</si>
  <si>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</si>
  <si>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</si>
  <si>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</si>
  <si>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</si>
  <si>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</si>
  <si>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</si>
  <si>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</si>
  <si>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</si>
  <si>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</si>
  <si>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</si>
  <si>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</si>
  <si>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</si>
  <si>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</si>
  <si>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</si>
  <si>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</si>
  <si>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</si>
  <si>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</si>
  <si>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</si>
  <si>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</si>
  <si>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</si>
  <si>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</si>
  <si>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</si>
  <si>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</si>
  <si>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</si>
  <si>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</si>
  <si>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</si>
  <si>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</si>
  <si>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</si>
  <si>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</si>
  <si>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</si>
  <si>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</si>
  <si>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</si>
  <si>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</si>
  <si>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</si>
  <si>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</si>
  <si>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</si>
  <si>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</si>
  <si>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</si>
  <si>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</si>
  <si>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</si>
  <si>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</si>
  <si>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</si>
  <si>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</si>
  <si>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</si>
  <si>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</si>
  <si>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</si>
  <si>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</si>
  <si>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</si>
  <si>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</si>
  <si>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</si>
  <si>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</si>
  <si>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</si>
  <si>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</si>
  <si>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</si>
  <si>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</si>
  <si>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</si>
  <si>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</si>
  <si>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</si>
  <si>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</si>
  <si>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</si>
  <si>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</si>
  <si>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</si>
  <si>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</si>
  <si>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</si>
  <si>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</si>
  <si>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</si>
  <si>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</si>
  <si>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</si>
  <si>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</si>
  <si>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</si>
  <si>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</si>
  <si>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</si>
  <si>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</si>
  <si>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</si>
  <si>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</si>
  <si>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</si>
  <si>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</si>
  <si>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</si>
  <si>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</si>
  <si>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</si>
  <si>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</si>
  <si>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</si>
  <si>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</si>
  <si>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</si>
  <si>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</si>
  <si>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</si>
  <si>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</si>
  <si>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</si>
  <si>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</si>
  <si>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</si>
  <si>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</si>
  <si>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</si>
  <si>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</si>
  <si>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</si>
  <si>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</si>
  <si>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</si>
  <si>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</si>
  <si>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</si>
  <si>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</si>
  <si>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</si>
  <si>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</si>
  <si>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</si>
  <si>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</si>
  <si>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</si>
  <si>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</si>
  <si>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</si>
  <si>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</si>
  <si>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</si>
  <si>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</si>
  <si>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</si>
  <si>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</si>
  <si>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</si>
  <si>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</si>
  <si>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</si>
  <si>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</si>
  <si>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</si>
  <si>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</si>
  <si>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</si>
  <si>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</si>
  <si>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</si>
  <si>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</si>
  <si>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</si>
  <si>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</si>
  <si>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</si>
  <si>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</si>
  <si>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</si>
  <si>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</si>
  <si>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</si>
  <si>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</si>
  <si>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</si>
  <si>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</si>
  <si>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</si>
  <si>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</si>
  <si>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</si>
  <si>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</si>
  <si>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</si>
  <si>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</si>
  <si>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</si>
  <si>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</si>
  <si>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</si>
  <si>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</si>
  <si>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</si>
  <si>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</si>
  <si>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</si>
  <si>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</si>
  <si>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</si>
  <si>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</si>
  <si>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</si>
  <si>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</si>
  <si>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</si>
  <si>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</si>
  <si>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</si>
  <si>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</si>
  <si>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</si>
  <si>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</si>
  <si>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</si>
  <si>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</si>
  <si>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</si>
  <si>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</si>
  <si>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</si>
  <si>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</si>
  <si>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</si>
  <si>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</si>
  <si>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</si>
  <si>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</si>
  <si>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</si>
  <si>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</si>
  <si>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</si>
  <si>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</si>
  <si>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</si>
  <si>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</si>
  <si>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</si>
  <si>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</si>
  <si>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</si>
  <si>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</si>
  <si>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</si>
  <si>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</si>
  <si>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</si>
  <si>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</si>
  <si>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</si>
  <si>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</si>
  <si>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</si>
  <si>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</si>
  <si>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</si>
  <si>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</si>
  <si>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</si>
  <si>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</si>
  <si>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</si>
  <si>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</si>
  <si>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</si>
  <si>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</si>
  <si>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</si>
  <si>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</si>
  <si>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</si>
  <si>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</si>
  <si>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</si>
  <si>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</si>
  <si>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</si>
  <si>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</si>
  <si>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</si>
  <si>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</si>
  <si>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</si>
  <si>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</si>
  <si>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</si>
  <si>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</si>
  <si>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</si>
  <si>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</si>
  <si>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</si>
  <si>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</si>
  <si>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</si>
  <si>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</si>
  <si>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</si>
  <si>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</si>
  <si>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</si>
  <si>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</si>
  <si>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</si>
  <si>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</si>
  <si>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</si>
  <si>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</si>
  <si>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</si>
  <si>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</si>
  <si>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</si>
  <si>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</si>
  <si>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</si>
  <si>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</si>
  <si>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</si>
  <si>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</si>
  <si>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</si>
  <si>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</si>
  <si>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</si>
  <si>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</si>
  <si>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</si>
  <si>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</si>
  <si>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</si>
  <si>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</si>
  <si>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</si>
  <si>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</si>
  <si>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</si>
  <si>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</si>
  <si>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</si>
  <si>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</si>
  <si>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</si>
  <si>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</si>
  <si>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</si>
  <si>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</si>
  <si>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</si>
  <si>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</si>
  <si>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</si>
  <si>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</si>
  <si>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</si>
  <si>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</si>
  <si>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</si>
  <si>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</si>
  <si>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</si>
  <si>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</si>
  <si>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</si>
  <si>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</si>
  <si>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</si>
  <si>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</si>
  <si>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</si>
  <si>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</si>
  <si>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</si>
  <si>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</si>
  <si>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</si>
  <si>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</si>
  <si>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</si>
  <si>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</si>
  <si>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</si>
  <si>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</si>
  <si>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</si>
  <si>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</si>
  <si>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</si>
  <si>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</si>
  <si>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</si>
  <si>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</si>
  <si>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</si>
  <si>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</si>
  <si>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</si>
  <si>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</si>
  <si>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</si>
  <si>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</si>
  <si>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</si>
  <si>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</si>
  <si>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</si>
  <si>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</si>
  <si>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</si>
  <si>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</si>
  <si>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</si>
  <si>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</si>
  <si>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</si>
  <si>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</si>
  <si>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</si>
  <si>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</si>
  <si>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</si>
  <si>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</si>
  <si>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</si>
  <si>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</si>
  <si>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</si>
  <si>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</si>
  <si>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</si>
  <si>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</si>
  <si>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</si>
  <si>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</si>
  <si>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</si>
  <si>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</si>
  <si>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</si>
  <si>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</si>
  <si>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</si>
  <si>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</si>
  <si>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</si>
  <si>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</si>
  <si>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</si>
  <si>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</si>
  <si>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</si>
  <si>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</si>
  <si>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</si>
  <si>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</si>
  <si>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</si>
  <si>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</si>
  <si>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</si>
  <si>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</si>
  <si>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</si>
  <si>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</si>
  <si>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</si>
  <si>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</si>
  <si>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</si>
  <si>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</si>
  <si>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</si>
  <si>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</si>
  <si>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</si>
  <si>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</si>
  <si>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</si>
  <si>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</si>
  <si>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</si>
  <si>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</si>
  <si>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</si>
  <si>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</si>
  <si>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</si>
  <si>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</si>
  <si>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</si>
  <si>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</si>
  <si>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</si>
  <si>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</si>
  <si>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</si>
  <si>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</si>
  <si>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</si>
  <si>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</si>
  <si>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</si>
  <si>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</si>
  <si>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</si>
  <si>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</si>
  <si>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</si>
  <si>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</si>
  <si>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</si>
  <si>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</si>
  <si>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</si>
  <si>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</si>
  <si>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</si>
  <si>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</si>
  <si>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</si>
  <si>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</si>
  <si>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</si>
  <si>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</si>
  <si>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</si>
  <si>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</si>
  <si>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</si>
  <si>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</si>
  <si>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</si>
  <si>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</si>
  <si>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</si>
  <si>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</si>
  <si>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</si>
  <si>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</si>
  <si>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</si>
  <si>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</si>
  <si>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</si>
  <si>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</si>
  <si>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</si>
  <si>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</si>
  <si>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</si>
  <si>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</si>
  <si>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</si>
  <si>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</si>
  <si>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</si>
  <si>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</si>
  <si>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</si>
  <si>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</si>
  <si>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</si>
  <si>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</si>
  <si>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</si>
  <si>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</si>
  <si>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</si>
  <si>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</si>
  <si>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</si>
  <si>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</si>
  <si>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</si>
  <si>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</si>
  <si>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</si>
  <si>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</si>
  <si>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</si>
  <si>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</si>
  <si>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</si>
  <si>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</si>
  <si>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</si>
  <si>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</si>
  <si>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</si>
  <si>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</si>
  <si>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</si>
  <si>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</si>
  <si>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</si>
  <si>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</si>
  <si>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</si>
  <si>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</si>
  <si>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</si>
  <si>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</si>
  <si>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</si>
  <si>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</si>
  <si>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</si>
  <si>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</si>
  <si>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</si>
  <si>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</si>
  <si>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</si>
  <si>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</si>
  <si>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</si>
  <si>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</si>
  <si>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</si>
  <si>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</si>
  <si>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</si>
  <si>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</si>
  <si>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</si>
  <si>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</si>
  <si>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</si>
  <si>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</si>
  <si>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</si>
  <si>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</si>
  <si>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</si>
  <si>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</si>
  <si>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</si>
  <si>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</si>
  <si>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</si>
  <si>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</si>
  <si>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</si>
  <si>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</si>
  <si>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</si>
  <si>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</si>
  <si>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</si>
  <si>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</si>
  <si>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</si>
  <si>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</si>
  <si>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</si>
  <si>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</si>
  <si>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</si>
  <si>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</si>
  <si>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</si>
  <si>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</si>
  <si>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</si>
  <si>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</si>
  <si>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</si>
  <si>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</si>
  <si>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</si>
  <si>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</si>
  <si>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</si>
  <si>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</si>
  <si>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</si>
  <si>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</si>
  <si>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</si>
  <si>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</si>
  <si>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</si>
  <si>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</si>
  <si>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</si>
  <si>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</si>
  <si>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</si>
  <si>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</si>
  <si>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</si>
  <si>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</si>
  <si>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</si>
  <si>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</si>
  <si>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</si>
  <si>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</si>
  <si>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</si>
  <si>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</si>
  <si>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</si>
  <si>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</si>
  <si>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</si>
  <si>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</si>
  <si>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</si>
  <si>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</si>
  <si>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</si>
  <si>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</si>
  <si>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</si>
  <si>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</si>
  <si>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</si>
  <si>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</si>
  <si>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</si>
  <si>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</si>
  <si>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</si>
  <si>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</si>
  <si>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</si>
  <si>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</si>
  <si>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</si>
  <si>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</si>
  <si>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</si>
  <si>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</si>
  <si>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</si>
  <si>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</si>
  <si>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</si>
  <si>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</si>
  <si>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</si>
  <si>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</si>
  <si>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</si>
  <si>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</si>
  <si>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</si>
  <si>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</si>
  <si>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</si>
  <si>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</si>
  <si>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</si>
  <si>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</si>
  <si>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</si>
  <si>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</si>
  <si>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</si>
  <si>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</si>
  <si>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</si>
  <si>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</si>
  <si>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</si>
  <si>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</si>
  <si>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</si>
  <si>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</si>
  <si>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</si>
  <si>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</si>
  <si>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</si>
  <si>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</si>
  <si>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</si>
  <si>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</si>
  <si>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</si>
  <si>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</si>
  <si>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</si>
  <si>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</si>
  <si>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</si>
  <si>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</si>
  <si>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</si>
  <si>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</si>
  <si>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</si>
  <si>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</si>
  <si>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</si>
  <si>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</si>
  <si>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</si>
  <si>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</si>
  <si>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</si>
  <si>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</si>
  <si>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</si>
  <si>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</si>
  <si>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</si>
  <si>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</si>
  <si>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</si>
  <si>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</si>
  <si>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</si>
  <si>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</si>
  <si>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</si>
  <si>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</si>
  <si>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</si>
  <si>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</si>
  <si>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</si>
  <si>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</si>
  <si>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</si>
  <si>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</si>
  <si>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</si>
  <si>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</si>
  <si>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</si>
  <si>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</si>
  <si>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</si>
  <si>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</si>
  <si>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</si>
  <si>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</si>
  <si>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</si>
  <si>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</si>
  <si>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</si>
  <si>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</si>
  <si>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</si>
  <si>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</si>
  <si>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</si>
  <si>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</si>
  <si>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</si>
  <si>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</si>
  <si>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</si>
  <si>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</si>
  <si>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</si>
  <si>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</si>
  <si>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</si>
  <si>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</si>
  <si>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</si>
  <si>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</si>
  <si>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</si>
  <si>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</si>
  <si>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</si>
  <si>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</si>
  <si>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</si>
  <si>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</si>
  <si>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</si>
  <si>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</si>
  <si>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</si>
  <si>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</si>
  <si>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</si>
  <si>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</si>
  <si>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</si>
  <si>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</si>
  <si>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</si>
  <si>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</si>
  <si>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</si>
  <si>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</si>
  <si>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</si>
  <si>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</si>
  <si>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</si>
  <si>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</si>
  <si>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</si>
  <si>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</si>
  <si>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</si>
  <si>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</si>
  <si>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</si>
  <si>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</si>
  <si>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</si>
  <si>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</si>
  <si>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</si>
  <si>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</si>
  <si>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</si>
  <si>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</si>
  <si>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</si>
  <si>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</si>
  <si>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</si>
  <si>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</si>
  <si>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</si>
  <si>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</si>
  <si>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</si>
  <si>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</si>
  <si>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</si>
  <si>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</si>
  <si>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</si>
  <si>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</si>
  <si>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</si>
  <si>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</si>
  <si>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</si>
  <si>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</si>
  <si>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</si>
  <si>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</si>
  <si>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</si>
  <si>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</si>
  <si>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</si>
  <si>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</si>
  <si>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</si>
  <si>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</si>
  <si>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</si>
  <si>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</si>
  <si>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</si>
  <si>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</si>
  <si>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</si>
  <si>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</si>
  <si>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</si>
  <si>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</si>
  <si>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</si>
  <si>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</si>
  <si>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</si>
  <si>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</si>
  <si>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</si>
  <si>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</si>
  <si>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</si>
  <si>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</si>
  <si>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</si>
  <si>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</si>
  <si>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</si>
  <si>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</si>
  <si>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</si>
  <si>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</si>
  <si>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</si>
  <si>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</si>
  <si>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</si>
  <si>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</si>
  <si>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</si>
  <si>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</si>
  <si>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</si>
  <si>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</si>
  <si>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</si>
  <si>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</si>
  <si>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</si>
  <si>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</si>
  <si>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</si>
  <si>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</si>
  <si>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</si>
  <si>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</si>
  <si>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</si>
  <si>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</si>
  <si>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</si>
  <si>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</si>
  <si>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</si>
  <si>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</si>
  <si>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</si>
  <si>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</si>
  <si>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</si>
  <si>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</si>
  <si>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</si>
  <si>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</si>
  <si>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</si>
  <si>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</si>
  <si>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</si>
  <si>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</si>
  <si>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</si>
  <si>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</si>
  <si>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</si>
  <si>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</si>
  <si>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</si>
  <si>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</si>
  <si>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</si>
  <si>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</si>
  <si>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</si>
  <si>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</si>
  <si>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</si>
  <si>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</si>
  <si>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</si>
  <si>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</si>
  <si>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</si>
  <si>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</si>
  <si>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</si>
  <si>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</si>
  <si>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</si>
  <si>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</si>
  <si>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</si>
  <si>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</si>
  <si>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</si>
  <si>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</si>
  <si>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</si>
  <si>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</si>
  <si>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</si>
  <si>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</si>
  <si>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</si>
  <si>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</si>
  <si>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</si>
  <si>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</si>
  <si>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</si>
  <si>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</si>
  <si>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</si>
  <si>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</si>
  <si>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</si>
  <si>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</si>
  <si>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</si>
  <si>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</si>
  <si>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</si>
  <si>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</si>
  <si>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</si>
  <si>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</si>
  <si>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</si>
  <si>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</si>
  <si>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</si>
  <si>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</si>
  <si>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</si>
  <si>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</si>
  <si>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</si>
  <si>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</si>
  <si>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</si>
  <si>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</si>
  <si>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</si>
  <si>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</si>
  <si>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</si>
  <si>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</si>
  <si>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</si>
  <si>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</si>
  <si>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</si>
  <si>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</si>
  <si>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</si>
  <si>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</si>
  <si>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</si>
  <si>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</si>
  <si>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</si>
  <si>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</si>
  <si>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</si>
  <si>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</si>
  <si>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</si>
  <si>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</si>
  <si>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</si>
  <si>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</si>
  <si>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</si>
  <si>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</si>
  <si>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</si>
  <si>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</si>
  <si>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</si>
  <si>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</si>
  <si>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</si>
  <si>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</si>
  <si>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</si>
  <si>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</si>
  <si>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</si>
  <si>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</si>
  <si>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</si>
  <si>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</si>
  <si>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</si>
  <si>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</si>
  <si>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</si>
  <si>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</si>
  <si>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</si>
  <si>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</si>
  <si>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</si>
  <si>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</si>
  <si>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</si>
  <si>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</si>
  <si>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</si>
  <si>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</si>
  <si>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</si>
  <si>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</si>
  <si>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</si>
  <si>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</si>
  <si>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</si>
  <si>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</si>
  <si>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</si>
  <si>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</si>
  <si>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</si>
  <si>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</si>
  <si>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</si>
  <si>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</si>
  <si>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</si>
  <si>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</si>
  <si>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</si>
  <si>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</si>
  <si>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</si>
  <si>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</si>
  <si>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</si>
  <si>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</si>
  <si>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</si>
  <si>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</si>
  <si>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</si>
  <si>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</si>
  <si>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</si>
  <si>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</si>
  <si>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</si>
  <si>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</si>
  <si>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</si>
  <si>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</si>
  <si>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</si>
  <si>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</si>
  <si>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</si>
  <si>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</si>
  <si>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</si>
  <si>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</si>
  <si>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</si>
  <si>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</si>
  <si>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</si>
  <si>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</si>
  <si>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</si>
  <si>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</si>
  <si>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</si>
  <si>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</si>
  <si>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</si>
  <si>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</si>
  <si>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</si>
  <si>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</si>
  <si>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</si>
  <si>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</si>
  <si>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</si>
  <si>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</si>
  <si>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</si>
  <si>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</si>
  <si>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</si>
  <si>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</si>
  <si>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</si>
  <si>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</si>
  <si>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</si>
  <si>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</si>
  <si>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</si>
  <si>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</si>
  <si>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</si>
  <si>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</si>
  <si>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</si>
  <si>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</si>
  <si>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</si>
  <si>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</si>
  <si>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</si>
  <si>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</si>
  <si>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</si>
  <si>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</si>
  <si>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</si>
  <si>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</si>
  <si>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</si>
  <si>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</si>
  <si>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</si>
  <si>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</si>
  <si>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</si>
  <si>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</si>
  <si>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</si>
  <si>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</si>
  <si>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</si>
  <si>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</si>
  <si>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</si>
  <si>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</si>
  <si>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</si>
  <si>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</si>
  <si>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</si>
  <si>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</si>
  <si>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</si>
  <si>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</si>
  <si>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</si>
  <si>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</si>
  <si>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</si>
  <si>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</si>
  <si>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</si>
  <si>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</si>
  <si>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</si>
  <si>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</si>
  <si>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</si>
  <si>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</si>
  <si>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</si>
  <si>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</si>
  <si>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</si>
  <si>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</si>
  <si>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</si>
  <si>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</si>
  <si>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</si>
  <si>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</si>
  <si>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</si>
  <si>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</si>
  <si>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</si>
  <si>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</si>
  <si>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</si>
  <si>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</si>
  <si>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</si>
  <si>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</si>
  <si>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</si>
  <si>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</si>
  <si>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</si>
  <si>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</si>
  <si>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</si>
  <si>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</si>
  <si>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</si>
  <si>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</si>
  <si>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</si>
  <si>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</si>
  <si>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</si>
  <si>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</si>
  <si>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</si>
  <si>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</si>
  <si>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</si>
  <si>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</si>
  <si>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</si>
  <si>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</si>
  <si>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</si>
  <si>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</si>
  <si>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</si>
  <si>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</si>
  <si>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</si>
  <si>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</si>
  <si>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</si>
  <si>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</si>
  <si>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</si>
  <si>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</si>
  <si>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</si>
  <si>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</si>
  <si>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</si>
  <si>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</si>
  <si>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</si>
  <si>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</si>
  <si>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</si>
  <si>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</si>
  <si>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</si>
  <si>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</si>
  <si>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</si>
  <si>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</si>
  <si>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</si>
  <si>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</si>
  <si>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</si>
  <si>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</si>
  <si>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</si>
  <si>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</si>
  <si>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</si>
  <si>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</si>
  <si>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</si>
  <si>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</si>
  <si>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</si>
  <si>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</si>
  <si>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</si>
  <si>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</si>
  <si>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</si>
  <si>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</si>
  <si>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</si>
  <si>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</si>
  <si>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</si>
  <si>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</si>
  <si>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</si>
  <si>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</si>
  <si>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</si>
  <si>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</si>
  <si>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</si>
  <si>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</si>
  <si>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</si>
  <si>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</si>
  <si>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</si>
  <si>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</si>
  <si>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</si>
  <si>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</si>
  <si>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</si>
  <si>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</si>
  <si>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</si>
  <si>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</si>
  <si>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</si>
  <si>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</si>
  <si>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</si>
  <si>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</si>
  <si>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</si>
  <si>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</si>
  <si>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</si>
  <si>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</si>
  <si>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</si>
  <si>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</si>
  <si>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</si>
  <si>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</si>
  <si>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</si>
  <si>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</si>
  <si>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</si>
  <si>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</si>
  <si>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</si>
  <si>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</si>
  <si>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</si>
  <si>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</si>
  <si>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</si>
  <si>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</si>
  <si>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</si>
  <si>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</si>
  <si>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</si>
  <si>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</si>
  <si>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</si>
  <si>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</si>
  <si>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</si>
  <si>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</si>
  <si>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</si>
  <si>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</si>
  <si>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</si>
  <si>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</si>
  <si>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</si>
  <si>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</si>
  <si>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</si>
  <si>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</si>
  <si>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</si>
  <si>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</si>
  <si>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</si>
  <si>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</si>
  <si>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</si>
  <si>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</si>
  <si>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</si>
  <si>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</si>
  <si>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</si>
  <si>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</si>
  <si>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</si>
  <si>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</si>
  <si>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</si>
  <si>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</si>
  <si>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</si>
  <si>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</si>
  <si>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</si>
  <si>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</si>
  <si>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</si>
  <si>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</si>
  <si>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</si>
  <si>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</si>
  <si>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</si>
  <si>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</si>
  <si>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</si>
  <si>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</si>
  <si>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</si>
  <si>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</si>
  <si>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</si>
  <si>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</si>
  <si>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</si>
  <si>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</si>
  <si>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</si>
  <si>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</si>
  <si>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</si>
  <si>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</si>
  <si>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</si>
  <si>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</si>
  <si>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</si>
  <si>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</si>
  <si>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</si>
  <si>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</si>
  <si>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</si>
  <si>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</si>
  <si>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</si>
  <si>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</si>
  <si>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</si>
  <si>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</si>
  <si>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</si>
  <si>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</si>
  <si>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</si>
  <si>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</si>
  <si>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</si>
  <si>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</si>
  <si>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</si>
  <si>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</si>
  <si>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</si>
  <si>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</si>
  <si>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</si>
  <si>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</si>
  <si>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</si>
  <si>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</si>
  <si>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</si>
  <si>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</si>
  <si>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</si>
  <si>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</si>
  <si>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</si>
  <si>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</si>
  <si>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</si>
  <si>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</si>
  <si>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</si>
  <si>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</si>
  <si>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</si>
  <si>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</si>
  <si>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</si>
  <si>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</si>
  <si>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</si>
  <si>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</si>
  <si>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</si>
  <si>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</si>
  <si>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</si>
  <si>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</si>
  <si>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</si>
  <si>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</si>
  <si>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</si>
  <si>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</si>
  <si>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</si>
  <si>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</si>
  <si>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</si>
  <si>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</si>
  <si>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</si>
  <si>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</si>
  <si>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</si>
  <si>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</si>
  <si>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</si>
  <si>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</si>
  <si>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</si>
  <si>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</si>
  <si>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</si>
  <si>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</si>
  <si>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</si>
  <si>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</si>
  <si>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</si>
  <si>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</si>
  <si>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</si>
  <si>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</si>
  <si>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</si>
  <si>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</si>
  <si>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</si>
  <si>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</si>
  <si>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</si>
  <si>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</si>
  <si>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</si>
  <si>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</si>
  <si>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</si>
  <si>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</si>
  <si>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</si>
  <si>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</si>
  <si>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</si>
  <si>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</si>
  <si>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</si>
  <si>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</si>
  <si>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</si>
  <si>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</si>
  <si>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</si>
  <si>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</si>
  <si>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</si>
  <si>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</si>
  <si>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</si>
  <si>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</si>
  <si>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</si>
  <si>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</si>
  <si>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</si>
  <si>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</si>
  <si>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</si>
  <si>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</si>
  <si>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</si>
  <si>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</si>
  <si>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</si>
  <si>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</si>
  <si>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</si>
  <si>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</si>
  <si>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</si>
  <si>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</si>
  <si>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</si>
  <si>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</si>
  <si>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</si>
  <si>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</si>
  <si>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</si>
  <si>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</si>
  <si>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</si>
  <si>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</si>
  <si>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</si>
  <si>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</si>
  <si>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</si>
  <si>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</si>
  <si>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</si>
  <si>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</si>
  <si>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</si>
  <si>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</si>
  <si>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</si>
  <si>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</si>
  <si>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</si>
  <si>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</si>
  <si>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</si>
  <si>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</si>
  <si>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</si>
  <si>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</si>
  <si>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</si>
  <si>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</si>
  <si>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</si>
  <si>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</si>
  <si>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</si>
  <si>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</si>
  <si>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</si>
  <si>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</si>
  <si>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</si>
  <si>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</si>
  <si>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</si>
  <si>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</si>
  <si>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</si>
  <si>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</si>
  <si>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</si>
  <si>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</si>
  <si>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</si>
  <si>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</si>
  <si>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</si>
  <si>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</si>
  <si>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</si>
  <si>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</si>
  <si>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</si>
  <si>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</si>
  <si>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</si>
  <si>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</si>
  <si>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</si>
  <si>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</si>
  <si>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</si>
  <si>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</si>
  <si>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</si>
  <si>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</si>
  <si>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</si>
  <si>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</si>
  <si>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</si>
  <si>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</si>
  <si>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</si>
  <si>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</si>
  <si>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</si>
  <si>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</si>
  <si>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</si>
  <si>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</si>
  <si>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</si>
  <si>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</si>
  <si>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</si>
  <si>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</si>
  <si>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</si>
  <si>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</si>
  <si>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</si>
  <si>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</si>
  <si>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</si>
  <si>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</si>
  <si>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</si>
  <si>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</si>
  <si>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</si>
  <si>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</si>
  <si>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</si>
  <si>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</si>
  <si>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</si>
  <si>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</si>
  <si>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</si>
  <si>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</si>
  <si>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</si>
  <si>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</si>
  <si>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</si>
  <si>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</si>
  <si>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</si>
  <si>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</si>
  <si>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</si>
  <si>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</si>
  <si>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</si>
  <si>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</si>
  <si>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</si>
  <si>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</si>
  <si>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</si>
  <si>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</si>
  <si>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</si>
  <si>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</si>
  <si>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</si>
  <si>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</si>
  <si>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</si>
  <si>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</si>
  <si>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</si>
  <si>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</si>
  <si>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</si>
  <si>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</si>
  <si>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</si>
  <si>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</si>
  <si>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</si>
  <si>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</si>
  <si>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</si>
  <si>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</si>
  <si>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</si>
  <si>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</si>
  <si>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</si>
  <si>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</si>
  <si>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</si>
  <si>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</si>
  <si>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</si>
  <si>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</si>
  <si>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</si>
  <si>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</si>
  <si>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</si>
  <si>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</si>
  <si>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</si>
  <si>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</si>
  <si>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</si>
  <si>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</si>
  <si>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</si>
  <si>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</si>
  <si>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</si>
  <si>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</si>
  <si>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</si>
  <si>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</si>
  <si>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</si>
  <si>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</si>
  <si>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</si>
  <si>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</si>
  <si>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</si>
  <si>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</si>
  <si>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</si>
  <si>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</si>
  <si>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</si>
  <si>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</si>
  <si>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</si>
  <si>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</si>
  <si>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</si>
  <si>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</si>
  <si>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</si>
  <si>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</si>
  <si>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</si>
  <si>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</si>
  <si>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</si>
  <si>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</si>
  <si>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</si>
  <si>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</si>
  <si>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</si>
  <si>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</si>
  <si>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</si>
  <si>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</si>
  <si>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</si>
  <si>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</si>
  <si>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</si>
  <si>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</si>
  <si>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</si>
  <si>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</si>
  <si>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</si>
  <si>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</si>
  <si>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</si>
  <si>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</si>
  <si>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</si>
  <si>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</si>
  <si>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</si>
  <si>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</si>
  <si>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</si>
  <si>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</si>
  <si>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</si>
  <si>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</si>
  <si>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</si>
  <si>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</si>
  <si>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</si>
  <si>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</si>
  <si>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</si>
  <si>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</si>
  <si>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</si>
  <si>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</si>
  <si>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</si>
  <si>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</si>
  <si>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</si>
  <si>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</si>
  <si>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</si>
  <si>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</si>
  <si>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</si>
  <si>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</si>
  <si>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</si>
  <si>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</si>
  <si>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</si>
  <si>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</si>
  <si>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</si>
  <si>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</si>
  <si>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</si>
  <si>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</si>
  <si>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</si>
  <si>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</si>
  <si>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</si>
  <si>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</si>
  <si>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</si>
  <si>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</si>
  <si>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</si>
  <si>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</si>
  <si>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</si>
  <si>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</si>
  <si>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</si>
  <si>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</si>
  <si>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</si>
  <si>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</si>
  <si>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</si>
  <si>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</si>
  <si>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</si>
  <si>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</si>
  <si>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</si>
  <si>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</si>
  <si>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</si>
  <si>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</si>
  <si>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</si>
  <si>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</si>
  <si>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</si>
  <si>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</si>
  <si>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</si>
  <si>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</si>
  <si>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</si>
  <si>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</si>
  <si>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</si>
  <si>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</si>
  <si>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</si>
  <si>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</si>
  <si>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</si>
  <si>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</si>
  <si>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</si>
  <si>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</si>
  <si>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</si>
  <si>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</si>
  <si>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</si>
  <si>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</si>
  <si>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</si>
  <si>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</si>
  <si>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</si>
  <si>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</si>
  <si>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</si>
  <si>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</si>
  <si>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</si>
  <si>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</si>
  <si>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</si>
  <si>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</si>
  <si>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</si>
  <si>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</si>
  <si>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</si>
  <si>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</si>
  <si>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</si>
  <si>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</si>
  <si>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</si>
  <si>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</si>
  <si>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</si>
  <si>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</si>
  <si>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</si>
  <si>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</si>
  <si>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</si>
  <si>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</si>
  <si>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</si>
  <si>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</si>
  <si>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</si>
  <si>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</si>
  <si>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</si>
  <si>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</si>
  <si>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</si>
  <si>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</si>
  <si>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</si>
  <si>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</si>
  <si>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</si>
  <si>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</si>
  <si>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</si>
  <si>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</si>
  <si>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</si>
  <si>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</si>
  <si>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</si>
  <si>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</si>
  <si>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</si>
  <si>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</si>
  <si>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</si>
  <si>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</si>
  <si>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</si>
  <si>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</si>
  <si>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</si>
  <si>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</si>
  <si>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</si>
  <si>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</si>
  <si>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</si>
  <si>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</si>
  <si>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</si>
  <si>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</si>
  <si>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</si>
  <si>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</si>
  <si>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</si>
  <si>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</si>
  <si>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</si>
  <si>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</si>
  <si>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</si>
  <si>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</si>
  <si>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</si>
  <si>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</si>
  <si>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</si>
  <si>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</si>
  <si>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</si>
  <si>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</si>
  <si>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</si>
  <si>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</si>
  <si>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</si>
  <si>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</si>
  <si>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</si>
  <si>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</si>
  <si>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</si>
  <si>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</si>
  <si>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</si>
  <si>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</si>
  <si>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</si>
  <si>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</si>
  <si>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</si>
  <si>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</si>
  <si>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</si>
  <si>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</si>
  <si>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</si>
  <si>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</si>
  <si>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</si>
  <si>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</si>
  <si>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</si>
  <si>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</si>
  <si>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</si>
  <si>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</si>
  <si>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</si>
  <si>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</si>
  <si>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</si>
  <si>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</si>
  <si>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</si>
  <si>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</si>
  <si>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</si>
  <si>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</si>
  <si>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</si>
  <si>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</si>
  <si>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</si>
  <si>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</si>
  <si>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</si>
  <si>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</si>
  <si>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</si>
  <si>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</si>
  <si>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</si>
  <si>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</si>
  <si>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</si>
  <si>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</si>
  <si>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</si>
  <si>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</si>
  <si>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</si>
  <si>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</si>
  <si>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</si>
  <si>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</si>
  <si>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</si>
  <si>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</si>
  <si>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</si>
  <si>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</si>
  <si>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</si>
  <si>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</si>
  <si>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</si>
  <si>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</si>
  <si>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</si>
  <si>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</si>
  <si>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</si>
  <si>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</si>
  <si>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</si>
  <si>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</si>
  <si>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</si>
  <si>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</si>
  <si>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</si>
  <si>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</si>
  <si>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</si>
  <si>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</si>
  <si>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</si>
  <si>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</si>
  <si>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</si>
  <si>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</si>
  <si>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</si>
  <si>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</si>
  <si>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</si>
  <si>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</si>
  <si>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</si>
  <si>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</si>
  <si>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</si>
  <si>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</si>
  <si>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</si>
  <si>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</si>
  <si>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</si>
  <si>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</si>
  <si>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</si>
  <si>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</si>
  <si>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</si>
  <si>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</si>
  <si>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</si>
  <si>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</si>
  <si>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</si>
  <si>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</si>
  <si>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</si>
  <si>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</si>
  <si>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</si>
  <si>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</si>
  <si>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</si>
  <si>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</si>
  <si>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</si>
  <si>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</si>
  <si>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</si>
  <si>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</si>
  <si>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</si>
  <si>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</si>
  <si>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</si>
  <si>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</si>
  <si>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</si>
  <si>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</si>
  <si>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</si>
  <si>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</si>
  <si>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</si>
  <si>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</si>
  <si>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</si>
  <si>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</si>
  <si>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</si>
  <si>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</si>
  <si>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</si>
  <si>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</si>
  <si>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</si>
  <si>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</si>
  <si>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</si>
  <si>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</si>
  <si>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</si>
  <si>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</si>
  <si>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</si>
  <si>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</si>
  <si>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</si>
  <si>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</si>
  <si>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</si>
  <si>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</si>
  <si>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</si>
  <si>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</si>
  <si>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</si>
  <si>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</si>
  <si>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</si>
  <si>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</si>
  <si>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</si>
  <si>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</si>
  <si>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</si>
  <si>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</si>
  <si>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</si>
  <si>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</si>
  <si>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</si>
  <si>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</si>
  <si>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</si>
  <si>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</si>
  <si>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</si>
  <si>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</si>
  <si>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</si>
  <si>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</si>
  <si>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</si>
  <si>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</si>
  <si>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</si>
  <si>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</si>
  <si>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</si>
  <si>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</si>
  <si>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</si>
  <si>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</si>
  <si>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</si>
  <si>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</si>
  <si>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</si>
  <si>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</si>
  <si>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</si>
  <si>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</si>
  <si>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</si>
  <si>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</si>
  <si>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</si>
  <si>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</si>
  <si>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</si>
  <si>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</si>
  <si>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</si>
  <si>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</si>
  <si>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</si>
  <si>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</si>
  <si>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</si>
  <si>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</si>
  <si>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</si>
  <si>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</si>
  <si>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</si>
  <si>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</si>
  <si>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</si>
  <si>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</si>
  <si>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</si>
  <si>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</si>
  <si>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</si>
  <si>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</si>
  <si>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</si>
  <si>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</si>
  <si>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</si>
  <si>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</si>
  <si>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</si>
  <si>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</si>
  <si>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</si>
  <si>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</si>
  <si>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</si>
  <si>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</si>
  <si>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</si>
  <si>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</si>
  <si>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</si>
  <si>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</si>
  <si>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</si>
  <si>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</si>
  <si>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</si>
  <si>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</si>
  <si>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</si>
  <si>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</si>
  <si>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</si>
  <si>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</si>
  <si>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</si>
  <si>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</si>
  <si>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</si>
  <si>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</si>
  <si>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</si>
  <si>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</si>
  <si>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</si>
  <si>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</si>
  <si>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</si>
  <si>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</si>
  <si>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</si>
  <si>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</si>
  <si>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</si>
  <si>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</si>
  <si>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</si>
  <si>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</si>
  <si>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</si>
  <si>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</si>
  <si>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</si>
  <si>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</si>
  <si>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</si>
  <si>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</si>
  <si>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</si>
  <si>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</si>
  <si>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</si>
  <si>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</si>
  <si>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</si>
  <si>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</si>
  <si>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</si>
  <si>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</si>
  <si>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</si>
  <si>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</si>
  <si>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</si>
  <si>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</si>
  <si>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</si>
  <si>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</si>
  <si>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</si>
  <si>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</si>
  <si>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</si>
  <si>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</si>
  <si>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</si>
  <si>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</si>
  <si>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</si>
  <si>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</si>
  <si>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</si>
  <si>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</si>
  <si>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</si>
  <si>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</si>
  <si>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</si>
  <si>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</si>
  <si>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</si>
  <si>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</si>
  <si>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</si>
  <si>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</si>
  <si>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</si>
  <si>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</si>
  <si>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</si>
  <si>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</si>
  <si>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</si>
  <si>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</si>
  <si>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</si>
  <si>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</si>
  <si>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</si>
  <si>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</si>
  <si>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</si>
  <si>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</si>
  <si>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</si>
  <si>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</si>
  <si>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</si>
  <si>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</si>
  <si>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</si>
  <si>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</si>
  <si>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</si>
  <si>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</si>
  <si>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</si>
  <si>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</si>
  <si>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</si>
  <si>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</si>
  <si>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</si>
  <si>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</si>
  <si>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</si>
  <si>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</si>
  <si>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</si>
  <si>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</si>
  <si>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</si>
  <si>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</si>
  <si>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</si>
  <si>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</si>
  <si>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</si>
  <si>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</si>
  <si>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</si>
  <si>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</si>
  <si>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</si>
  <si>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</si>
  <si>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</si>
  <si>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</si>
  <si>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</si>
  <si>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</si>
  <si>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</si>
  <si>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</si>
  <si>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</si>
  <si>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</si>
  <si>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</si>
  <si>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</si>
  <si>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</si>
  <si>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</si>
  <si>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</si>
  <si>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</si>
  <si>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</si>
  <si>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</si>
  <si>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</si>
  <si>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</si>
  <si>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</si>
  <si>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</si>
  <si>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</si>
  <si>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</si>
  <si>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</si>
  <si>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</si>
  <si>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</si>
  <si>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</si>
  <si>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</si>
  <si>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</si>
  <si>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</si>
  <si>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</si>
  <si>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</si>
  <si>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</si>
  <si>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</si>
  <si>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</si>
  <si>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</si>
  <si>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</si>
  <si>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</si>
  <si>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</si>
  <si>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</si>
  <si>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</si>
  <si>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</si>
  <si>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</si>
  <si>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</si>
  <si>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</si>
  <si>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</si>
  <si>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</si>
  <si>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</si>
  <si>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</si>
  <si>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</si>
  <si>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</si>
  <si>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</si>
  <si>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</si>
  <si>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</si>
  <si>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</si>
  <si>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</si>
  <si>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</si>
  <si>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</si>
  <si>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</si>
  <si>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</si>
  <si>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</si>
  <si>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</si>
  <si>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</si>
  <si>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</si>
  <si>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</si>
  <si>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</si>
  <si>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</si>
  <si>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</si>
  <si>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</si>
  <si>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</si>
  <si>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</si>
  <si>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</si>
  <si>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</si>
  <si>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</si>
  <si>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</si>
  <si>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</si>
  <si>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</si>
  <si>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</si>
  <si>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</si>
  <si>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</si>
  <si>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</si>
  <si>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</si>
  <si>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</si>
  <si>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</si>
  <si>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</si>
  <si>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</si>
  <si>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</si>
  <si>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</si>
  <si>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</si>
  <si>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</si>
  <si>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</si>
  <si>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</si>
  <si>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</si>
  <si>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</si>
  <si>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</si>
  <si>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</si>
  <si>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</si>
  <si>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</si>
  <si>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</si>
  <si>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</si>
  <si>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</si>
  <si>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</si>
  <si>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</si>
  <si>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</si>
  <si>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</si>
  <si>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</si>
  <si>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</si>
  <si>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</si>
  <si>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</si>
  <si>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</si>
  <si>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</si>
  <si>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</si>
  <si>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</si>
  <si>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</si>
  <si>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</si>
  <si>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</si>
  <si>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</si>
  <si>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</si>
  <si>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</si>
  <si>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</si>
  <si>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</si>
  <si>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</si>
  <si>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</si>
  <si>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</si>
  <si>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</si>
  <si>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</si>
  <si>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</si>
  <si>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</si>
  <si>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</si>
  <si>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</si>
  <si>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</si>
  <si>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</si>
  <si>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</si>
  <si>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</si>
  <si>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</si>
  <si>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</si>
  <si>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</si>
  <si>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</si>
  <si>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</si>
  <si>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</si>
  <si>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</si>
  <si>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</si>
  <si>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</si>
  <si>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</si>
  <si>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</si>
  <si>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</si>
  <si>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</si>
  <si>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</si>
  <si>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</si>
  <si>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</si>
  <si>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</si>
  <si>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</si>
  <si>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</si>
  <si>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</si>
  <si>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</si>
  <si>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</si>
  <si>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</si>
  <si>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</si>
  <si>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</si>
  <si>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</si>
  <si>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</si>
  <si>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</si>
  <si>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</si>
  <si>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</si>
  <si>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</si>
  <si>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</si>
  <si>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</si>
  <si>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</si>
  <si>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</si>
  <si>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</si>
  <si>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</si>
  <si>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</si>
  <si>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</si>
  <si>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</si>
  <si>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</si>
  <si>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</si>
  <si>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</si>
  <si>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</si>
  <si>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</si>
  <si>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</si>
  <si>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</si>
  <si>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</si>
  <si>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</si>
  <si>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</si>
  <si>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</si>
  <si>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</si>
  <si>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</si>
  <si>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</si>
  <si>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</si>
  <si>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</si>
  <si>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</si>
  <si>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</si>
  <si>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</si>
  <si>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</si>
  <si>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</si>
  <si>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</si>
  <si>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</si>
  <si>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</si>
  <si>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</si>
  <si>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</si>
  <si>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</si>
  <si>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</si>
  <si>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</si>
  <si>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</si>
  <si>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</si>
  <si>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</si>
  <si>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</si>
  <si>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</si>
  <si>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</si>
  <si>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</si>
  <si>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</si>
  <si>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</si>
  <si>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</si>
  <si>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</si>
  <si>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</si>
  <si>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</si>
  <si>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</si>
  <si>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</si>
  <si>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</si>
  <si>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</si>
  <si>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</si>
  <si>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</si>
  <si>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</si>
  <si>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</si>
  <si>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</si>
  <si>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</si>
  <si>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</si>
  <si>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</si>
  <si>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</si>
  <si>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</si>
  <si>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</si>
  <si>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</si>
  <si>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</si>
  <si>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</si>
  <si>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</si>
  <si>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</si>
  <si>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</si>
  <si>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</si>
  <si>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</si>
  <si>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</si>
  <si>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</si>
  <si>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</si>
  <si>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</si>
  <si>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</si>
  <si>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</si>
  <si>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</si>
  <si>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</si>
  <si>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</si>
  <si>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</si>
  <si>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</si>
  <si>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</si>
  <si>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</si>
  <si>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</si>
  <si>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</si>
  <si>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</si>
  <si>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</si>
  <si>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</si>
  <si>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</si>
  <si>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</si>
  <si>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</si>
  <si>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</si>
  <si>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</si>
  <si>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</si>
  <si>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</si>
  <si>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</si>
  <si>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</si>
  <si>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</si>
  <si>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</si>
  <si>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</si>
  <si>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</si>
  <si>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</si>
  <si>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</si>
  <si>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</si>
  <si>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</si>
  <si>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</si>
  <si>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</si>
  <si>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</si>
  <si>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</si>
  <si>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</si>
  <si>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</si>
  <si>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</si>
  <si>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</si>
  <si>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</si>
  <si>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</si>
  <si>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</si>
  <si>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</si>
  <si>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</si>
  <si>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</si>
  <si>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</si>
  <si>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</si>
  <si>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</si>
  <si>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</si>
  <si>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</si>
  <si>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</si>
  <si>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</si>
  <si>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</si>
  <si>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</si>
  <si>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</si>
  <si>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</si>
  <si>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</si>
  <si>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</si>
  <si>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</si>
  <si>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</si>
  <si>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</si>
  <si>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</si>
  <si>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</si>
  <si>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</si>
  <si>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</si>
  <si>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</si>
  <si>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</si>
  <si>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</si>
  <si>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</si>
  <si>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</si>
  <si>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</si>
  <si>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</si>
  <si>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</si>
  <si>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</si>
  <si>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</si>
  <si>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</si>
  <si>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</si>
  <si>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</si>
  <si>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</si>
  <si>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</si>
  <si>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</si>
  <si>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</si>
  <si>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</si>
  <si>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</si>
  <si>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</si>
  <si>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</si>
  <si>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</si>
  <si>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</si>
  <si>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</si>
  <si>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</si>
  <si>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</si>
  <si>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</si>
  <si>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</si>
  <si>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</si>
  <si>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</si>
  <si>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</si>
  <si>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</si>
  <si>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</si>
  <si>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</si>
  <si>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</si>
  <si>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</si>
  <si>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</si>
  <si>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</si>
  <si>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</si>
  <si>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</si>
  <si>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</si>
  <si>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</si>
  <si>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</si>
  <si>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</si>
  <si>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</si>
  <si>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</si>
  <si>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</si>
  <si>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</si>
  <si>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</si>
  <si>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</si>
  <si>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</si>
  <si>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</si>
  <si>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</si>
  <si>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</si>
  <si>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</si>
  <si>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</si>
  <si>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</si>
  <si>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</si>
  <si>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</si>
  <si>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</si>
  <si>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</si>
  <si>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</si>
  <si>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</si>
  <si>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</si>
  <si>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</si>
  <si>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</si>
  <si>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</si>
  <si>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</si>
  <si>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</si>
  <si>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</si>
  <si>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</si>
  <si>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</si>
  <si>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</si>
  <si>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</si>
  <si>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</si>
  <si>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</si>
  <si>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</si>
  <si>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</si>
  <si>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</si>
  <si>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</si>
  <si>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</si>
  <si>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</si>
  <si>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</si>
  <si>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</si>
  <si>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</si>
  <si>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</si>
  <si>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</si>
  <si>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</si>
  <si>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</si>
  <si>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</si>
  <si>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</si>
  <si>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</si>
  <si>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</si>
  <si>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</si>
  <si>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</si>
  <si>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</si>
  <si>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</si>
  <si>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</si>
  <si>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</si>
  <si>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</si>
  <si>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</si>
  <si>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</si>
  <si>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</si>
  <si>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</si>
  <si>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</si>
  <si>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</si>
  <si>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</si>
  <si>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</si>
  <si>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</si>
  <si>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</si>
  <si>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</si>
  <si>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</si>
  <si>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</si>
  <si>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</si>
  <si>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</si>
  <si>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</si>
  <si>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</si>
  <si>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</si>
  <si>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</si>
  <si>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</si>
  <si>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</si>
  <si>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</si>
  <si>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</si>
  <si>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</si>
  <si>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</si>
  <si>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</si>
  <si>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</si>
  <si>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</si>
  <si>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</si>
  <si>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</si>
  <si>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</si>
  <si>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</si>
  <si>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</si>
  <si>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</si>
  <si>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</si>
  <si>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</si>
  <si>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</si>
  <si>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</si>
  <si>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</si>
  <si>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</si>
  <si>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</si>
  <si>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</si>
  <si>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</si>
  <si>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</si>
  <si>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</si>
  <si>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</si>
  <si>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</si>
  <si>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</si>
  <si>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</si>
  <si>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</si>
  <si>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</si>
  <si>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</si>
  <si>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</si>
  <si>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</si>
  <si>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</si>
  <si>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</si>
  <si>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</si>
  <si>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</si>
  <si>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</si>
  <si>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</si>
  <si>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</si>
  <si>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</si>
  <si>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</si>
  <si>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</si>
  <si>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</si>
  <si>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</si>
  <si>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</si>
  <si>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</si>
  <si>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</si>
  <si>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</si>
  <si>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</si>
  <si>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</si>
  <si>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</si>
  <si>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</si>
  <si>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</si>
  <si>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</si>
  <si>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</si>
  <si>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</si>
  <si>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</si>
  <si>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</si>
  <si>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</si>
  <si>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</si>
  <si>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</si>
  <si>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</si>
  <si>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</si>
  <si>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</si>
  <si>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</si>
  <si>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</si>
  <si>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</si>
  <si>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</si>
  <si>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</si>
  <si>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</si>
  <si>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</si>
  <si>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</si>
  <si>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</si>
  <si>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</si>
  <si>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</si>
  <si>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</si>
  <si>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</si>
  <si>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</si>
  <si>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</si>
  <si>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</si>
  <si>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</si>
  <si>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</si>
  <si>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</si>
  <si>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</si>
  <si>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</si>
  <si>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</si>
  <si>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</si>
  <si>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</si>
  <si>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</si>
  <si>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</si>
  <si>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</si>
  <si>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</si>
  <si>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</si>
  <si>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</si>
  <si>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</si>
  <si>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</si>
  <si>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</si>
  <si>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</si>
  <si>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</si>
  <si>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</si>
  <si>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</si>
  <si>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</si>
  <si>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</si>
  <si>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</si>
  <si>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</si>
  <si>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</si>
  <si>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</si>
  <si>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</si>
  <si>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</si>
  <si>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</si>
  <si>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</si>
  <si>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</si>
  <si>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</si>
  <si>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</si>
  <si>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</si>
  <si>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</si>
  <si>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</si>
  <si>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</si>
  <si>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</si>
  <si>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</si>
  <si>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</si>
  <si>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</si>
  <si>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</si>
  <si>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</si>
  <si>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</si>
  <si>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</si>
  <si>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</si>
  <si>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</si>
  <si>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</si>
  <si>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</si>
  <si>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</si>
  <si>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</si>
  <si>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</si>
  <si>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</si>
  <si>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</si>
  <si>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</si>
  <si>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</si>
  <si>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</si>
  <si>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</si>
  <si>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</si>
  <si>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</si>
  <si>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</si>
  <si>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</si>
  <si>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</si>
  <si>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</si>
  <si>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</si>
  <si>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</si>
  <si>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</si>
  <si>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</si>
  <si>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</si>
  <si>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</si>
  <si>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</si>
  <si>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</si>
  <si>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</si>
  <si>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</si>
  <si>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</si>
  <si>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</si>
  <si>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</si>
  <si>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</si>
  <si>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</si>
  <si>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</si>
  <si>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</si>
  <si>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</si>
  <si>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</si>
  <si>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</si>
  <si>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</si>
  <si>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</si>
  <si>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</si>
  <si>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</si>
  <si>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</si>
  <si>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</si>
  <si>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</si>
  <si>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</si>
  <si>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</si>
  <si>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</si>
  <si>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</si>
  <si>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</si>
  <si>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</si>
  <si>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</si>
  <si>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</si>
  <si>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</si>
  <si>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</si>
  <si>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</si>
  <si>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</si>
  <si>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</si>
  <si>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</si>
  <si>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</si>
  <si>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</si>
  <si>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</si>
  <si>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</si>
  <si>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</si>
  <si>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</si>
  <si>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</si>
  <si>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</si>
  <si>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</si>
  <si>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</si>
  <si>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</si>
  <si>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</si>
  <si>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</si>
  <si>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</si>
  <si>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</si>
  <si>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</si>
  <si>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</si>
  <si>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</si>
  <si>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</si>
  <si>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</si>
  <si>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</si>
  <si>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</si>
  <si>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</si>
  <si>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</si>
  <si>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</si>
  <si>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</si>
  <si>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</si>
  <si>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</si>
  <si>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</si>
  <si>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</si>
  <si>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</si>
  <si>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</si>
  <si>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</si>
  <si>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</si>
  <si>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</si>
  <si>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</si>
  <si>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</si>
  <si>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</si>
  <si>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</si>
  <si>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</si>
  <si>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</si>
  <si>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</si>
  <si>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</si>
  <si>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</si>
  <si>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</si>
  <si>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</si>
  <si>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</si>
  <si>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</si>
  <si>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</si>
  <si>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</si>
  <si>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</si>
  <si>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</si>
  <si>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</si>
  <si>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</si>
  <si>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</si>
  <si>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</si>
  <si>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</si>
  <si>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</si>
  <si>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</si>
  <si>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</si>
  <si>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</si>
  <si>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</si>
  <si>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</si>
  <si>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</si>
  <si>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</si>
  <si>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</si>
  <si>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</si>
  <si>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</si>
  <si>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</si>
  <si>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</si>
  <si>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</si>
  <si>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</si>
  <si>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</si>
  <si>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</si>
  <si>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</si>
  <si>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</si>
  <si>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</si>
  <si>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</si>
  <si>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</si>
  <si>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</si>
  <si>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</si>
  <si>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</si>
  <si>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</si>
  <si>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</si>
  <si>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</si>
  <si>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</si>
  <si>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</si>
  <si>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</si>
  <si>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</si>
  <si>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</si>
  <si>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</si>
  <si>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</si>
  <si>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</si>
  <si>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</si>
  <si>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</si>
  <si>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</si>
  <si>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</si>
  <si>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</si>
  <si>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</si>
  <si>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</si>
  <si>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</si>
  <si>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</si>
  <si>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</si>
  <si>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</si>
  <si>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</si>
  <si>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</si>
  <si>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</si>
  <si>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</si>
  <si>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</si>
  <si>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</si>
  <si>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</si>
  <si>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</si>
  <si>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</si>
  <si>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</si>
  <si>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</si>
  <si>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</si>
  <si>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</si>
  <si>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</si>
  <si>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</si>
  <si>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</si>
  <si>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</si>
  <si>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</si>
  <si>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</si>
  <si>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</si>
  <si>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</si>
  <si>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</si>
  <si>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</si>
  <si>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</si>
  <si>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</si>
  <si>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</si>
  <si>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</si>
  <si>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</si>
  <si>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</si>
  <si>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</si>
  <si>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</si>
  <si>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</si>
  <si>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</si>
  <si>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</si>
  <si>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</si>
  <si>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</si>
  <si>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</si>
  <si>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</si>
  <si>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</si>
  <si>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</si>
  <si>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</si>
  <si>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</si>
  <si>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</si>
  <si>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</si>
  <si>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</si>
  <si>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</si>
  <si>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</si>
  <si>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</si>
  <si>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</si>
  <si>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</si>
  <si>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</si>
  <si>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</si>
  <si>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</si>
  <si>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</si>
  <si>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</si>
  <si>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</si>
  <si>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</si>
  <si>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</si>
  <si>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</si>
  <si>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</si>
  <si>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</si>
  <si>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</si>
  <si>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</si>
  <si>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</si>
  <si>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</si>
  <si>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</si>
  <si>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</si>
  <si>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</si>
  <si>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</si>
  <si>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</si>
  <si>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</si>
  <si>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</si>
  <si>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</si>
  <si>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</si>
  <si>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</si>
  <si>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</si>
  <si>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</si>
  <si>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</si>
  <si>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</si>
  <si>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</si>
  <si>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</si>
  <si>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</si>
  <si>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</si>
  <si>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</si>
  <si>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</si>
  <si>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</si>
  <si>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</si>
  <si>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</si>
  <si>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</si>
  <si>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</si>
  <si>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</si>
  <si>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</si>
  <si>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</si>
  <si>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</si>
  <si>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</si>
  <si>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</si>
  <si>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</si>
  <si>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</si>
  <si>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</si>
  <si>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</si>
  <si>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</si>
  <si>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</si>
  <si>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</si>
  <si>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</si>
  <si>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</si>
  <si>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</si>
  <si>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</si>
  <si>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</si>
  <si>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</si>
  <si>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</si>
  <si>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</si>
  <si>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</si>
  <si>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</si>
  <si>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</si>
  <si>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</si>
  <si>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</si>
  <si>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</si>
  <si>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</si>
  <si>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</si>
  <si>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</si>
  <si>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</si>
  <si>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</si>
  <si>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</si>
  <si>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</si>
  <si>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</si>
  <si>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</si>
  <si>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</si>
  <si>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</si>
  <si>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</si>
  <si>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</si>
  <si>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</si>
  <si>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</si>
  <si>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</si>
  <si>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</si>
  <si>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</si>
  <si>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</si>
  <si>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</si>
  <si>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</si>
  <si>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</si>
  <si>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</si>
  <si>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</si>
  <si>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</si>
  <si>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</si>
  <si>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</si>
  <si>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</si>
  <si>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</si>
  <si>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</si>
  <si>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</si>
  <si>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</si>
  <si>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</si>
  <si>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</si>
  <si>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</si>
  <si>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</si>
  <si>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</si>
  <si>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</si>
  <si>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</si>
  <si>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</si>
  <si>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</si>
  <si>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</si>
  <si>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</si>
  <si>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</si>
  <si>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</si>
  <si>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</si>
  <si>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</si>
  <si>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</si>
  <si>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</si>
  <si>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</si>
  <si>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</si>
  <si>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</si>
  <si>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</si>
  <si>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</si>
  <si>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</si>
  <si>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</si>
  <si>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</si>
  <si>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</si>
  <si>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</si>
  <si>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</si>
  <si>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</si>
  <si>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</si>
  <si>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</si>
  <si>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</si>
  <si>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</si>
  <si>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</si>
  <si>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</si>
  <si>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</si>
  <si>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</si>
  <si>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</si>
  <si>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</si>
  <si>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</si>
  <si>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</si>
  <si>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</si>
  <si>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</si>
  <si>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</si>
  <si>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</si>
  <si>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</si>
  <si>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</si>
  <si>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</si>
  <si>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</si>
  <si>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</si>
  <si>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</si>
  <si>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</si>
  <si>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</si>
  <si>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</si>
  <si>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</si>
  <si>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</si>
  <si>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</si>
  <si>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</si>
  <si>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</si>
  <si>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</si>
  <si>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</si>
  <si>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</si>
  <si>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</si>
  <si>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</si>
  <si>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</si>
  <si>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</si>
  <si>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</si>
  <si>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</si>
  <si>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</si>
  <si>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</si>
  <si>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</si>
  <si>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</si>
  <si>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</si>
  <si>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</si>
  <si>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</si>
  <si>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</si>
  <si>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</si>
  <si>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</si>
  <si>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</si>
  <si>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</si>
  <si>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</si>
  <si>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</si>
  <si>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</si>
  <si>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</si>
  <si>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</si>
  <si>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</si>
  <si>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</si>
  <si>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</si>
  <si>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</si>
  <si>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</si>
  <si>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</si>
  <si>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</si>
  <si>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</si>
  <si>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</si>
  <si>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</si>
  <si>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</si>
  <si>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</si>
  <si>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</si>
  <si>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</si>
  <si>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</si>
  <si>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</si>
  <si>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</si>
  <si>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</si>
  <si>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</si>
  <si>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</si>
  <si>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</si>
  <si>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</si>
  <si>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</si>
  <si>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</si>
  <si>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</si>
  <si>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</si>
  <si>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</si>
  <si>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</si>
  <si>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</si>
  <si>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</si>
  <si>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</si>
  <si>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</si>
  <si>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</si>
  <si>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</si>
  <si>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</si>
  <si>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</si>
  <si>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</si>
  <si>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</si>
  <si>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</si>
  <si>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</si>
  <si>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</si>
  <si>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</si>
  <si>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</si>
  <si>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</si>
  <si>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</si>
  <si>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</si>
  <si>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</si>
  <si>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</si>
  <si>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</si>
  <si>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</si>
  <si>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</si>
  <si>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</si>
  <si>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</si>
  <si>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</si>
  <si>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</si>
  <si>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</si>
  <si>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</si>
  <si>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</si>
  <si>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</si>
  <si>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</si>
  <si>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</si>
  <si>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</si>
  <si>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</si>
  <si>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</si>
  <si>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</si>
  <si>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</si>
  <si>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</si>
  <si>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</si>
  <si>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</si>
  <si>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</si>
  <si>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</si>
  <si>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</si>
  <si>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</si>
  <si>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</si>
  <si>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</si>
  <si>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</si>
  <si>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</si>
  <si>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</si>
  <si>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</si>
  <si>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</si>
  <si>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</si>
  <si>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</si>
  <si>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</si>
  <si>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</si>
  <si>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</si>
  <si>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</si>
  <si>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</si>
  <si>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</si>
  <si>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</si>
  <si>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</si>
  <si>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</si>
  <si>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</si>
  <si>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</si>
  <si>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</si>
  <si>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</si>
  <si>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</si>
  <si>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</si>
  <si>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</si>
  <si>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</si>
  <si>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</si>
  <si>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</si>
  <si>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</si>
  <si>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</si>
  <si>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</si>
  <si>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</si>
  <si>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</si>
  <si>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</si>
  <si>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</si>
  <si>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</si>
  <si>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</si>
  <si>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</si>
  <si>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</si>
  <si>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</si>
  <si>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</si>
  <si>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</si>
  <si>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</si>
  <si>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</si>
  <si>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</si>
  <si>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</si>
  <si>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</si>
  <si>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</si>
  <si>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</si>
  <si>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</si>
  <si>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</si>
  <si>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</si>
  <si>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</si>
  <si>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</si>
  <si>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</si>
  <si>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</si>
  <si>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</si>
  <si>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</si>
  <si>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</si>
  <si>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</si>
  <si>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</si>
  <si>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</si>
  <si>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</si>
  <si>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</si>
  <si>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</si>
  <si>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</si>
  <si>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</si>
  <si>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</si>
  <si>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</si>
  <si>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</si>
  <si>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</si>
  <si>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</si>
  <si>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</si>
  <si>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</si>
  <si>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</si>
  <si>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</si>
  <si>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</si>
  <si>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</si>
  <si>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</si>
  <si>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</si>
  <si>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</si>
  <si>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</si>
  <si>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</si>
  <si>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</si>
  <si>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</si>
  <si>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</si>
  <si>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</si>
  <si>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</si>
  <si>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</si>
  <si>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</si>
  <si>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</si>
  <si>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</si>
  <si>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</si>
  <si>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</si>
  <si>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</si>
  <si>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</si>
  <si>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</si>
  <si>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</si>
  <si>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</si>
  <si>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</si>
  <si>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</si>
  <si>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</si>
  <si>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</si>
  <si>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</si>
  <si>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</si>
  <si>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</si>
  <si>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</si>
  <si>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</si>
  <si>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</si>
  <si>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</si>
  <si>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</si>
  <si>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</si>
  <si>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</si>
  <si>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</si>
  <si>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</si>
  <si>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</si>
  <si>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</si>
  <si>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</si>
  <si>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</si>
  <si>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</si>
  <si>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</si>
  <si>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</si>
  <si>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</si>
  <si>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</si>
  <si>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</si>
  <si>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</si>
  <si>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</si>
  <si>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</si>
  <si>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</si>
  <si>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</si>
  <si>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</si>
  <si>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</si>
  <si>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</si>
  <si>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</si>
  <si>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</si>
  <si>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</si>
  <si>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</si>
  <si>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</si>
  <si>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</si>
  <si>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</si>
  <si>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</si>
  <si>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</si>
  <si>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</si>
  <si>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</si>
  <si>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</si>
  <si>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</si>
  <si>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</si>
  <si>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</si>
  <si>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</si>
  <si>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</si>
  <si>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</si>
  <si>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</si>
  <si>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</si>
  <si>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</si>
  <si>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</si>
  <si>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</si>
  <si>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</si>
  <si>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</si>
  <si>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</si>
  <si>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</si>
  <si>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</si>
  <si>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</si>
  <si>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</si>
  <si>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</si>
  <si>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</si>
  <si>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</si>
  <si>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</si>
  <si>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</si>
  <si>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</si>
  <si>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</si>
  <si>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</si>
  <si>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</si>
  <si>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</si>
  <si>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</si>
  <si>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</si>
  <si>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</si>
  <si>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</si>
  <si>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</si>
  <si>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</si>
  <si>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</si>
  <si>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</si>
  <si>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</si>
  <si>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</si>
  <si>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</si>
  <si>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</si>
  <si>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</si>
  <si>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</si>
  <si>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</si>
  <si>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</si>
  <si>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</si>
  <si>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</si>
  <si>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</si>
  <si>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</si>
  <si>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</si>
  <si>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</si>
  <si>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</si>
  <si>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</si>
  <si>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</si>
  <si>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</si>
  <si>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</si>
  <si>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</si>
  <si>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</si>
  <si>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</si>
  <si>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</si>
  <si>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</si>
  <si>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</si>
  <si>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</si>
  <si>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</si>
  <si>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</si>
  <si>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</si>
  <si>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</si>
  <si>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</si>
  <si>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</si>
  <si>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</si>
  <si>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</si>
  <si>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</si>
  <si>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</si>
  <si>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</si>
  <si>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</si>
  <si>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</si>
  <si>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</si>
  <si>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</si>
  <si>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</si>
  <si>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</si>
  <si>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</si>
  <si>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</si>
  <si>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</si>
  <si>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</si>
  <si>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</si>
  <si>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</si>
  <si>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</si>
  <si>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</si>
  <si>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</si>
  <si>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</si>
  <si>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</si>
  <si>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</si>
  <si>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</si>
  <si>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</si>
  <si>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</si>
  <si>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</si>
  <si>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</si>
  <si>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</si>
  <si>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</si>
  <si>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</si>
  <si>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</si>
  <si>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</si>
  <si>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</si>
  <si>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</si>
  <si>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</si>
  <si>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</si>
  <si>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</si>
  <si>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</si>
  <si>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</si>
  <si>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</si>
  <si>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</si>
  <si>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</si>
  <si>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</si>
  <si>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</si>
  <si>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</si>
  <si>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</si>
  <si>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</si>
  <si>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</si>
  <si>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</si>
  <si>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</si>
  <si>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</si>
  <si>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</si>
  <si>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</si>
  <si>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</si>
  <si>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</si>
  <si>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</si>
  <si>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</si>
  <si>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</si>
  <si>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</si>
  <si>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</si>
  <si>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</si>
  <si>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</si>
  <si>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</si>
  <si>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</si>
  <si>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</si>
  <si>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</si>
  <si>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</si>
  <si>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</si>
  <si>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</si>
  <si>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</si>
  <si>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</si>
  <si>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</si>
  <si>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</si>
  <si>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</si>
  <si>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</si>
  <si>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</si>
  <si>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</si>
  <si>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</si>
  <si>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</si>
  <si>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</si>
  <si>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</si>
  <si>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</si>
  <si>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</si>
  <si>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</si>
  <si>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</si>
  <si>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</si>
  <si>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</si>
  <si>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</si>
  <si>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</si>
  <si>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</si>
  <si>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</si>
  <si>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</si>
  <si>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</si>
  <si>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</si>
  <si>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</si>
  <si>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</si>
  <si>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</si>
  <si>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</si>
  <si>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</si>
  <si>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</si>
  <si>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</si>
  <si>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</si>
  <si>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</si>
  <si>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</si>
  <si>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</si>
  <si>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</si>
  <si>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</si>
  <si>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</si>
  <si>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</si>
  <si>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</si>
  <si>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</si>
  <si>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</si>
  <si>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</si>
  <si>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</si>
  <si>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</si>
  <si>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</si>
  <si>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</si>
  <si>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</si>
  <si>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</si>
  <si>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</si>
  <si>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</si>
  <si>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</si>
  <si>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</si>
  <si>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</si>
  <si>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</si>
  <si>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</si>
  <si>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</si>
  <si>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</si>
  <si>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</si>
  <si>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</si>
  <si>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</si>
  <si>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</si>
  <si>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</si>
  <si>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</si>
  <si>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</si>
  <si>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</si>
  <si>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</si>
  <si>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</si>
  <si>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</si>
  <si>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</si>
  <si>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</si>
  <si>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</si>
  <si>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</si>
  <si>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</si>
  <si>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</si>
  <si>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</si>
  <si>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</si>
  <si>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</si>
  <si>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</si>
  <si>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</si>
  <si>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</si>
  <si>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</si>
  <si>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</si>
  <si>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</si>
  <si>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</si>
  <si>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</si>
  <si>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</si>
  <si>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</si>
  <si>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</si>
  <si>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</si>
  <si>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</si>
  <si>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</si>
  <si>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</si>
  <si>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</si>
  <si>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</si>
  <si>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</si>
  <si>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</si>
  <si>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</si>
  <si>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</si>
  <si>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</si>
  <si>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</si>
  <si>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</si>
  <si>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</si>
  <si>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</si>
  <si>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</si>
  <si>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</si>
  <si>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</si>
  <si>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</si>
  <si>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</si>
  <si>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</si>
  <si>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</si>
  <si>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</si>
  <si>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</si>
  <si>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</si>
  <si>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</si>
  <si>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</si>
  <si>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</si>
  <si>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</si>
  <si>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</si>
  <si>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</si>
  <si>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</si>
  <si>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</si>
  <si>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</si>
  <si>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</si>
  <si>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</si>
  <si>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</si>
  <si>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</si>
  <si>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</si>
  <si>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</si>
  <si>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</si>
  <si>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</si>
  <si>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</si>
  <si>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</si>
  <si>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</si>
  <si>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</si>
  <si>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</si>
  <si>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</si>
  <si>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</si>
  <si>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</si>
  <si>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</si>
  <si>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</si>
  <si>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</si>
  <si>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</si>
  <si>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</si>
  <si>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</si>
  <si>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</si>
  <si>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</si>
  <si>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</si>
  <si>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</si>
  <si>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</si>
  <si>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</si>
  <si>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</si>
  <si>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</si>
  <si>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</si>
  <si>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</si>
  <si>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</si>
  <si>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</si>
  <si>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</si>
  <si>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</si>
  <si>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</si>
  <si>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</si>
  <si>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</si>
  <si>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</si>
  <si>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</si>
  <si>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</si>
  <si>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</si>
  <si>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</si>
  <si>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</si>
  <si>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</si>
  <si>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</si>
  <si>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</si>
  <si>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</si>
  <si>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</si>
  <si>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</si>
  <si>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</si>
  <si>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</si>
  <si>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</si>
  <si>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</si>
  <si>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</si>
  <si>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</si>
  <si>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</si>
  <si>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</si>
  <si>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</si>
  <si>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</si>
  <si>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</si>
  <si>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</si>
  <si>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</si>
  <si>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</si>
  <si>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</si>
  <si>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</si>
  <si>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</si>
  <si>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</si>
  <si>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</si>
  <si>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</si>
  <si>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</si>
  <si>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</si>
  <si>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</si>
  <si>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</si>
  <si>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</si>
  <si>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</si>
  <si>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</si>
  <si>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</si>
  <si>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</si>
  <si>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</si>
  <si>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</si>
  <si>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</si>
  <si>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</si>
  <si>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</si>
  <si>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</si>
  <si>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</si>
  <si>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</si>
  <si>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</si>
  <si>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</si>
  <si>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</si>
  <si>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</si>
  <si>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</si>
  <si>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</si>
  <si>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</si>
  <si>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</si>
  <si>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</si>
  <si>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</si>
  <si>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</si>
  <si>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</si>
  <si>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</si>
  <si>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</si>
  <si>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</si>
  <si>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</si>
  <si>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</si>
  <si>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</si>
  <si>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</si>
  <si>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</si>
  <si>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</si>
  <si>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</si>
  <si>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</si>
  <si>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</si>
  <si>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</si>
  <si>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</si>
  <si>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</si>
  <si>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</si>
  <si>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</si>
  <si>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</si>
  <si>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</si>
  <si>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</si>
  <si>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</si>
  <si>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</si>
  <si>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</si>
  <si>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</si>
  <si>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</si>
  <si>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</si>
  <si>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</si>
  <si>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</si>
  <si>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</si>
  <si>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</si>
  <si>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</si>
  <si>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</si>
  <si>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</si>
  <si>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</si>
  <si>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</si>
  <si>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</si>
  <si>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</si>
  <si>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</si>
  <si>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</si>
  <si>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</si>
  <si>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</si>
  <si>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</si>
  <si>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</si>
  <si>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</si>
  <si>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</si>
  <si>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</si>
  <si>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</si>
  <si>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</si>
  <si>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</si>
  <si>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</si>
  <si>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</si>
  <si>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</si>
  <si>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</si>
  <si>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</si>
  <si>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</si>
  <si>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</si>
  <si>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</si>
  <si>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</si>
  <si>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</si>
  <si>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</si>
  <si>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</si>
  <si>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</si>
  <si>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</si>
  <si>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</si>
  <si>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</si>
  <si>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</si>
  <si>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</si>
  <si>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</si>
  <si>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</si>
  <si>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</si>
  <si>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</si>
  <si>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</si>
  <si>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</si>
  <si>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</si>
  <si>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</si>
  <si>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</si>
  <si>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</si>
  <si>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</si>
  <si>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</si>
  <si>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</si>
  <si>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</si>
  <si>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</si>
  <si>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</si>
  <si>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</si>
  <si>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</si>
  <si>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</si>
  <si>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</si>
  <si>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</si>
  <si>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</si>
  <si>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</si>
  <si>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</si>
  <si>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</si>
  <si>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</si>
  <si>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</si>
  <si>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</si>
  <si>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</si>
  <si>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</si>
  <si>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</si>
  <si>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</si>
  <si>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</si>
  <si>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</si>
  <si>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</si>
  <si>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</si>
  <si>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</si>
  <si>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</si>
  <si>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</si>
  <si>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</si>
  <si>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</si>
  <si>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</si>
  <si>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</si>
  <si>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</si>
  <si>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</si>
  <si>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</si>
  <si>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</si>
  <si>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</si>
  <si>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</si>
  <si>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</si>
  <si>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</si>
  <si>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</si>
  <si>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</si>
  <si>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</si>
  <si>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</si>
  <si>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</si>
  <si>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</si>
  <si>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</si>
  <si>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</si>
  <si>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</si>
  <si>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</si>
  <si>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</si>
  <si>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</si>
  <si>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</si>
  <si>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</si>
  <si>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</si>
  <si>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</si>
  <si>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</si>
  <si>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</si>
  <si>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</si>
  <si>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</si>
  <si>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</si>
  <si>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</si>
  <si>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</si>
  <si>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</si>
  <si>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</si>
  <si>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</si>
  <si>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</si>
  <si>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</si>
  <si>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</si>
  <si>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</si>
  <si>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</si>
  <si>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</si>
  <si>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</si>
  <si>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</si>
  <si>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</si>
  <si>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</si>
  <si>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</si>
  <si>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</si>
  <si>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</si>
  <si>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</si>
  <si>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</si>
  <si>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</si>
  <si>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</si>
  <si>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</si>
  <si>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</si>
  <si>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</si>
  <si>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</si>
  <si>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</si>
  <si>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</si>
  <si>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</si>
  <si>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</si>
  <si>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</si>
  <si>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</si>
  <si>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</si>
  <si>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</si>
  <si>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</si>
  <si>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</si>
  <si>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</si>
  <si>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</si>
  <si>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</si>
  <si>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</si>
  <si>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</si>
  <si>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</si>
  <si>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</si>
  <si>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</si>
  <si>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</si>
  <si>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</si>
  <si>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</si>
  <si>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</si>
  <si>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</si>
  <si>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</si>
  <si>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</si>
  <si>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</si>
  <si>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</si>
  <si>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</si>
  <si>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</si>
  <si>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</si>
  <si>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</si>
  <si>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</si>
  <si>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</si>
  <si>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</si>
  <si>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</si>
  <si>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</si>
  <si>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</si>
  <si>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</si>
  <si>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</si>
  <si>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</si>
  <si>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</si>
  <si>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</si>
  <si>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</si>
  <si>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</si>
  <si>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</si>
  <si>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</si>
  <si>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</si>
  <si>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</si>
  <si>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</si>
  <si>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</si>
  <si>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</si>
  <si>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</si>
  <si>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</si>
  <si>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</si>
  <si>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</si>
  <si>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</si>
  <si>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</si>
  <si>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</si>
  <si>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</si>
  <si>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</si>
  <si>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</si>
  <si>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</si>
  <si>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</si>
  <si>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</si>
  <si>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</si>
  <si>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</si>
  <si>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</si>
  <si>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</si>
  <si>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</si>
  <si>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</si>
  <si>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</si>
  <si>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</si>
  <si>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</si>
  <si>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</si>
  <si>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</si>
  <si>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</si>
  <si>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</si>
  <si>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</si>
  <si>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</si>
  <si>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</si>
  <si>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</si>
  <si>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</si>
  <si>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</si>
  <si>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</si>
  <si>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</si>
  <si>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</si>
  <si>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</si>
  <si>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</si>
  <si>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</si>
  <si>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</si>
  <si>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</si>
  <si>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</si>
  <si>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</si>
  <si>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</si>
  <si>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</si>
  <si>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</si>
  <si>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</si>
  <si>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</si>
  <si>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</si>
  <si>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</si>
  <si>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</si>
  <si>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</si>
  <si>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</si>
  <si>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</si>
  <si>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</si>
  <si>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</si>
  <si>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</si>
  <si>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</si>
  <si>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</si>
  <si>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</si>
  <si>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</si>
  <si>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</si>
  <si>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</si>
  <si>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</si>
  <si>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</si>
  <si>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</si>
  <si>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</si>
  <si>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</si>
  <si>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</si>
  <si>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</si>
  <si>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</si>
  <si>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</si>
  <si>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</si>
  <si>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</si>
  <si>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</si>
  <si>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</si>
  <si>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</si>
  <si>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</si>
  <si>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</si>
  <si>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</si>
  <si>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</si>
  <si>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</si>
  <si>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</si>
  <si>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</si>
  <si>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</si>
  <si>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</si>
  <si>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</si>
  <si>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</si>
  <si>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</si>
  <si>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</si>
  <si>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</si>
  <si>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</si>
  <si>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</si>
  <si>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</si>
  <si>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</si>
  <si>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</si>
  <si>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</si>
  <si>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</si>
  <si>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</si>
  <si>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</si>
  <si>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</si>
  <si>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</si>
  <si>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</si>
  <si>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</si>
  <si>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</si>
  <si>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</si>
  <si>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</si>
  <si>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</si>
  <si>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</si>
  <si>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</si>
  <si>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</si>
  <si>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</si>
  <si>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</si>
  <si>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</si>
  <si>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</si>
  <si>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</si>
  <si>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</si>
  <si>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</si>
  <si>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</si>
  <si>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</si>
  <si>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</si>
  <si>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</si>
  <si>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</si>
  <si>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</si>
  <si>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</si>
  <si>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</si>
  <si>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</si>
  <si>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</si>
  <si>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</si>
  <si>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</si>
  <si>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</si>
  <si>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</si>
  <si>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</si>
  <si>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</si>
  <si>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</si>
  <si>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</si>
  <si>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</si>
  <si>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</si>
  <si>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</si>
  <si>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</si>
  <si>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</si>
  <si>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</si>
  <si>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</si>
  <si>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</si>
  <si>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</si>
  <si>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</si>
  <si>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</si>
  <si>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</si>
  <si>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</si>
  <si>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</si>
  <si>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</si>
  <si>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</si>
  <si>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</si>
  <si>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</si>
  <si>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</si>
  <si>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</si>
  <si>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</si>
  <si>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</si>
  <si>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</si>
  <si>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</si>
  <si>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</si>
  <si>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</si>
  <si>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</si>
  <si>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</si>
  <si>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</si>
  <si>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</si>
  <si>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</si>
  <si>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</si>
  <si>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</si>
  <si>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</si>
  <si>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</si>
  <si>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</si>
  <si>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</si>
  <si>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</si>
  <si>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</si>
  <si>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</si>
  <si>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</si>
  <si>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</si>
  <si>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</si>
  <si>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</si>
  <si>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</si>
  <si>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</si>
  <si>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</si>
  <si>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</si>
  <si>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</si>
  <si>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</si>
  <si>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</si>
  <si>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</si>
  <si>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</si>
  <si>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</si>
  <si>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</si>
  <si>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</si>
  <si>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</si>
  <si>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</si>
  <si>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</si>
  <si>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</si>
  <si>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</si>
  <si>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</si>
  <si>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</si>
  <si>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</si>
  <si>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</si>
  <si>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</si>
  <si>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</si>
  <si>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</si>
  <si>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</si>
  <si>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</si>
  <si>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</si>
  <si>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</si>
  <si>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</si>
  <si>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</si>
  <si>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</si>
  <si>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</si>
  <si>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</si>
  <si>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</si>
  <si>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</si>
  <si>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</si>
  <si>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</si>
  <si>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</si>
  <si>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</si>
  <si>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</si>
  <si>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</si>
  <si>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</si>
  <si>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</si>
  <si>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</si>
  <si>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</si>
  <si>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</si>
  <si>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</si>
  <si>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</si>
  <si>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</si>
  <si>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</si>
  <si>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</si>
  <si>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</si>
  <si>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</si>
  <si>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</si>
  <si>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</si>
  <si>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</si>
  <si>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</si>
  <si>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</si>
  <si>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</si>
  <si>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</si>
  <si>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</si>
  <si>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</si>
  <si>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</si>
  <si>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</si>
  <si>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</si>
  <si>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</si>
  <si>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</si>
  <si>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</si>
  <si>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</si>
  <si>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</si>
  <si>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</si>
  <si>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</si>
  <si>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</si>
  <si>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</si>
  <si>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</si>
  <si>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</si>
  <si>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</si>
  <si>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</si>
  <si>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</si>
  <si>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</si>
  <si>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</si>
  <si>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</si>
  <si>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</si>
  <si>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</si>
  <si>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</si>
  <si>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</si>
  <si>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</si>
  <si>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</si>
  <si>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</si>
  <si>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</si>
  <si>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</si>
  <si>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</si>
  <si>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</si>
  <si>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</si>
  <si>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</si>
  <si>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</si>
  <si>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</si>
  <si>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</si>
  <si>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</si>
  <si>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</si>
  <si>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</si>
  <si>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</si>
  <si>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</si>
  <si>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</si>
  <si>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</si>
  <si>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</si>
  <si>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</si>
  <si>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</si>
  <si>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</si>
  <si>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</si>
  <si>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</si>
  <si>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</si>
  <si>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</si>
  <si>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</si>
  <si>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</si>
  <si>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</si>
  <si>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</si>
  <si>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</si>
  <si>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</si>
  <si>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</si>
  <si>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</si>
  <si>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</si>
  <si>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</si>
  <si>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</si>
  <si>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</si>
  <si>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</si>
  <si>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</si>
  <si>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</si>
  <si>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</si>
  <si>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</si>
  <si>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</si>
  <si>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</si>
  <si>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</si>
  <si>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</si>
  <si>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</si>
  <si>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</si>
  <si>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</si>
  <si>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</si>
  <si>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</si>
  <si>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</si>
  <si>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</si>
  <si>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</si>
  <si>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</si>
  <si>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</si>
  <si>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</si>
  <si>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</si>
  <si>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</si>
  <si>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</si>
  <si>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</si>
  <si>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</si>
  <si>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</si>
  <si>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</si>
  <si>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</si>
  <si>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</si>
  <si>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</si>
  <si>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</si>
  <si>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</si>
  <si>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</si>
  <si>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</si>
  <si>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</si>
  <si>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</si>
  <si>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</si>
  <si>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</si>
  <si>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</si>
  <si>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</si>
  <si>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</si>
  <si>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</si>
  <si>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</si>
  <si>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</si>
  <si>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</si>
  <si>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</si>
  <si>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</si>
  <si>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</si>
  <si>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</si>
  <si>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</si>
  <si>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</si>
  <si>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</si>
  <si>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</si>
  <si>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</si>
  <si>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</si>
  <si>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</si>
  <si>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</si>
  <si>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</si>
  <si>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</si>
  <si>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</si>
  <si>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</si>
  <si>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</si>
  <si>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</si>
  <si>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</si>
  <si>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</si>
  <si>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</si>
  <si>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</si>
  <si>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</si>
  <si>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</si>
  <si>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</si>
  <si>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</si>
  <si>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</si>
  <si>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</si>
  <si>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</si>
  <si>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</si>
  <si>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</si>
  <si>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</si>
  <si>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</si>
  <si>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</si>
  <si>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</si>
  <si>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</si>
  <si>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</si>
  <si>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</si>
  <si>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</si>
  <si>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</si>
  <si>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</si>
  <si>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</si>
  <si>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</si>
  <si>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</si>
  <si>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</si>
  <si>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</si>
  <si>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</si>
  <si>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</si>
  <si>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</si>
  <si>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</si>
  <si>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</si>
  <si>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</si>
  <si>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</si>
  <si>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</si>
  <si>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</si>
  <si>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</si>
  <si>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</si>
  <si>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</si>
  <si>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</si>
  <si>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</si>
  <si>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</si>
  <si>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</si>
  <si>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</si>
  <si>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</si>
  <si>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</si>
  <si>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</si>
  <si>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</si>
  <si>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</si>
  <si>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</si>
  <si>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</si>
  <si>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</si>
  <si>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</si>
  <si>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</si>
  <si>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</si>
  <si>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</si>
  <si>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</si>
  <si>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</si>
  <si>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</si>
  <si>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</si>
  <si>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</si>
  <si>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</si>
  <si>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</si>
  <si>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</si>
  <si>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</si>
  <si>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</si>
  <si>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</si>
  <si>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</si>
  <si>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</si>
  <si>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</si>
  <si>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</si>
  <si>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</si>
  <si>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</si>
  <si>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</si>
  <si>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</si>
  <si>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</si>
  <si>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</si>
  <si>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</si>
  <si>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</si>
  <si>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</si>
  <si>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</si>
  <si>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</si>
  <si>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</si>
  <si>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</si>
  <si>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</si>
  <si>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</si>
  <si>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</si>
  <si>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</si>
  <si>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</si>
  <si>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</si>
  <si>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</si>
  <si>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</si>
  <si>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</si>
  <si>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</si>
  <si>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</si>
  <si>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</si>
  <si>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</si>
  <si>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</si>
  <si>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</si>
  <si>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</si>
  <si>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</si>
  <si>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</si>
  <si>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</si>
  <si>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</si>
  <si>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</si>
  <si>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</si>
  <si>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</si>
  <si>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</si>
  <si>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</si>
  <si>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</si>
  <si>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</si>
  <si>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</si>
  <si>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</si>
  <si>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</si>
  <si>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</si>
  <si>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</si>
  <si>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</si>
  <si>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</si>
  <si>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</si>
  <si>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</si>
  <si>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</si>
  <si>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</si>
  <si>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</si>
  <si>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</si>
  <si>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</si>
  <si>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</si>
  <si>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</si>
  <si>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</si>
  <si>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</si>
  <si>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</si>
  <si>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</si>
  <si>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</si>
  <si>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</si>
  <si>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</si>
  <si>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</si>
  <si>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</si>
  <si>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</si>
  <si>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</si>
  <si>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</si>
  <si>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</si>
  <si>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</si>
  <si>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</si>
  <si>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</si>
  <si>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</si>
  <si>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</si>
  <si>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</si>
  <si>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</si>
  <si>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</si>
  <si>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</si>
  <si>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</si>
  <si>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</si>
  <si>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</si>
  <si>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</si>
  <si>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</si>
  <si>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</si>
  <si>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</si>
  <si>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</si>
  <si>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</si>
  <si>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</si>
  <si>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</si>
  <si>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</si>
  <si>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</si>
  <si>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</si>
  <si>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</si>
  <si>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</si>
  <si>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</si>
  <si>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</si>
  <si>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</si>
  <si>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</si>
  <si>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</si>
  <si>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</si>
  <si>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</si>
  <si>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</si>
  <si>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</si>
  <si>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</si>
  <si>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</si>
  <si>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</si>
  <si>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</si>
  <si>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</si>
  <si>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</si>
  <si>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</si>
  <si>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</si>
  <si>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</si>
  <si>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</si>
  <si>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</si>
  <si>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</si>
  <si>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</si>
  <si>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</si>
  <si>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</si>
  <si>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</si>
  <si>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</si>
  <si>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</si>
  <si>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</si>
  <si>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</si>
  <si>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</si>
  <si>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</si>
  <si>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</si>
  <si>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</si>
  <si>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</si>
  <si>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</si>
  <si>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</si>
  <si>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</si>
  <si>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</si>
  <si>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</si>
  <si>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</si>
  <si>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</si>
  <si>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</si>
  <si>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</si>
  <si>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</si>
  <si>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</si>
  <si>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</si>
  <si>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</si>
  <si>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</si>
  <si>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</si>
  <si>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</si>
  <si>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</si>
  <si>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</si>
  <si>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</si>
  <si>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</si>
  <si>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</si>
  <si>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</si>
  <si>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</si>
  <si>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</si>
  <si>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</si>
  <si>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</si>
  <si>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</si>
  <si>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</si>
  <si>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</si>
  <si>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</si>
  <si>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</si>
  <si>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</si>
  <si>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</si>
  <si>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</si>
  <si>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</si>
  <si>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</si>
  <si>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</si>
  <si>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</si>
  <si>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</si>
  <si>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</si>
  <si>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</si>
  <si>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</si>
  <si>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</si>
  <si>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</si>
  <si>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</si>
  <si>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</si>
  <si>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</si>
  <si>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</si>
  <si>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</si>
  <si>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</si>
  <si>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</si>
  <si>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</si>
  <si>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</si>
  <si>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</si>
  <si>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</si>
  <si>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</si>
  <si>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</si>
  <si>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</si>
  <si>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</si>
  <si>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</si>
  <si>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</si>
  <si>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</si>
  <si>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</si>
  <si>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</si>
  <si>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</si>
  <si>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</si>
  <si>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</si>
  <si>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</si>
  <si>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</si>
  <si>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</si>
  <si>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</si>
  <si>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</si>
  <si>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</si>
  <si>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</si>
  <si>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</si>
  <si>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</si>
  <si>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</si>
  <si>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</si>
  <si>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</si>
  <si>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</si>
  <si>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</si>
  <si>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</si>
  <si>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</si>
  <si>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</si>
  <si>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</si>
  <si>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</si>
  <si>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</si>
  <si>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</si>
  <si>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</si>
  <si>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</si>
  <si>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</si>
  <si>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</si>
  <si>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</si>
  <si>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</si>
  <si>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</si>
  <si>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</si>
  <si>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</si>
  <si>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</si>
  <si>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</si>
  <si>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</si>
  <si>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</si>
  <si>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</si>
  <si>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</si>
  <si>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</si>
  <si>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</si>
  <si>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</si>
  <si>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</si>
  <si>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</si>
  <si>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</si>
  <si>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</si>
  <si>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</si>
  <si>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</si>
  <si>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</si>
  <si>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</si>
  <si>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</si>
  <si>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</si>
  <si>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</si>
  <si>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</si>
  <si>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</si>
  <si>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</si>
  <si>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</si>
  <si>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</si>
  <si>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</si>
  <si>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</si>
  <si>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</si>
  <si>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</si>
  <si>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</si>
  <si>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</si>
  <si>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</si>
  <si>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</si>
  <si>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</si>
  <si>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</si>
  <si>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</si>
  <si>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</si>
  <si>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</si>
  <si>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</si>
  <si>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</si>
  <si>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</si>
  <si>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</si>
  <si>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</si>
  <si>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</si>
  <si>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</si>
  <si>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</si>
  <si>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</si>
  <si>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</si>
  <si>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</si>
  <si>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</si>
  <si>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</si>
  <si>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</si>
  <si>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</si>
  <si>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</si>
  <si>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</si>
  <si>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</si>
  <si>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</si>
  <si>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</si>
  <si>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</si>
  <si>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</si>
  <si>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</si>
  <si>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</si>
  <si>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</si>
  <si>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</si>
  <si>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</si>
  <si>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</si>
  <si>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</si>
  <si>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</si>
  <si>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</si>
  <si>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</si>
  <si>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</si>
  <si>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</si>
  <si>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</si>
  <si>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</si>
  <si>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</si>
  <si>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</si>
  <si>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</si>
  <si>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</si>
  <si>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</si>
  <si>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</si>
  <si>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</si>
  <si>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</si>
  <si>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</si>
  <si>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</si>
  <si>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</si>
  <si>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</si>
  <si>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</si>
  <si>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</si>
  <si>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</si>
  <si>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</si>
  <si>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</si>
  <si>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</si>
  <si>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</si>
  <si>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</si>
  <si>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</si>
  <si>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</si>
  <si>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</si>
  <si>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</si>
  <si>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</si>
  <si>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</si>
  <si>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</si>
  <si>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</si>
  <si>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</si>
  <si>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</si>
  <si>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</si>
  <si>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</si>
  <si>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</si>
  <si>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</si>
  <si>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</si>
  <si>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</si>
  <si>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</si>
  <si>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</si>
  <si>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</si>
  <si>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</si>
  <si>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</si>
  <si>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</si>
  <si>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</si>
  <si>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</si>
  <si>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</si>
  <si>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</si>
  <si>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</si>
  <si>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</si>
  <si>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</si>
  <si>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</si>
  <si>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</si>
  <si>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</si>
  <si>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</si>
  <si>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</si>
  <si>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</si>
  <si>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</si>
  <si>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</si>
  <si>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</si>
  <si>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</si>
  <si>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</si>
  <si>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</si>
  <si>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</si>
  <si>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</si>
  <si>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</si>
  <si>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</si>
  <si>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</si>
  <si>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</si>
  <si>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</si>
  <si>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</si>
  <si>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</si>
  <si>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</si>
  <si>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</si>
  <si>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</si>
  <si>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</si>
  <si>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</si>
  <si>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</si>
  <si>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</si>
  <si>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</si>
  <si>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</si>
  <si>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</si>
  <si>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</si>
  <si>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</si>
  <si>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</si>
  <si>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</si>
  <si>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</si>
  <si>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</si>
  <si>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</si>
  <si>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</si>
  <si>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</si>
  <si>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</si>
  <si>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</si>
  <si>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</si>
  <si>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</si>
  <si>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</si>
  <si>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</si>
  <si>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</si>
  <si>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</si>
  <si>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</si>
  <si>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</si>
  <si>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</si>
  <si>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</si>
  <si>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</si>
  <si>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</si>
  <si>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</si>
  <si>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</si>
  <si>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</si>
  <si>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</si>
  <si>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</si>
  <si>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</si>
  <si>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</si>
  <si>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</si>
  <si>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</si>
  <si>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</si>
  <si>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</si>
  <si>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</si>
  <si>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</si>
  <si>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</si>
  <si>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</si>
  <si>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</si>
  <si>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</si>
  <si>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</si>
  <si>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</si>
  <si>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</si>
  <si>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</si>
  <si>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</si>
  <si>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</si>
  <si>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</si>
  <si>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</si>
  <si>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</si>
  <si>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</si>
  <si>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</si>
  <si>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</si>
  <si>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</si>
  <si>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</si>
  <si>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</si>
  <si>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</si>
  <si>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</si>
  <si>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</si>
  <si>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</si>
  <si>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</si>
  <si>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</si>
  <si>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</si>
  <si>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</si>
  <si>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</si>
  <si>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</si>
  <si>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</si>
  <si>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</si>
  <si>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</si>
  <si>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</si>
  <si>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</si>
  <si>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</si>
  <si>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</si>
  <si>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</si>
  <si>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</si>
  <si>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</si>
  <si>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</si>
  <si>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</si>
  <si>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</si>
  <si>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</si>
  <si>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</si>
  <si>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</si>
  <si>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</si>
  <si>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</si>
  <si>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</si>
  <si>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</si>
  <si>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</si>
  <si>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</si>
  <si>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</si>
  <si>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</si>
  <si>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</si>
  <si>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</si>
  <si>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</si>
  <si>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</si>
  <si>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</si>
  <si>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</si>
  <si>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</si>
  <si>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</si>
  <si>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</si>
  <si>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</si>
  <si>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</si>
  <si>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</si>
  <si>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</si>
  <si>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</si>
  <si>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</si>
  <si>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</si>
  <si>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</si>
  <si>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</si>
  <si>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</si>
  <si>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</si>
  <si>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</si>
  <si>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</si>
  <si>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</si>
  <si>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</si>
  <si>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</si>
  <si>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</si>
  <si>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</si>
  <si>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</si>
  <si>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</si>
  <si>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</si>
  <si>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</si>
  <si>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</si>
  <si>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</si>
  <si>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</si>
  <si>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</si>
  <si>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</si>
  <si>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</si>
  <si>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</si>
  <si>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</si>
  <si>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</si>
  <si>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</si>
  <si>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</si>
  <si>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</si>
  <si>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</si>
  <si>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</si>
  <si>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</si>
  <si>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</si>
  <si>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</si>
  <si>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</si>
  <si>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</si>
  <si>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</si>
  <si>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</si>
  <si>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</si>
  <si>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</si>
  <si>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</si>
  <si>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</si>
  <si>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</si>
  <si>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</si>
  <si>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</si>
  <si>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</si>
  <si>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</si>
  <si>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</si>
  <si>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</si>
  <si>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</si>
  <si>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</si>
  <si>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</si>
  <si>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</si>
  <si>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</si>
  <si>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</si>
  <si>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</si>
  <si>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</si>
  <si>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</si>
  <si>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</si>
  <si>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</si>
  <si>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</si>
  <si>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</si>
  <si>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</si>
  <si>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</si>
  <si>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</si>
  <si>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</si>
  <si>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</si>
  <si>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</si>
  <si>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</si>
  <si>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</si>
  <si>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</si>
  <si>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</si>
  <si>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</si>
  <si>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</si>
  <si>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</si>
  <si>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</si>
  <si>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</si>
  <si>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</si>
  <si>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</si>
  <si>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</si>
  <si>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</si>
  <si>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</si>
  <si>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</si>
  <si>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</si>
  <si>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</si>
  <si>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</si>
  <si>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</si>
  <si>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</si>
  <si>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</si>
  <si>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</si>
  <si>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</si>
  <si>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</si>
  <si>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</si>
  <si>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</si>
  <si>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</si>
  <si>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</si>
  <si>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</si>
  <si>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</si>
  <si>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</si>
  <si>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</si>
  <si>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</si>
  <si>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</si>
  <si>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</si>
  <si>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</si>
  <si>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</si>
  <si>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</si>
  <si>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</si>
  <si>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</si>
  <si>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</si>
  <si>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</si>
  <si>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</si>
  <si>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</si>
  <si>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</si>
  <si>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</si>
  <si>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</si>
  <si>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</si>
  <si>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</si>
  <si>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</si>
  <si>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</si>
  <si>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</si>
  <si>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</si>
  <si>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</si>
  <si>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</si>
  <si>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</si>
  <si>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</si>
  <si>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</si>
  <si>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</si>
  <si>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</si>
  <si>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</si>
  <si>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</si>
  <si>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</si>
  <si>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</si>
  <si>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</si>
  <si>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</si>
  <si>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</si>
  <si>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</si>
  <si>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</si>
  <si>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</si>
  <si>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Founded</t>
  </si>
  <si>
    <t>Average Donation</t>
  </si>
  <si>
    <t>Category</t>
  </si>
  <si>
    <t>Sub-Category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</si>
  <si>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</si>
  <si>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</si>
  <si>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</si>
  <si>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</si>
  <si>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</si>
  <si>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</si>
  <si>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</si>
  <si>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</si>
  <si>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</si>
  <si>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</si>
  <si>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</si>
  <si>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</si>
  <si>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Category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</si>
  <si>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</si>
  <si>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</si>
  <si>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</si>
  <si>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</si>
  <si>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</si>
  <si>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</si>
  <si>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</si>
  <si>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</si>
  <si>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</si>
  <si>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</si>
  <si>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</si>
  <si>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</si>
  <si>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</si>
  <si>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</si>
  <si>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</si>
  <si>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</si>
  <si>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</si>
  <si>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</si>
  <si>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</si>
  <si>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</si>
  <si>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</si>
  <si>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</si>
  <si>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</si>
  <si>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</si>
  <si>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</si>
  <si>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</si>
  <si>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</si>
  <si>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</si>
  <si>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</si>
  <si>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</si>
  <si>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</si>
  <si>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</si>
  <si>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</si>
  <si>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</si>
  <si>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</si>
  <si>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</si>
  <si>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</si>
  <si>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</si>
  <si>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</si>
  <si>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</si>
  <si>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</si>
  <si>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</si>
  <si>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</si>
  <si>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</si>
  <si>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</si>
  <si>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</si>
  <si>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</si>
  <si>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</si>
  <si>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</si>
  <si>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</si>
  <si>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</si>
  <si>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</si>
  <si>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</si>
  <si>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</si>
  <si>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</si>
  <si>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</si>
  <si>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</si>
  <si>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</si>
  <si>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</si>
  <si>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Goal</t>
  </si>
  <si>
    <t>Number Successful</t>
  </si>
  <si>
    <t>Number Failed</t>
  </si>
  <si>
    <t>Number Canceled</t>
  </si>
  <si>
    <t>Total Projects</t>
  </si>
  <si>
    <t>Percentage Successful</t>
  </si>
  <si>
    <t>Percentage Failed</t>
  </si>
  <si>
    <t>Percentage Canceled</t>
  </si>
  <si>
    <t>Less than 1000</t>
  </si>
  <si>
    <t>1000 to 4999</t>
  </si>
  <si>
    <t>5000 to 9999</t>
  </si>
  <si>
    <t>10000 to 14999</t>
  </si>
  <si>
    <t>15000 to 19999</t>
  </si>
  <si>
    <t>20000 to 24999</t>
  </si>
  <si>
    <t>25000 to 29999</t>
  </si>
  <si>
    <t>30000 to 34999</t>
  </si>
  <si>
    <t>35000 to 39999</t>
  </si>
  <si>
    <t>40000 to 44999</t>
  </si>
  <si>
    <t>45000 to 49999</t>
  </si>
  <si>
    <t>Greater than or equal to 50000</t>
  </si>
  <si>
    <t>Outcome</t>
  </si>
  <si>
    <t>Backers_count</t>
  </si>
  <si>
    <t>Mean # of backers</t>
  </si>
  <si>
    <t xml:space="preserve">Median # of backers </t>
  </si>
  <si>
    <t>Minimum # of backers</t>
  </si>
  <si>
    <t>Variance of # of backers</t>
  </si>
  <si>
    <t>Standard deviation of # of backers</t>
  </si>
  <si>
    <t>Failed campaigns</t>
  </si>
  <si>
    <t>Successful campaigns</t>
  </si>
  <si>
    <t xml:space="preserve">Summary - Statistic table </t>
  </si>
  <si>
    <t>Maximum #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</si>
</sst>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0" fontId="1" fillId="2" borderId="0" xfId="0" applyFont="1" applyFill="1" applyAlignment="1">
      <alignment horizontal="center"/>
    </xf>
    <xf numFmtId="9" fontId="0" fillId="0" borderId="0" xfId="1" applyFon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pivotButton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0" xfId="0" applyNumberFormat="1" applyAlignment="1">
      <alignment horizontal="right" vertical="center"/>
    </xf>
    <xf numFmtId="0" fontId="0" fillId="0" borderId="0" xfId="0" pivotButton="1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quotePrefix="1"/>
    <xf numFmtId="2" fontId="0" fillId="0" borderId="0" xfId="0" quotePrefix="1" applyNumberFormat="1" applyAlignment="1">
      <alignment horizontal="right"/>
    </xf>
    <xf numFmtId="2" fontId="0" fillId="0" borderId="0" xfId="0" applyNumberFormat="1"/>
  </cellXfs>
  <cellStyles count="2">
    <cellStyle name="Normal" xfId="0" builtinId="0"/>
    <cellStyle name="Percent" xfId="1" builtinId="5"/>
  </cellStyles>
  <dxfs count="23"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numFmt numFmtId="2" formatCode="0.00"/>
    </dxf>
    <dxf>
      <numFmt numFmtId="2" formatCode="0.0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right"/>
    </dxf>
    <dxf>
      <alignment horizontal="right"/>
    </dxf>
    <dxf>
      <alignment horizontal="right"/>
    </dxf>
    <dxf>
      <alignment horizontal="left"/>
    </dxf>
    <dxf>
      <alignment horizontal="left"/>
    </dxf>
    <dxf>
      <alignment horizontal="left"/>
    </dxf>
    <dxf>
      <alignment horizontal="left"/>
    </dxf>
  </dxfs>
  <tableStyles count="0" defaultTableStyle="TableStyleMedium2" defaultPivotStyle="PivotStyleLight16"/>
  <colors>
    <mruColors>
      <color rgb="FFFF4F4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copy.xlsx]CategoryStats!PivotTable1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Campaings Status &amp;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0A-4EBF-B709-16B5EF0323B6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0A-4EBF-B709-16B5EF0323B6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0A-4EBF-B709-16B5EF0323B6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F0A-4EBF-B709-16B5EF032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4154960"/>
        <c:axId val="2034157040"/>
      </c:barChart>
      <c:catAx>
        <c:axId val="203415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4157040"/>
        <c:crosses val="autoZero"/>
        <c:auto val="1"/>
        <c:lblAlgn val="ctr"/>
        <c:lblOffset val="100"/>
        <c:noMultiLvlLbl val="0"/>
      </c:catAx>
      <c:valAx>
        <c:axId val="203415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415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copy.xlsx]SubcategotyStats!PivotTable2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Campaings Status and Subcategory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SubcategotyStats!$B$4:$B$5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SubcategotyStats!$A$6:$A$47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SubcategotyStats!$B$6:$B$47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3B-4549-ADB5-8A8EDA7AC881}"/>
            </c:ext>
          </c:extLst>
        </c:ser>
        <c:ser>
          <c:idx val="1"/>
          <c:order val="1"/>
          <c:tx>
            <c:strRef>
              <c:f>SubcategotyStats!$C$4:$C$5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SubcategotyStats!$A$6:$A$47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SubcategotyStats!$C$6:$C$47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3B-4549-ADB5-8A8EDA7AC881}"/>
            </c:ext>
          </c:extLst>
        </c:ser>
        <c:ser>
          <c:idx val="2"/>
          <c:order val="2"/>
          <c:tx>
            <c:strRef>
              <c:f>SubcategotyStats!$D$4:$D$5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SubcategotyStats!$A$6:$A$47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SubcategotyStats!$D$6:$D$47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BD-4FE8-B704-E3DEECD4CF77}"/>
            </c:ext>
          </c:extLst>
        </c:ser>
        <c:ser>
          <c:idx val="3"/>
          <c:order val="3"/>
          <c:tx>
            <c:strRef>
              <c:f>SubcategotyStats!$E$4:$E$5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SubcategotyStats!$A$6:$A$47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SubcategotyStats!$E$6:$E$47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BD-4FE8-B704-E3DEECD4CF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67182992"/>
        <c:axId val="1967183408"/>
      </c:barChart>
      <c:catAx>
        <c:axId val="196718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183408"/>
        <c:crosses val="autoZero"/>
        <c:auto val="1"/>
        <c:lblAlgn val="ctr"/>
        <c:lblOffset val="100"/>
        <c:noMultiLvlLbl val="0"/>
      </c:catAx>
      <c:valAx>
        <c:axId val="196718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182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copy.xlsx]LaunchDateOutcomes!PivotTable3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8F-4682-88E9-704FED5D6100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D0-4C9B-B5F0-D68D0209A19F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D0-4C9B-B5F0-D68D0209A1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41968"/>
        <c:axId val="20042800"/>
      </c:lineChart>
      <c:catAx>
        <c:axId val="2004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2800"/>
        <c:crosses val="autoZero"/>
        <c:auto val="1"/>
        <c:lblAlgn val="ctr"/>
        <c:lblOffset val="100"/>
        <c:noMultiLvlLbl val="0"/>
      </c:catAx>
      <c:valAx>
        <c:axId val="2004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 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A5-40FD-B946-04FE64B4EDF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 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A5-40FD-B946-04FE64B4EDF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 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A5-40FD-B946-04FE64B4E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03760"/>
        <c:axId val="14697520"/>
      </c:lineChart>
      <c:catAx>
        <c:axId val="1470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7520"/>
        <c:crosses val="autoZero"/>
        <c:auto val="1"/>
        <c:lblAlgn val="ctr"/>
        <c:lblOffset val="100"/>
        <c:noMultiLvlLbl val="0"/>
      </c:catAx>
      <c:valAx>
        <c:axId val="1469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0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0</xdr:row>
      <xdr:rowOff>25400</xdr:rowOff>
    </xdr:from>
    <xdr:to>
      <xdr:col>13</xdr:col>
      <xdr:colOff>400049</xdr:colOff>
      <xdr:row>17</xdr:row>
      <xdr:rowOff>117476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D72D47-6E17-4455-9554-F9FDB6EF05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3</xdr:row>
      <xdr:rowOff>12700</xdr:rowOff>
    </xdr:from>
    <xdr:to>
      <xdr:col>14</xdr:col>
      <xdr:colOff>419100</xdr:colOff>
      <xdr:row>21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F2CE3C-7BCB-4269-B49A-870F5F5342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391584</xdr:colOff>
      <xdr:row>0</xdr:row>
      <xdr:rowOff>86784</xdr:rowOff>
    </xdr:from>
    <xdr:to>
      <xdr:col>16</xdr:col>
      <xdr:colOff>173566</xdr:colOff>
      <xdr:row>24</xdr:row>
      <xdr:rowOff>10583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BEA0A0-17B6-4C16-BFDB-552766D955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171450</xdr:colOff>
      <xdr:row>0</xdr:row>
      <xdr:rowOff>69850</xdr:rowOff>
    </xdr:from>
    <xdr:to>
      <xdr:col>16</xdr:col>
      <xdr:colOff>596900</xdr:colOff>
      <xdr:row>15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241181-3EB4-4BA2-B3BD-260646C96B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riane Wittig Franco" refreshedDate="44228.895697916669" createdVersion="6" refreshedVersion="6" minRefreshableVersion="3" recordCount="4114" xr:uid="{0F56C700-2BBB-41E8-83E2-7DBF8405EB5F}">
  <cacheSource type="worksheet">
    <worksheetSource ref="A1:T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o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  <fieldGroup base="16">
        <rangePr startNum="0" endNum="22603"/>
        <groupItems count="22605">
          <s v="&lt;0"/>
          <s v="0-1"/>
          <s v="1-2"/>
          <s v="2-3"/>
          <s v="3-4"/>
          <s v="4-5"/>
          <s v="5-6"/>
          <s v="6-7"/>
          <s v="7-8"/>
          <s v="8-9"/>
          <s v="9-10"/>
          <s v="10-11"/>
          <s v="11-12"/>
          <s v="12-13"/>
          <s v="13-14"/>
          <s v="14-15"/>
          <s v="15-16"/>
          <s v="16-17"/>
          <s v="17-18"/>
          <s v="18-19"/>
          <s v="19-20"/>
          <s v="20-21"/>
          <s v="21-22"/>
          <s v="22-23"/>
          <s v="23-24"/>
          <s v="24-25"/>
          <s v="25-26"/>
          <s v="26-27"/>
          <s v="27-28"/>
          <s v="28-29"/>
          <s v="29-30"/>
          <s v="30-31"/>
          <s v="31-32"/>
          <s v="32-33"/>
          <s v="33-34"/>
          <s v="34-35"/>
          <s v="35-36"/>
          <s v="36-37"/>
          <s v="37-38"/>
          <s v="38-39"/>
          <s v="39-40"/>
          <s v="40-41"/>
          <s v="41-42"/>
          <s v="42-43"/>
          <s v="43-44"/>
          <s v="44-45"/>
          <s v="45-46"/>
          <s v="46-47"/>
          <s v="47-48"/>
          <s v="48-49"/>
          <s v="49-50"/>
          <s v="50-51"/>
          <s v="51-52"/>
          <s v="52-53"/>
          <s v="53-54"/>
          <s v="54-55"/>
          <s v="55-56"/>
          <s v="56-57"/>
          <s v="57-58"/>
          <s v="58-59"/>
          <s v="59-60"/>
          <s v="60-61"/>
          <s v="61-62"/>
          <s v="62-63"/>
          <s v="63-64"/>
          <s v="64-65"/>
          <s v="65-66"/>
          <s v="66-67"/>
          <s v="67-68"/>
          <s v="68-69"/>
          <s v="69-70"/>
          <s v="70-71"/>
          <s v="71-72"/>
          <s v="72-73"/>
          <s v="73-74"/>
          <s v="74-75"/>
          <s v="75-76"/>
          <s v="76-77"/>
          <s v="77-78"/>
          <s v="78-79"/>
          <s v="79-80"/>
          <s v="80-81"/>
          <s v="81-82"/>
          <s v="82-83"/>
          <s v="83-84"/>
          <s v="84-85"/>
          <s v="85-86"/>
          <s v="86-87"/>
          <s v="87-88"/>
          <s v="88-89"/>
          <s v="89-90"/>
          <s v="90-91"/>
          <s v="91-92"/>
          <s v="92-93"/>
          <s v="93-94"/>
          <s v="94-95"/>
          <s v="95-96"/>
          <s v="96-97"/>
          <s v="97-98"/>
          <s v="98-99"/>
          <s v="99-100"/>
          <s v="100-101"/>
          <s v="101-102"/>
          <s v="102-103"/>
          <s v="103-104"/>
          <s v="104-105"/>
          <s v="105-106"/>
          <s v="106-107"/>
          <s v="107-108"/>
          <s v="108-109"/>
          <s v="109-110"/>
          <s v="110-111"/>
          <s v="111-112"/>
          <s v="112-113"/>
          <s v="113-114"/>
          <s v="114-115"/>
          <s v="115-116"/>
          <s v="116-117"/>
          <s v="117-118"/>
          <s v="118-119"/>
          <s v="119-120"/>
          <s v="120-121"/>
          <s v="121-122"/>
          <s v="122-123"/>
          <s v="123-124"/>
          <s v="124-125"/>
          <s v="125-126"/>
          <s v="126-127"/>
          <s v="127-128"/>
          <s v="128-129"/>
          <s v="129-130"/>
          <s v="130-131"/>
          <s v="131-132"/>
          <s v="132-133"/>
          <s v="133-134"/>
          <s v="134-135"/>
          <s v="135-136"/>
          <s v="136-137"/>
          <s v="137-138"/>
          <s v="138-139"/>
          <s v="139-140"/>
          <s v="140-141"/>
          <s v="141-142"/>
          <s v="142-143"/>
          <s v="143-144"/>
          <s v="144-145"/>
          <s v="145-146"/>
          <s v="146-147"/>
          <s v="147-148"/>
          <s v="148-149"/>
          <s v="149-150"/>
          <s v="150-151"/>
          <s v="151-152"/>
          <s v="152-153"/>
          <s v="153-154"/>
          <s v="154-155"/>
          <s v="155-156"/>
          <s v="156-157"/>
          <s v="157-158"/>
          <s v="158-159"/>
          <s v="159-160"/>
          <s v="160-161"/>
          <s v="161-162"/>
          <s v="162-163"/>
          <s v="163-164"/>
          <s v="164-165"/>
          <s v="165-166"/>
          <s v="166-167"/>
          <s v="167-168"/>
          <s v="168-169"/>
          <s v="169-170"/>
          <s v="170-171"/>
          <s v="171-172"/>
          <s v="172-173"/>
          <s v="173-174"/>
          <s v="174-175"/>
          <s v="175-176"/>
          <s v="176-177"/>
          <s v="177-178"/>
          <s v="178-179"/>
          <s v="179-180"/>
          <s v="180-181"/>
          <s v="181-182"/>
          <s v="182-183"/>
          <s v="183-184"/>
          <s v="184-185"/>
          <s v="185-186"/>
          <s v="186-187"/>
          <s v="187-188"/>
          <s v="188-189"/>
          <s v="189-190"/>
          <s v="190-191"/>
          <s v="191-192"/>
          <s v="192-193"/>
          <s v="193-194"/>
          <s v="194-195"/>
          <s v="195-196"/>
          <s v="196-197"/>
          <s v="197-198"/>
          <s v="198-199"/>
          <s v="199-200"/>
          <s v="200-201"/>
          <s v="201-202"/>
          <s v="202-203"/>
          <s v="203-204"/>
          <s v="204-205"/>
          <s v="205-206"/>
          <s v="206-207"/>
          <s v="207-208"/>
          <s v="208-209"/>
          <s v="209-210"/>
          <s v="210-211"/>
          <s v="211-212"/>
          <s v="212-213"/>
          <s v="213-214"/>
          <s v="214-215"/>
          <s v="215-216"/>
          <s v="216-217"/>
          <s v="217-218"/>
          <s v="218-219"/>
          <s v="219-220"/>
          <s v="220-221"/>
          <s v="221-222"/>
          <s v="222-223"/>
          <s v="223-224"/>
          <s v="224-225"/>
          <s v="225-226"/>
          <s v="226-227"/>
          <s v="227-228"/>
          <s v="228-229"/>
          <s v="229-230"/>
          <s v="230-231"/>
          <s v="231-232"/>
          <s v="232-233"/>
          <s v="233-234"/>
          <s v="234-235"/>
          <s v="235-236"/>
          <s v="236-237"/>
          <s v="237-238"/>
          <s v="238-239"/>
          <s v="239-240"/>
          <s v="240-241"/>
          <s v="241-242"/>
          <s v="242-243"/>
          <s v="243-244"/>
          <s v="244-245"/>
          <s v="245-246"/>
          <s v="246-247"/>
          <s v="247-248"/>
          <s v="248-249"/>
          <s v="249-250"/>
          <s v="250-251"/>
          <s v="251-252"/>
          <s v="252-253"/>
          <s v="253-254"/>
          <s v="254-255"/>
          <s v="255-256"/>
          <s v="256-257"/>
          <s v="257-258"/>
          <s v="258-259"/>
          <s v="259-260"/>
          <s v="260-261"/>
          <s v="261-262"/>
          <s v="262-263"/>
          <s v="263-264"/>
          <s v="264-265"/>
          <s v="265-266"/>
          <s v="266-267"/>
          <s v="267-268"/>
          <s v="268-269"/>
          <s v="269-270"/>
          <s v="270-271"/>
          <s v="271-272"/>
          <s v="272-273"/>
          <s v="273-274"/>
          <s v="274-275"/>
          <s v="275-276"/>
          <s v="276-277"/>
          <s v="277-278"/>
          <s v="278-279"/>
          <s v="279-280"/>
          <s v="280-281"/>
          <s v="281-282"/>
          <s v="282-283"/>
          <s v="283-284"/>
          <s v="284-285"/>
          <s v="285-286"/>
          <s v="286-287"/>
          <s v="287-288"/>
          <s v="288-289"/>
          <s v="289-290"/>
          <s v="290-291"/>
          <s v="291-292"/>
          <s v="292-293"/>
          <s v="293-294"/>
          <s v="294-295"/>
          <s v="295-296"/>
          <s v="296-297"/>
          <s v="297-298"/>
          <s v="298-299"/>
          <s v="299-300"/>
          <s v="300-301"/>
          <s v="301-302"/>
          <s v="302-303"/>
          <s v="303-304"/>
          <s v="304-305"/>
          <s v="305-306"/>
          <s v="306-307"/>
          <s v="307-308"/>
          <s v="308-309"/>
          <s v="309-310"/>
          <s v="310-311"/>
          <s v="311-312"/>
          <s v="312-313"/>
          <s v="313-314"/>
          <s v="314-315"/>
          <s v="315-316"/>
          <s v="316-317"/>
          <s v="317-318"/>
          <s v="318-319"/>
          <s v="319-320"/>
          <s v="320-321"/>
          <s v="321-322"/>
          <s v="322-323"/>
          <s v="323-324"/>
          <s v="324-325"/>
          <s v="325-326"/>
          <s v="326-327"/>
          <s v="327-328"/>
          <s v="328-329"/>
          <s v="329-330"/>
          <s v="330-331"/>
          <s v="331-332"/>
          <s v="332-333"/>
          <s v="333-334"/>
          <s v="334-335"/>
          <s v="335-336"/>
          <s v="336-337"/>
          <s v="337-338"/>
          <s v="338-339"/>
          <s v="339-340"/>
          <s v="340-341"/>
          <s v="341-342"/>
          <s v="342-343"/>
          <s v="343-344"/>
          <s v="344-345"/>
          <s v="345-346"/>
          <s v="346-347"/>
          <s v="347-348"/>
          <s v="348-349"/>
          <s v="349-350"/>
          <s v="350-351"/>
          <s v="351-352"/>
          <s v="352-353"/>
          <s v="353-354"/>
          <s v="354-355"/>
          <s v="355-356"/>
          <s v="356-357"/>
          <s v="357-358"/>
          <s v="358-359"/>
          <s v="359-360"/>
          <s v="360-361"/>
          <s v="361-362"/>
          <s v="362-363"/>
          <s v="363-364"/>
          <s v="364-365"/>
          <s v="365-366"/>
          <s v="366-367"/>
          <s v="367-368"/>
          <s v="368-369"/>
          <s v="369-370"/>
          <s v="370-371"/>
          <s v="371-372"/>
          <s v="372-373"/>
          <s v="373-374"/>
          <s v="374-375"/>
          <s v="375-376"/>
          <s v="376-377"/>
          <s v="377-378"/>
          <s v="378-379"/>
          <s v="379-380"/>
          <s v="380-381"/>
          <s v="381-382"/>
          <s v="382-383"/>
          <s v="383-384"/>
          <s v="384-385"/>
          <s v="385-386"/>
          <s v="386-387"/>
          <s v="387-388"/>
          <s v="388-389"/>
          <s v="389-390"/>
          <s v="390-391"/>
          <s v="391-392"/>
          <s v="392-393"/>
          <s v="393-394"/>
          <s v="394-395"/>
          <s v="395-396"/>
          <s v="396-397"/>
          <s v="397-398"/>
          <s v="398-399"/>
          <s v="399-400"/>
          <s v="400-401"/>
          <s v="401-402"/>
          <s v="402-403"/>
          <s v="403-404"/>
          <s v="404-405"/>
          <s v="405-406"/>
          <s v="406-407"/>
          <s v="407-408"/>
          <s v="408-409"/>
          <s v="409-410"/>
          <s v="410-411"/>
          <s v="411-412"/>
          <s v="412-413"/>
          <s v="413-414"/>
          <s v="414-415"/>
          <s v="415-416"/>
          <s v="416-417"/>
          <s v="417-418"/>
          <s v="418-419"/>
          <s v="419-420"/>
          <s v="420-421"/>
          <s v="421-422"/>
          <s v="422-423"/>
          <s v="423-424"/>
          <s v="424-425"/>
          <s v="425-426"/>
          <s v="426-427"/>
          <s v="427-428"/>
          <s v="428-429"/>
          <s v="429-430"/>
          <s v="430-431"/>
          <s v="431-432"/>
          <s v="432-433"/>
          <s v="433-434"/>
          <s v="434-435"/>
          <s v="435-436"/>
          <s v="436-437"/>
          <s v="437-438"/>
          <s v="438-439"/>
          <s v="439-440"/>
          <s v="440-441"/>
          <s v="441-442"/>
          <s v="442-443"/>
          <s v="443-444"/>
          <s v="444-445"/>
          <s v="445-446"/>
          <s v="446-447"/>
          <s v="447-448"/>
          <s v="448-449"/>
          <s v="449-450"/>
          <s v="450-451"/>
          <s v="451-452"/>
          <s v="452-453"/>
          <s v="453-454"/>
          <s v="454-455"/>
          <s v="455-456"/>
          <s v="456-457"/>
          <s v="457-458"/>
          <s v="458-459"/>
          <s v="459-460"/>
          <s v="460-461"/>
          <s v="461-462"/>
          <s v="462-463"/>
          <s v="463-464"/>
          <s v="464-465"/>
          <s v="465-466"/>
          <s v="466-467"/>
          <s v="467-468"/>
          <s v="468-469"/>
          <s v="469-470"/>
          <s v="470-471"/>
          <s v="471-472"/>
          <s v="472-473"/>
          <s v="473-474"/>
          <s v="474-475"/>
          <s v="475-476"/>
          <s v="476-477"/>
          <s v="477-478"/>
          <s v="478-479"/>
          <s v="479-480"/>
          <s v="480-481"/>
          <s v="481-482"/>
          <s v="482-483"/>
          <s v="483-484"/>
          <s v="484-485"/>
          <s v="485-486"/>
          <s v="486-487"/>
          <s v="487-488"/>
          <s v="488-489"/>
          <s v="489-490"/>
          <s v="490-491"/>
          <s v="491-492"/>
          <s v="492-493"/>
          <s v="493-494"/>
          <s v="494-495"/>
          <s v="495-496"/>
          <s v="496-497"/>
          <s v="497-498"/>
          <s v="498-499"/>
          <s v="499-500"/>
          <s v="500-501"/>
          <s v="501-502"/>
          <s v="502-503"/>
          <s v="503-504"/>
          <s v="504-505"/>
          <s v="505-506"/>
          <s v="506-507"/>
          <s v="507-508"/>
          <s v="508-509"/>
          <s v="509-510"/>
          <s v="510-511"/>
          <s v="511-512"/>
          <s v="512-513"/>
          <s v="513-514"/>
          <s v="514-515"/>
          <s v="515-516"/>
          <s v="516-517"/>
          <s v="517-518"/>
          <s v="518-519"/>
          <s v="519-520"/>
          <s v="520-521"/>
          <s v="521-522"/>
          <s v="522-523"/>
          <s v="523-524"/>
          <s v="524-525"/>
          <s v="525-526"/>
          <s v="526-527"/>
          <s v="527-528"/>
          <s v="528-529"/>
          <s v="529-530"/>
          <s v="530-531"/>
          <s v="531-532"/>
          <s v="532-533"/>
          <s v="533-534"/>
          <s v="534-535"/>
          <s v="535-536"/>
          <s v="536-537"/>
          <s v="537-538"/>
          <s v="538-539"/>
          <s v="539-540"/>
          <s v="540-541"/>
          <s v="541-542"/>
          <s v="542-543"/>
          <s v="543-544"/>
          <s v="544-545"/>
          <s v="545-546"/>
          <s v="546-547"/>
          <s v="547-548"/>
          <s v="548-549"/>
          <s v="549-550"/>
          <s v="550-551"/>
          <s v="551-552"/>
          <s v="552-553"/>
          <s v="553-554"/>
          <s v="554-555"/>
          <s v="555-556"/>
          <s v="556-557"/>
          <s v="557-558"/>
          <s v="558-559"/>
          <s v="559-560"/>
          <s v="560-561"/>
          <s v="561-562"/>
          <s v="562-563"/>
          <s v="563-564"/>
          <s v="564-565"/>
          <s v="565-566"/>
          <s v="566-567"/>
          <s v="567-568"/>
          <s v="568-569"/>
          <s v="569-570"/>
          <s v="570-571"/>
          <s v="571-572"/>
          <s v="572-573"/>
          <s v="573-574"/>
          <s v="574-575"/>
          <s v="575-576"/>
          <s v="576-577"/>
          <s v="577-578"/>
          <s v="578-579"/>
          <s v="579-580"/>
          <s v="580-581"/>
          <s v="581-582"/>
          <s v="582-583"/>
          <s v="583-584"/>
          <s v="584-585"/>
          <s v="585-586"/>
          <s v="586-587"/>
          <s v="587-588"/>
          <s v="588-589"/>
          <s v="589-590"/>
          <s v="590-591"/>
          <s v="591-592"/>
          <s v="592-593"/>
          <s v="593-594"/>
          <s v="594-595"/>
          <s v="595-596"/>
          <s v="596-597"/>
          <s v="597-598"/>
          <s v="598-599"/>
          <s v="599-600"/>
          <s v="600-601"/>
          <s v="601-602"/>
          <s v="602-603"/>
          <s v="603-604"/>
          <s v="604-605"/>
          <s v="605-606"/>
          <s v="606-607"/>
          <s v="607-608"/>
          <s v="608-609"/>
          <s v="609-610"/>
          <s v="610-611"/>
          <s v="611-612"/>
          <s v="612-613"/>
          <s v="613-614"/>
          <s v="614-615"/>
          <s v="615-616"/>
          <s v="616-617"/>
          <s v="617-618"/>
          <s v="618-619"/>
          <s v="619-620"/>
          <s v="620-621"/>
          <s v="621-622"/>
          <s v="622-623"/>
          <s v="623-624"/>
          <s v="624-625"/>
          <s v="625-626"/>
          <s v="626-627"/>
          <s v="627-628"/>
          <s v="628-629"/>
          <s v="629-630"/>
          <s v="630-631"/>
          <s v="631-632"/>
          <s v="632-633"/>
          <s v="633-634"/>
          <s v="634-635"/>
          <s v="635-636"/>
          <s v="636-637"/>
          <s v="637-638"/>
          <s v="638-639"/>
          <s v="639-640"/>
          <s v="640-641"/>
          <s v="641-642"/>
          <s v="642-643"/>
          <s v="643-644"/>
          <s v="644-645"/>
          <s v="645-646"/>
          <s v="646-647"/>
          <s v="647-648"/>
          <s v="648-649"/>
          <s v="649-650"/>
          <s v="650-651"/>
          <s v="651-652"/>
          <s v="652-653"/>
          <s v="653-654"/>
          <s v="654-655"/>
          <s v="655-656"/>
          <s v="656-657"/>
          <s v="657-658"/>
          <s v="658-659"/>
          <s v="659-660"/>
          <s v="660-661"/>
          <s v="661-662"/>
          <s v="662-663"/>
          <s v="663-664"/>
          <s v="664-665"/>
          <s v="665-666"/>
          <s v="666-667"/>
          <s v="667-668"/>
          <s v="668-669"/>
          <s v="669-670"/>
          <s v="670-671"/>
          <s v="671-672"/>
          <s v="672-673"/>
          <s v="673-674"/>
          <s v="674-675"/>
          <s v="675-676"/>
          <s v="676-677"/>
          <s v="677-678"/>
          <s v="678-679"/>
          <s v="679-680"/>
          <s v="680-681"/>
          <s v="681-682"/>
          <s v="682-683"/>
          <s v="683-684"/>
          <s v="684-685"/>
          <s v="685-686"/>
          <s v="686-687"/>
          <s v="687-688"/>
          <s v="688-689"/>
          <s v="689-690"/>
          <s v="690-691"/>
          <s v="691-692"/>
          <s v="692-693"/>
          <s v="693-694"/>
          <s v="694-695"/>
          <s v="695-696"/>
          <s v="696-697"/>
          <s v="697-698"/>
          <s v="698-699"/>
          <s v="699-700"/>
          <s v="700-701"/>
          <s v="701-702"/>
          <s v="702-703"/>
          <s v="703-704"/>
          <s v="704-705"/>
          <s v="705-706"/>
          <s v="706-707"/>
          <s v="707-708"/>
          <s v="708-709"/>
          <s v="709-710"/>
          <s v="710-711"/>
          <s v="711-712"/>
          <s v="712-713"/>
          <s v="713-714"/>
          <s v="714-715"/>
          <s v="715-716"/>
          <s v="716-717"/>
          <s v="717-718"/>
          <s v="718-719"/>
          <s v="719-720"/>
          <s v="720-721"/>
          <s v="721-722"/>
          <s v="722-723"/>
          <s v="723-724"/>
          <s v="724-725"/>
          <s v="725-726"/>
          <s v="726-727"/>
          <s v="727-728"/>
          <s v="728-729"/>
          <s v="729-730"/>
          <s v="730-731"/>
          <s v="731-732"/>
          <s v="732-733"/>
          <s v="733-734"/>
          <s v="734-735"/>
          <s v="735-736"/>
          <s v="736-737"/>
          <s v="737-738"/>
          <s v="738-739"/>
          <s v="739-740"/>
          <s v="740-741"/>
          <s v="741-742"/>
          <s v="742-743"/>
          <s v="743-744"/>
          <s v="744-745"/>
          <s v="745-746"/>
          <s v="746-747"/>
          <s v="747-748"/>
          <s v="748-749"/>
          <s v="749-750"/>
          <s v="750-751"/>
          <s v="751-752"/>
          <s v="752-753"/>
          <s v="753-754"/>
          <s v="754-755"/>
          <s v="755-756"/>
          <s v="756-757"/>
          <s v="757-758"/>
          <s v="758-759"/>
          <s v="759-760"/>
          <s v="760-761"/>
          <s v="761-762"/>
          <s v="762-763"/>
          <s v="763-764"/>
          <s v="764-765"/>
          <s v="765-766"/>
          <s v="766-767"/>
          <s v="767-768"/>
          <s v="768-769"/>
          <s v="769-770"/>
          <s v="770-771"/>
          <s v="771-772"/>
          <s v="772-773"/>
          <s v="773-774"/>
          <s v="774-775"/>
          <s v="775-776"/>
          <s v="776-777"/>
          <s v="777-778"/>
          <s v="778-779"/>
          <s v="779-780"/>
          <s v="780-781"/>
          <s v="781-782"/>
          <s v="782-783"/>
          <s v="783-784"/>
          <s v="784-785"/>
          <s v="785-786"/>
          <s v="786-787"/>
          <s v="787-788"/>
          <s v="788-789"/>
          <s v="789-790"/>
          <s v="790-791"/>
          <s v="791-792"/>
          <s v="792-793"/>
          <s v="793-794"/>
          <s v="794-795"/>
          <s v="795-796"/>
          <s v="796-797"/>
          <s v="797-798"/>
          <s v="798-799"/>
          <s v="799-800"/>
          <s v="800-801"/>
          <s v="801-802"/>
          <s v="802-803"/>
          <s v="803-804"/>
          <s v="804-805"/>
          <s v="805-806"/>
          <s v="806-807"/>
          <s v="807-808"/>
          <s v="808-809"/>
          <s v="809-810"/>
          <s v="810-811"/>
          <s v="811-812"/>
          <s v="812-813"/>
          <s v="813-814"/>
          <s v="814-815"/>
          <s v="815-816"/>
          <s v="816-817"/>
          <s v="817-818"/>
          <s v="818-819"/>
          <s v="819-820"/>
          <s v="820-821"/>
          <s v="821-822"/>
          <s v="822-823"/>
          <s v="823-824"/>
          <s v="824-825"/>
          <s v="825-826"/>
          <s v="826-827"/>
          <s v="827-828"/>
          <s v="828-829"/>
          <s v="829-830"/>
          <s v="830-831"/>
          <s v="831-832"/>
          <s v="832-833"/>
          <s v="833-834"/>
          <s v="834-835"/>
          <s v="835-836"/>
          <s v="836-837"/>
          <s v="837-838"/>
          <s v="838-839"/>
          <s v="839-840"/>
          <s v="840-841"/>
          <s v="841-842"/>
          <s v="842-843"/>
          <s v="843-844"/>
          <s v="844-845"/>
          <s v="845-846"/>
          <s v="846-847"/>
          <s v="847-848"/>
          <s v="848-849"/>
          <s v="849-850"/>
          <s v="850-851"/>
          <s v="851-852"/>
          <s v="852-853"/>
          <s v="853-854"/>
          <s v="854-855"/>
          <s v="855-856"/>
          <s v="856-857"/>
          <s v="857-858"/>
          <s v="858-859"/>
          <s v="859-860"/>
          <s v="860-861"/>
          <s v="861-862"/>
          <s v="862-863"/>
          <s v="863-864"/>
          <s v="864-865"/>
          <s v="865-866"/>
          <s v="866-867"/>
          <s v="867-868"/>
          <s v="868-869"/>
          <s v="869-870"/>
          <s v="870-871"/>
          <s v="871-872"/>
          <s v="872-873"/>
          <s v="873-874"/>
          <s v="874-875"/>
          <s v="875-876"/>
          <s v="876-877"/>
          <s v="877-878"/>
          <s v="878-879"/>
          <s v="879-880"/>
          <s v="880-881"/>
          <s v="881-882"/>
          <s v="882-883"/>
          <s v="883-884"/>
          <s v="884-885"/>
          <s v="885-886"/>
          <s v="886-887"/>
          <s v="887-888"/>
          <s v="888-889"/>
          <s v="889-890"/>
          <s v="890-891"/>
          <s v="891-892"/>
          <s v="892-893"/>
          <s v="893-894"/>
          <s v="894-895"/>
          <s v="895-896"/>
          <s v="896-897"/>
          <s v="897-898"/>
          <s v="898-899"/>
          <s v="899-900"/>
          <s v="900-901"/>
          <s v="901-902"/>
          <s v="902-903"/>
          <s v="903-904"/>
          <s v="904-905"/>
          <s v="905-906"/>
          <s v="906-907"/>
          <s v="907-908"/>
          <s v="908-909"/>
          <s v="909-910"/>
          <s v="910-911"/>
          <s v="911-912"/>
          <s v="912-913"/>
          <s v="913-914"/>
          <s v="914-915"/>
          <s v="915-916"/>
          <s v="916-917"/>
          <s v="917-918"/>
          <s v="918-919"/>
          <s v="919-920"/>
          <s v="920-921"/>
          <s v="921-922"/>
          <s v="922-923"/>
          <s v="923-924"/>
          <s v="924-925"/>
          <s v="925-926"/>
          <s v="926-927"/>
          <s v="927-928"/>
          <s v="928-929"/>
          <s v="929-930"/>
          <s v="930-931"/>
          <s v="931-932"/>
          <s v="932-933"/>
          <s v="933-934"/>
          <s v="934-935"/>
          <s v="935-936"/>
          <s v="936-937"/>
          <s v="937-938"/>
          <s v="938-939"/>
          <s v="939-940"/>
          <s v="940-941"/>
          <s v="941-942"/>
          <s v="942-943"/>
          <s v="943-944"/>
          <s v="944-945"/>
          <s v="945-946"/>
          <s v="946-947"/>
          <s v="947-948"/>
          <s v="948-949"/>
          <s v="949-950"/>
          <s v="950-951"/>
          <s v="951-952"/>
          <s v="952-953"/>
          <s v="953-954"/>
          <s v="954-955"/>
          <s v="955-956"/>
          <s v="956-957"/>
          <s v="957-958"/>
          <s v="958-959"/>
          <s v="959-960"/>
          <s v="960-961"/>
          <s v="961-962"/>
          <s v="962-963"/>
          <s v="963-964"/>
          <s v="964-965"/>
          <s v="965-966"/>
          <s v="966-967"/>
          <s v="967-968"/>
          <s v="968-969"/>
          <s v="969-970"/>
          <s v="970-971"/>
          <s v="971-972"/>
          <s v="972-973"/>
          <s v="973-974"/>
          <s v="974-975"/>
          <s v="975-976"/>
          <s v="976-977"/>
          <s v="977-978"/>
          <s v="978-979"/>
          <s v="979-980"/>
          <s v="980-981"/>
          <s v="981-982"/>
          <s v="982-983"/>
          <s v="983-984"/>
          <s v="984-985"/>
          <s v="985-986"/>
          <s v="986-987"/>
          <s v="987-988"/>
          <s v="988-989"/>
          <s v="989-990"/>
          <s v="990-991"/>
          <s v="991-992"/>
          <s v="992-993"/>
          <s v="993-994"/>
          <s v="994-995"/>
          <s v="995-996"/>
          <s v="996-997"/>
          <s v="997-998"/>
          <s v="998-999"/>
          <s v="999-1000"/>
          <s v="1000-1001"/>
          <s v="1001-1002"/>
          <s v="1002-1003"/>
          <s v="1003-1004"/>
          <s v="1004-1005"/>
          <s v="1005-1006"/>
          <s v="1006-1007"/>
          <s v="1007-1008"/>
          <s v="1008-1009"/>
          <s v="1009-1010"/>
          <s v="1010-1011"/>
          <s v="1011-1012"/>
          <s v="1012-1013"/>
          <s v="1013-1014"/>
          <s v="1014-1015"/>
          <s v="1015-1016"/>
          <s v="1016-1017"/>
          <s v="1017-1018"/>
          <s v="1018-1019"/>
          <s v="1019-1020"/>
          <s v="1020-1021"/>
          <s v="1021-1022"/>
          <s v="1022-1023"/>
          <s v="1023-1024"/>
          <s v="1024-1025"/>
          <s v="1025-1026"/>
          <s v="1026-1027"/>
          <s v="1027-1028"/>
          <s v="1028-1029"/>
          <s v="1029-1030"/>
          <s v="1030-1031"/>
          <s v="1031-1032"/>
          <s v="1032-1033"/>
          <s v="1033-1034"/>
          <s v="1034-1035"/>
          <s v="1035-1036"/>
          <s v="1036-1037"/>
          <s v="1037-1038"/>
          <s v="1038-1039"/>
          <s v="1039-1040"/>
          <s v="1040-1041"/>
          <s v="1041-1042"/>
          <s v="1042-1043"/>
          <s v="1043-1044"/>
          <s v="1044-1045"/>
          <s v="1045-1046"/>
          <s v="1046-1047"/>
          <s v="1047-1048"/>
          <s v="1048-1049"/>
          <s v="1049-1050"/>
          <s v="1050-1051"/>
          <s v="1051-1052"/>
          <s v="1052-1053"/>
          <s v="1053-1054"/>
          <s v="1054-1055"/>
          <s v="1055-1056"/>
          <s v="1056-1057"/>
          <s v="1057-1058"/>
          <s v="1058-1059"/>
          <s v="1059-1060"/>
          <s v="1060-1061"/>
          <s v="1061-1062"/>
          <s v="1062-1063"/>
          <s v="1063-1064"/>
          <s v="1064-1065"/>
          <s v="1065-1066"/>
          <s v="1066-1067"/>
          <s v="1067-1068"/>
          <s v="1068-1069"/>
          <s v="1069-1070"/>
          <s v="1070-1071"/>
          <s v="1071-1072"/>
          <s v="1072-1073"/>
          <s v="1073-1074"/>
          <s v="1074-1075"/>
          <s v="1075-1076"/>
          <s v="1076-1077"/>
          <s v="1077-1078"/>
          <s v="1078-1079"/>
          <s v="1079-1080"/>
          <s v="1080-1081"/>
          <s v="1081-1082"/>
          <s v="1082-1083"/>
          <s v="1083-1084"/>
          <s v="1084-1085"/>
          <s v="1085-1086"/>
          <s v="1086-1087"/>
          <s v="1087-1088"/>
          <s v="1088-1089"/>
          <s v="1089-1090"/>
          <s v="1090-1091"/>
          <s v="1091-1092"/>
          <s v="1092-1093"/>
          <s v="1093-1094"/>
          <s v="1094-1095"/>
          <s v="1095-1096"/>
          <s v="1096-1097"/>
          <s v="1097-1098"/>
          <s v="1098-1099"/>
          <s v="1099-1100"/>
          <s v="1100-1101"/>
          <s v="1101-1102"/>
          <s v="1102-1103"/>
          <s v="1103-1104"/>
          <s v="1104-1105"/>
          <s v="1105-1106"/>
          <s v="1106-1107"/>
          <s v="1107-1108"/>
          <s v="1108-1109"/>
          <s v="1109-1110"/>
          <s v="1110-1111"/>
          <s v="1111-1112"/>
          <s v="1112-1113"/>
          <s v="1113-1114"/>
          <s v="1114-1115"/>
          <s v="1115-1116"/>
          <s v="1116-1117"/>
          <s v="1117-1118"/>
          <s v="1118-1119"/>
          <s v="1119-1120"/>
          <s v="1120-1121"/>
          <s v="1121-1122"/>
          <s v="1122-1123"/>
          <s v="1123-1124"/>
          <s v="1124-1125"/>
          <s v="1125-1126"/>
          <s v="1126-1127"/>
          <s v="1127-1128"/>
          <s v="1128-1129"/>
          <s v="1129-1130"/>
          <s v="1130-1131"/>
          <s v="1131-1132"/>
          <s v="1132-1133"/>
          <s v="1133-1134"/>
          <s v="1134-1135"/>
          <s v="1135-1136"/>
          <s v="1136-1137"/>
          <s v="1137-1138"/>
          <s v="1138-1139"/>
          <s v="1139-1140"/>
          <s v="1140-1141"/>
          <s v="1141-1142"/>
          <s v="1142-1143"/>
          <s v="1143-1144"/>
          <s v="1144-1145"/>
          <s v="1145-1146"/>
          <s v="1146-1147"/>
          <s v="1147-1148"/>
          <s v="1148-1149"/>
          <s v="1149-1150"/>
          <s v="1150-1151"/>
          <s v="1151-1152"/>
          <s v="1152-1153"/>
          <s v="1153-1154"/>
          <s v="1154-1155"/>
          <s v="1155-1156"/>
          <s v="1156-1157"/>
          <s v="1157-1158"/>
          <s v="1158-1159"/>
          <s v="1159-1160"/>
          <s v="1160-1161"/>
          <s v="1161-1162"/>
          <s v="1162-1163"/>
          <s v="1163-1164"/>
          <s v="1164-1165"/>
          <s v="1165-1166"/>
          <s v="1166-1167"/>
          <s v="1167-1168"/>
          <s v="1168-1169"/>
          <s v="1169-1170"/>
          <s v="1170-1171"/>
          <s v="1171-1172"/>
          <s v="1172-1173"/>
          <s v="1173-1174"/>
          <s v="1174-1175"/>
          <s v="1175-1176"/>
          <s v="1176-1177"/>
          <s v="1177-1178"/>
          <s v="1178-1179"/>
          <s v="1179-1180"/>
          <s v="1180-1181"/>
          <s v="1181-1182"/>
          <s v="1182-1183"/>
          <s v="1183-1184"/>
          <s v="1184-1185"/>
          <s v="1185-1186"/>
          <s v="1186-1187"/>
          <s v="1187-1188"/>
          <s v="1188-1189"/>
          <s v="1189-1190"/>
          <s v="1190-1191"/>
          <s v="1191-1192"/>
          <s v="1192-1193"/>
          <s v="1193-1194"/>
          <s v="1194-1195"/>
          <s v="1195-1196"/>
          <s v="1196-1197"/>
          <s v="1197-1198"/>
          <s v="1198-1199"/>
          <s v="1199-1200"/>
          <s v="1200-1201"/>
          <s v="1201-1202"/>
          <s v="1202-1203"/>
          <s v="1203-1204"/>
          <s v="1204-1205"/>
          <s v="1205-1206"/>
          <s v="1206-1207"/>
          <s v="1207-1208"/>
          <s v="1208-1209"/>
          <s v="1209-1210"/>
          <s v="1210-1211"/>
          <s v="1211-1212"/>
          <s v="1212-1213"/>
          <s v="1213-1214"/>
          <s v="1214-1215"/>
          <s v="1215-1216"/>
          <s v="1216-1217"/>
          <s v="1217-1218"/>
          <s v="1218-1219"/>
          <s v="1219-1220"/>
          <s v="1220-1221"/>
          <s v="1221-1222"/>
          <s v="1222-1223"/>
          <s v="1223-1224"/>
          <s v="1224-1225"/>
          <s v="1225-1226"/>
          <s v="1226-1227"/>
          <s v="1227-1228"/>
          <s v="1228-1229"/>
          <s v="1229-1230"/>
          <s v="1230-1231"/>
          <s v="1231-1232"/>
          <s v="1232-1233"/>
          <s v="1233-1234"/>
          <s v="1234-1235"/>
          <s v="1235-1236"/>
          <s v="1236-1237"/>
          <s v="1237-1238"/>
          <s v="1238-1239"/>
          <s v="1239-1240"/>
          <s v="1240-1241"/>
          <s v="1241-1242"/>
          <s v="1242-1243"/>
          <s v="1243-1244"/>
          <s v="1244-1245"/>
          <s v="1245-1246"/>
          <s v="1246-1247"/>
          <s v="1247-1248"/>
          <s v="1248-1249"/>
          <s v="1249-1250"/>
          <s v="1250-1251"/>
          <s v="1251-1252"/>
          <s v="1252-1253"/>
          <s v="1253-1254"/>
          <s v="1254-1255"/>
          <s v="1255-1256"/>
          <s v="1256-1257"/>
          <s v="1257-1258"/>
          <s v="1258-1259"/>
          <s v="1259-1260"/>
          <s v="1260-1261"/>
          <s v="1261-1262"/>
          <s v="1262-1263"/>
          <s v="1263-1264"/>
          <s v="1264-1265"/>
          <s v="1265-1266"/>
          <s v="1266-1267"/>
          <s v="1267-1268"/>
          <s v="1268-1269"/>
          <s v="1269-1270"/>
          <s v="1270-1271"/>
          <s v="1271-1272"/>
          <s v="1272-1273"/>
          <s v="1273-1274"/>
          <s v="1274-1275"/>
          <s v="1275-1276"/>
          <s v="1276-1277"/>
          <s v="1277-1278"/>
          <s v="1278-1279"/>
          <s v="1279-1280"/>
          <s v="1280-1281"/>
          <s v="1281-1282"/>
          <s v="1282-1283"/>
          <s v="1283-1284"/>
          <s v="1284-1285"/>
          <s v="1285-1286"/>
          <s v="1286-1287"/>
          <s v="1287-1288"/>
          <s v="1288-1289"/>
          <s v="1289-1290"/>
          <s v="1290-1291"/>
          <s v="1291-1292"/>
          <s v="1292-1293"/>
          <s v="1293-1294"/>
          <s v="1294-1295"/>
          <s v="1295-1296"/>
          <s v="1296-1297"/>
          <s v="1297-1298"/>
          <s v="1298-1299"/>
          <s v="1299-1300"/>
          <s v="1300-1301"/>
          <s v="1301-1302"/>
          <s v="1302-1303"/>
          <s v="1303-1304"/>
          <s v="1304-1305"/>
          <s v="1305-1306"/>
          <s v="1306-1307"/>
          <s v="1307-1308"/>
          <s v="1308-1309"/>
          <s v="1309-1310"/>
          <s v="1310-1311"/>
          <s v="1311-1312"/>
          <s v="1312-1313"/>
          <s v="1313-1314"/>
          <s v="1314-1315"/>
          <s v="1315-1316"/>
          <s v="1316-1317"/>
          <s v="1317-1318"/>
          <s v="1318-1319"/>
          <s v="1319-1320"/>
          <s v="1320-1321"/>
          <s v="1321-1322"/>
          <s v="1322-1323"/>
          <s v="1323-1324"/>
          <s v="1324-1325"/>
          <s v="1325-1326"/>
          <s v="1326-1327"/>
          <s v="1327-1328"/>
          <s v="1328-1329"/>
          <s v="1329-1330"/>
          <s v="1330-1331"/>
          <s v="1331-1332"/>
          <s v="1332-1333"/>
          <s v="1333-1334"/>
          <s v="1334-1335"/>
          <s v="1335-1336"/>
          <s v="1336-1337"/>
          <s v="1337-1338"/>
          <s v="1338-1339"/>
          <s v="1339-1340"/>
          <s v="1340-1341"/>
          <s v="1341-1342"/>
          <s v="1342-1343"/>
          <s v="1343-1344"/>
          <s v="1344-1345"/>
          <s v="1345-1346"/>
          <s v="1346-1347"/>
          <s v="1347-1348"/>
          <s v="1348-1349"/>
          <s v="1349-1350"/>
          <s v="1350-1351"/>
          <s v="1351-1352"/>
          <s v="1352-1353"/>
          <s v="1353-1354"/>
          <s v="1354-1355"/>
          <s v="1355-1356"/>
          <s v="1356-1357"/>
          <s v="1357-1358"/>
          <s v="1358-1359"/>
          <s v="1359-1360"/>
          <s v="1360-1361"/>
          <s v="1361-1362"/>
          <s v="1362-1363"/>
          <s v="1363-1364"/>
          <s v="1364-1365"/>
          <s v="1365-1366"/>
          <s v="1366-1367"/>
          <s v="1367-1368"/>
          <s v="1368-1369"/>
          <s v="1369-1370"/>
          <s v="1370-1371"/>
          <s v="1371-1372"/>
          <s v="1372-1373"/>
          <s v="1373-1374"/>
          <s v="1374-1375"/>
          <s v="1375-1376"/>
          <s v="1376-1377"/>
          <s v="1377-1378"/>
          <s v="1378-1379"/>
          <s v="1379-1380"/>
          <s v="1380-1381"/>
          <s v="1381-1382"/>
          <s v="1382-1383"/>
          <s v="1383-1384"/>
          <s v="1384-1385"/>
          <s v="1385-1386"/>
          <s v="1386-1387"/>
          <s v="1387-1388"/>
          <s v="1388-1389"/>
          <s v="1389-1390"/>
          <s v="1390-1391"/>
          <s v="1391-1392"/>
          <s v="1392-1393"/>
          <s v="1393-1394"/>
          <s v="1394-1395"/>
          <s v="1395-1396"/>
          <s v="1396-1397"/>
          <s v="1397-1398"/>
          <s v="1398-1399"/>
          <s v="1399-1400"/>
          <s v="1400-1401"/>
          <s v="1401-1402"/>
          <s v="1402-1403"/>
          <s v="1403-1404"/>
          <s v="1404-1405"/>
          <s v="1405-1406"/>
          <s v="1406-1407"/>
          <s v="1407-1408"/>
          <s v="1408-1409"/>
          <s v="1409-1410"/>
          <s v="1410-1411"/>
          <s v="1411-1412"/>
          <s v="1412-1413"/>
          <s v="1413-1414"/>
          <s v="1414-1415"/>
          <s v="1415-1416"/>
          <s v="1416-1417"/>
          <s v="1417-1418"/>
          <s v="1418-1419"/>
          <s v="1419-1420"/>
          <s v="1420-1421"/>
          <s v="1421-1422"/>
          <s v="1422-1423"/>
          <s v="1423-1424"/>
          <s v="1424-1425"/>
          <s v="1425-1426"/>
          <s v="1426-1427"/>
          <s v="1427-1428"/>
          <s v="1428-1429"/>
          <s v="1429-1430"/>
          <s v="1430-1431"/>
          <s v="1431-1432"/>
          <s v="1432-1433"/>
          <s v="1433-1434"/>
          <s v="1434-1435"/>
          <s v="1435-1436"/>
          <s v="1436-1437"/>
          <s v="1437-1438"/>
          <s v="1438-1439"/>
          <s v="1439-1440"/>
          <s v="1440-1441"/>
          <s v="1441-1442"/>
          <s v="1442-1443"/>
          <s v="1443-1444"/>
          <s v="1444-1445"/>
          <s v="1445-1446"/>
          <s v="1446-1447"/>
          <s v="1447-1448"/>
          <s v="1448-1449"/>
          <s v="1449-1450"/>
          <s v="1450-1451"/>
          <s v="1451-1452"/>
          <s v="1452-1453"/>
          <s v="1453-1454"/>
          <s v="1454-1455"/>
          <s v="1455-1456"/>
          <s v="1456-1457"/>
          <s v="1457-1458"/>
          <s v="1458-1459"/>
          <s v="1459-1460"/>
          <s v="1460-1461"/>
          <s v="1461-1462"/>
          <s v="1462-1463"/>
          <s v="1463-1464"/>
          <s v="1464-1465"/>
          <s v="1465-1466"/>
          <s v="1466-1467"/>
          <s v="1467-1468"/>
          <s v="1468-1469"/>
          <s v="1469-1470"/>
          <s v="1470-1471"/>
          <s v="1471-1472"/>
          <s v="1472-1473"/>
          <s v="1473-1474"/>
          <s v="1474-1475"/>
          <s v="1475-1476"/>
          <s v="1476-1477"/>
          <s v="1477-1478"/>
          <s v="1478-1479"/>
          <s v="1479-1480"/>
          <s v="1480-1481"/>
          <s v="1481-1482"/>
          <s v="1482-1483"/>
          <s v="1483-1484"/>
          <s v="1484-1485"/>
          <s v="1485-1486"/>
          <s v="1486-1487"/>
          <s v="1487-1488"/>
          <s v="1488-1489"/>
          <s v="1489-1490"/>
          <s v="1490-1491"/>
          <s v="1491-1492"/>
          <s v="1492-1493"/>
          <s v="1493-1494"/>
          <s v="1494-1495"/>
          <s v="1495-1496"/>
          <s v="1496-1497"/>
          <s v="1497-1498"/>
          <s v="1498-1499"/>
          <s v="1499-1500"/>
          <s v="1500-1501"/>
          <s v="1501-1502"/>
          <s v="1502-1503"/>
          <s v="1503-1504"/>
          <s v="1504-1505"/>
          <s v="1505-1506"/>
          <s v="1506-1507"/>
          <s v="1507-1508"/>
          <s v="1508-1509"/>
          <s v="1509-1510"/>
          <s v="1510-1511"/>
          <s v="1511-1512"/>
          <s v="1512-1513"/>
          <s v="1513-1514"/>
          <s v="1514-1515"/>
          <s v="1515-1516"/>
          <s v="1516-1517"/>
          <s v="1517-1518"/>
          <s v="1518-1519"/>
          <s v="1519-1520"/>
          <s v="1520-1521"/>
          <s v="1521-1522"/>
          <s v="1522-1523"/>
          <s v="1523-1524"/>
          <s v="1524-1525"/>
          <s v="1525-1526"/>
          <s v="1526-1527"/>
          <s v="1527-1528"/>
          <s v="1528-1529"/>
          <s v="1529-1530"/>
          <s v="1530-1531"/>
          <s v="1531-1532"/>
          <s v="1532-1533"/>
          <s v="1533-1534"/>
          <s v="1534-1535"/>
          <s v="1535-1536"/>
          <s v="1536-1537"/>
          <s v="1537-1538"/>
          <s v="1538-1539"/>
          <s v="1539-1540"/>
          <s v="1540-1541"/>
          <s v="1541-1542"/>
          <s v="1542-1543"/>
          <s v="1543-1544"/>
          <s v="1544-1545"/>
          <s v="1545-1546"/>
          <s v="1546-1547"/>
          <s v="1547-1548"/>
          <s v="1548-1549"/>
          <s v="1549-1550"/>
          <s v="1550-1551"/>
          <s v="1551-1552"/>
          <s v="1552-1553"/>
          <s v="1553-1554"/>
          <s v="1554-1555"/>
          <s v="1555-1556"/>
          <s v="1556-1557"/>
          <s v="1557-1558"/>
          <s v="1558-1559"/>
          <s v="1559-1560"/>
          <s v="1560-1561"/>
          <s v="1561-1562"/>
          <s v="1562-1563"/>
          <s v="1563-1564"/>
          <s v="1564-1565"/>
          <s v="1565-1566"/>
          <s v="1566-1567"/>
          <s v="1567-1568"/>
          <s v="1568-1569"/>
          <s v="1569-1570"/>
          <s v="1570-1571"/>
          <s v="1571-1572"/>
          <s v="1572-1573"/>
          <s v="1573-1574"/>
          <s v="1574-1575"/>
          <s v="1575-1576"/>
          <s v="1576-1577"/>
          <s v="1577-1578"/>
          <s v="1578-1579"/>
          <s v="1579-1580"/>
          <s v="1580-1581"/>
          <s v="1581-1582"/>
          <s v="1582-1583"/>
          <s v="1583-1584"/>
          <s v="1584-1585"/>
          <s v="1585-1586"/>
          <s v="1586-1587"/>
          <s v="1587-1588"/>
          <s v="1588-1589"/>
          <s v="1589-1590"/>
          <s v="1590-1591"/>
          <s v="1591-1592"/>
          <s v="1592-1593"/>
          <s v="1593-1594"/>
          <s v="1594-1595"/>
          <s v="1595-1596"/>
          <s v="1596-1597"/>
          <s v="1597-1598"/>
          <s v="1598-1599"/>
          <s v="1599-1600"/>
          <s v="1600-1601"/>
          <s v="1601-1602"/>
          <s v="1602-1603"/>
          <s v="1603-1604"/>
          <s v="1604-1605"/>
          <s v="1605-1606"/>
          <s v="1606-1607"/>
          <s v="1607-1608"/>
          <s v="1608-1609"/>
          <s v="1609-1610"/>
          <s v="1610-1611"/>
          <s v="1611-1612"/>
          <s v="1612-1613"/>
          <s v="1613-1614"/>
          <s v="1614-1615"/>
          <s v="1615-1616"/>
          <s v="1616-1617"/>
          <s v="1617-1618"/>
          <s v="1618-1619"/>
          <s v="1619-1620"/>
          <s v="1620-1621"/>
          <s v="1621-1622"/>
          <s v="1622-1623"/>
          <s v="1623-1624"/>
          <s v="1624-1625"/>
          <s v="1625-1626"/>
          <s v="1626-1627"/>
          <s v="1627-1628"/>
          <s v="1628-1629"/>
          <s v="1629-1630"/>
          <s v="1630-1631"/>
          <s v="1631-1632"/>
          <s v="1632-1633"/>
          <s v="1633-1634"/>
          <s v="1634-1635"/>
          <s v="1635-1636"/>
          <s v="1636-1637"/>
          <s v="1637-1638"/>
          <s v="1638-1639"/>
          <s v="1639-1640"/>
          <s v="1640-1641"/>
          <s v="1641-1642"/>
          <s v="1642-1643"/>
          <s v="1643-1644"/>
          <s v="1644-1645"/>
          <s v="1645-1646"/>
          <s v="1646-1647"/>
          <s v="1647-1648"/>
          <s v="1648-1649"/>
          <s v="1649-1650"/>
          <s v="1650-1651"/>
          <s v="1651-1652"/>
          <s v="1652-1653"/>
          <s v="1653-1654"/>
          <s v="1654-1655"/>
          <s v="1655-1656"/>
          <s v="1656-1657"/>
          <s v="1657-1658"/>
          <s v="1658-1659"/>
          <s v="1659-1660"/>
          <s v="1660-1661"/>
          <s v="1661-1662"/>
          <s v="1662-1663"/>
          <s v="1663-1664"/>
          <s v="1664-1665"/>
          <s v="1665-1666"/>
          <s v="1666-1667"/>
          <s v="1667-1668"/>
          <s v="1668-1669"/>
          <s v="1669-1670"/>
          <s v="1670-1671"/>
          <s v="1671-1672"/>
          <s v="1672-1673"/>
          <s v="1673-1674"/>
          <s v="1674-1675"/>
          <s v="1675-1676"/>
          <s v="1676-1677"/>
          <s v="1677-1678"/>
          <s v="1678-1679"/>
          <s v="1679-1680"/>
          <s v="1680-1681"/>
          <s v="1681-1682"/>
          <s v="1682-1683"/>
          <s v="1683-1684"/>
          <s v="1684-1685"/>
          <s v="1685-1686"/>
          <s v="1686-1687"/>
          <s v="1687-1688"/>
          <s v="1688-1689"/>
          <s v="1689-1690"/>
          <s v="1690-1691"/>
          <s v="1691-1692"/>
          <s v="1692-1693"/>
          <s v="1693-1694"/>
          <s v="1694-1695"/>
          <s v="1695-1696"/>
          <s v="1696-1697"/>
          <s v="1697-1698"/>
          <s v="1698-1699"/>
          <s v="1699-1700"/>
          <s v="1700-1701"/>
          <s v="1701-1702"/>
          <s v="1702-1703"/>
          <s v="1703-1704"/>
          <s v="1704-1705"/>
          <s v="1705-1706"/>
          <s v="1706-1707"/>
          <s v="1707-1708"/>
          <s v="1708-1709"/>
          <s v="1709-1710"/>
          <s v="1710-1711"/>
          <s v="1711-1712"/>
          <s v="1712-1713"/>
          <s v="1713-1714"/>
          <s v="1714-1715"/>
          <s v="1715-1716"/>
          <s v="1716-1717"/>
          <s v="1717-1718"/>
          <s v="1718-1719"/>
          <s v="1719-1720"/>
          <s v="1720-1721"/>
          <s v="1721-1722"/>
          <s v="1722-1723"/>
          <s v="1723-1724"/>
          <s v="1724-1725"/>
          <s v="1725-1726"/>
          <s v="1726-1727"/>
          <s v="1727-1728"/>
          <s v="1728-1729"/>
          <s v="1729-1730"/>
          <s v="1730-1731"/>
          <s v="1731-1732"/>
          <s v="1732-1733"/>
          <s v="1733-1734"/>
          <s v="1734-1735"/>
          <s v="1735-1736"/>
          <s v="1736-1737"/>
          <s v="1737-1738"/>
          <s v="1738-1739"/>
          <s v="1739-1740"/>
          <s v="1740-1741"/>
          <s v="1741-1742"/>
          <s v="1742-1743"/>
          <s v="1743-1744"/>
          <s v="1744-1745"/>
          <s v="1745-1746"/>
          <s v="1746-1747"/>
          <s v="1747-1748"/>
          <s v="1748-1749"/>
          <s v="1749-1750"/>
          <s v="1750-1751"/>
          <s v="1751-1752"/>
          <s v="1752-1753"/>
          <s v="1753-1754"/>
          <s v="1754-1755"/>
          <s v="1755-1756"/>
          <s v="1756-1757"/>
          <s v="1757-1758"/>
          <s v="1758-1759"/>
          <s v="1759-1760"/>
          <s v="1760-1761"/>
          <s v="1761-1762"/>
          <s v="1762-1763"/>
          <s v="1763-1764"/>
          <s v="1764-1765"/>
          <s v="1765-1766"/>
          <s v="1766-1767"/>
          <s v="1767-1768"/>
          <s v="1768-1769"/>
          <s v="1769-1770"/>
          <s v="1770-1771"/>
          <s v="1771-1772"/>
          <s v="1772-1773"/>
          <s v="1773-1774"/>
          <s v="1774-1775"/>
          <s v="1775-1776"/>
          <s v="1776-1777"/>
          <s v="1777-1778"/>
          <s v="1778-1779"/>
          <s v="1779-1780"/>
          <s v="1780-1781"/>
          <s v="1781-1782"/>
          <s v="1782-1783"/>
          <s v="1783-1784"/>
          <s v="1784-1785"/>
          <s v="1785-1786"/>
          <s v="1786-1787"/>
          <s v="1787-1788"/>
          <s v="1788-1789"/>
          <s v="1789-1790"/>
          <s v="1790-1791"/>
          <s v="1791-1792"/>
          <s v="1792-1793"/>
          <s v="1793-1794"/>
          <s v="1794-1795"/>
          <s v="1795-1796"/>
          <s v="1796-1797"/>
          <s v="1797-1798"/>
          <s v="1798-1799"/>
          <s v="1799-1800"/>
          <s v="1800-1801"/>
          <s v="1801-1802"/>
          <s v="1802-1803"/>
          <s v="1803-1804"/>
          <s v="1804-1805"/>
          <s v="1805-1806"/>
          <s v="1806-1807"/>
          <s v="1807-1808"/>
          <s v="1808-1809"/>
          <s v="1809-1810"/>
          <s v="1810-1811"/>
          <s v="1811-1812"/>
          <s v="1812-1813"/>
          <s v="1813-1814"/>
          <s v="1814-1815"/>
          <s v="1815-1816"/>
          <s v="1816-1817"/>
          <s v="1817-1818"/>
          <s v="1818-1819"/>
          <s v="1819-1820"/>
          <s v="1820-1821"/>
          <s v="1821-1822"/>
          <s v="1822-1823"/>
          <s v="1823-1824"/>
          <s v="1824-1825"/>
          <s v="1825-1826"/>
          <s v="1826-1827"/>
          <s v="1827-1828"/>
          <s v="1828-1829"/>
          <s v="1829-1830"/>
          <s v="1830-1831"/>
          <s v="1831-1832"/>
          <s v="1832-1833"/>
          <s v="1833-1834"/>
          <s v="1834-1835"/>
          <s v="1835-1836"/>
          <s v="1836-1837"/>
          <s v="1837-1838"/>
          <s v="1838-1839"/>
          <s v="1839-1840"/>
          <s v="1840-1841"/>
          <s v="1841-1842"/>
          <s v="1842-1843"/>
          <s v="1843-1844"/>
          <s v="1844-1845"/>
          <s v="1845-1846"/>
          <s v="1846-1847"/>
          <s v="1847-1848"/>
          <s v="1848-1849"/>
          <s v="1849-1850"/>
          <s v="1850-1851"/>
          <s v="1851-1852"/>
          <s v="1852-1853"/>
          <s v="1853-1854"/>
          <s v="1854-1855"/>
          <s v="1855-1856"/>
          <s v="1856-1857"/>
          <s v="1857-1858"/>
          <s v="1858-1859"/>
          <s v="1859-1860"/>
          <s v="1860-1861"/>
          <s v="1861-1862"/>
          <s v="1862-1863"/>
          <s v="1863-1864"/>
          <s v="1864-1865"/>
          <s v="1865-1866"/>
          <s v="1866-1867"/>
          <s v="1867-1868"/>
          <s v="1868-1869"/>
          <s v="1869-1870"/>
          <s v="1870-1871"/>
          <s v="1871-1872"/>
          <s v="1872-1873"/>
          <s v="1873-1874"/>
          <s v="1874-1875"/>
          <s v="1875-1876"/>
          <s v="1876-1877"/>
          <s v="1877-1878"/>
          <s v="1878-1879"/>
          <s v="1879-1880"/>
          <s v="1880-1881"/>
          <s v="1881-1882"/>
          <s v="1882-1883"/>
          <s v="1883-1884"/>
          <s v="1884-1885"/>
          <s v="1885-1886"/>
          <s v="1886-1887"/>
          <s v="1887-1888"/>
          <s v="1888-1889"/>
          <s v="1889-1890"/>
          <s v="1890-1891"/>
          <s v="1891-1892"/>
          <s v="1892-1893"/>
          <s v="1893-1894"/>
          <s v="1894-1895"/>
          <s v="1895-1896"/>
          <s v="1896-1897"/>
          <s v="1897-1898"/>
          <s v="1898-1899"/>
          <s v="1899-1900"/>
          <s v="1900-1901"/>
          <s v="1901-1902"/>
          <s v="1902-1903"/>
          <s v="1903-1904"/>
          <s v="1904-1905"/>
          <s v="1905-1906"/>
          <s v="1906-1907"/>
          <s v="1907-1908"/>
          <s v="1908-1909"/>
          <s v="1909-1910"/>
          <s v="1910-1911"/>
          <s v="1911-1912"/>
          <s v="1912-1913"/>
          <s v="1913-1914"/>
          <s v="1914-1915"/>
          <s v="1915-1916"/>
          <s v="1916-1917"/>
          <s v="1917-1918"/>
          <s v="1918-1919"/>
          <s v="1919-1920"/>
          <s v="1920-1921"/>
          <s v="1921-1922"/>
          <s v="1922-1923"/>
          <s v="1923-1924"/>
          <s v="1924-1925"/>
          <s v="1925-1926"/>
          <s v="1926-1927"/>
          <s v="1927-1928"/>
          <s v="1928-1929"/>
          <s v="1929-1930"/>
          <s v="1930-1931"/>
          <s v="1931-1932"/>
          <s v="1932-1933"/>
          <s v="1933-1934"/>
          <s v="1934-1935"/>
          <s v="1935-1936"/>
          <s v="1936-1937"/>
          <s v="1937-1938"/>
          <s v="1938-1939"/>
          <s v="1939-1940"/>
          <s v="1940-1941"/>
          <s v="1941-1942"/>
          <s v="1942-1943"/>
          <s v="1943-1944"/>
          <s v="1944-1945"/>
          <s v="1945-1946"/>
          <s v="1946-1947"/>
          <s v="1947-1948"/>
          <s v="1948-1949"/>
          <s v="1949-1950"/>
          <s v="1950-1951"/>
          <s v="1951-1952"/>
          <s v="1952-1953"/>
          <s v="1953-1954"/>
          <s v="1954-1955"/>
          <s v="1955-1956"/>
          <s v="1956-1957"/>
          <s v="1957-1958"/>
          <s v="1958-1959"/>
          <s v="1959-1960"/>
          <s v="1960-1961"/>
          <s v="1961-1962"/>
          <s v="1962-1963"/>
          <s v="1963-1964"/>
          <s v="1964-1965"/>
          <s v="1965-1966"/>
          <s v="1966-1967"/>
          <s v="1967-1968"/>
          <s v="1968-1969"/>
          <s v="1969-1970"/>
          <s v="1970-1971"/>
          <s v="1971-1972"/>
          <s v="1972-1973"/>
          <s v="1973-1974"/>
          <s v="1974-1975"/>
          <s v="1975-1976"/>
          <s v="1976-1977"/>
          <s v="1977-1978"/>
          <s v="1978-1979"/>
          <s v="1979-1980"/>
          <s v="1980-1981"/>
          <s v="1981-1982"/>
          <s v="1982-1983"/>
          <s v="1983-1984"/>
          <s v="1984-1985"/>
          <s v="1985-1986"/>
          <s v="1986-1987"/>
          <s v="1987-1988"/>
          <s v="1988-1989"/>
          <s v="1989-1990"/>
          <s v="1990-1991"/>
          <s v="1991-1992"/>
          <s v="1992-1993"/>
          <s v="1993-1994"/>
          <s v="1994-1995"/>
          <s v="1995-1996"/>
          <s v="1996-1997"/>
          <s v="1997-1998"/>
          <s v="1998-1999"/>
          <s v="1999-2000"/>
          <s v="2000-2001"/>
          <s v="2001-2002"/>
          <s v="2002-2003"/>
          <s v="2003-2004"/>
          <s v="2004-2005"/>
          <s v="2005-2006"/>
          <s v="2006-2007"/>
          <s v="2007-2008"/>
          <s v="2008-2009"/>
          <s v="2009-2010"/>
          <s v="2010-2011"/>
          <s v="2011-2012"/>
          <s v="2012-2013"/>
          <s v="2013-2014"/>
          <s v="2014-2015"/>
          <s v="2015-2016"/>
          <s v="2016-2017"/>
          <s v="2017-2018"/>
          <s v="2018-2019"/>
          <s v="2019-2020"/>
          <s v="2020-2021"/>
          <s v="2021-2022"/>
          <s v="2022-2023"/>
          <s v="2023-2024"/>
          <s v="2024-2025"/>
          <s v="2025-2026"/>
          <s v="2026-2027"/>
          <s v="2027-2028"/>
          <s v="2028-2029"/>
          <s v="2029-2030"/>
          <s v="2030-2031"/>
          <s v="2031-2032"/>
          <s v="2032-2033"/>
          <s v="2033-2034"/>
          <s v="2034-2035"/>
          <s v="2035-2036"/>
          <s v="2036-2037"/>
          <s v="2037-2038"/>
          <s v="2038-2039"/>
          <s v="2039-2040"/>
          <s v="2040-2041"/>
          <s v="2041-2042"/>
          <s v="2042-2043"/>
          <s v="2043-2044"/>
          <s v="2044-2045"/>
          <s v="2045-2046"/>
          <s v="2046-2047"/>
          <s v="2047-2048"/>
          <s v="2048-2049"/>
          <s v="2049-2050"/>
          <s v="2050-2051"/>
          <s v="2051-2052"/>
          <s v="2052-2053"/>
          <s v="2053-2054"/>
          <s v="2054-2055"/>
          <s v="2055-2056"/>
          <s v="2056-2057"/>
          <s v="2057-2058"/>
          <s v="2058-2059"/>
          <s v="2059-2060"/>
          <s v="2060-2061"/>
          <s v="2061-2062"/>
          <s v="2062-2063"/>
          <s v="2063-2064"/>
          <s v="2064-2065"/>
          <s v="2065-2066"/>
          <s v="2066-2067"/>
          <s v="2067-2068"/>
          <s v="2068-2069"/>
          <s v="2069-2070"/>
          <s v="2070-2071"/>
          <s v="2071-2072"/>
          <s v="2072-2073"/>
          <s v="2073-2074"/>
          <s v="2074-2075"/>
          <s v="2075-2076"/>
          <s v="2076-2077"/>
          <s v="2077-2078"/>
          <s v="2078-2079"/>
          <s v="2079-2080"/>
          <s v="2080-2081"/>
          <s v="2081-2082"/>
          <s v="2082-2083"/>
          <s v="2083-2084"/>
          <s v="2084-2085"/>
          <s v="2085-2086"/>
          <s v="2086-2087"/>
          <s v="2087-2088"/>
          <s v="2088-2089"/>
          <s v="2089-2090"/>
          <s v="2090-2091"/>
          <s v="2091-2092"/>
          <s v="2092-2093"/>
          <s v="2093-2094"/>
          <s v="2094-2095"/>
          <s v="2095-2096"/>
          <s v="2096-2097"/>
          <s v="2097-2098"/>
          <s v="2098-2099"/>
          <s v="2099-2100"/>
          <s v="2100-2101"/>
          <s v="2101-2102"/>
          <s v="2102-2103"/>
          <s v="2103-2104"/>
          <s v="2104-2105"/>
          <s v="2105-2106"/>
          <s v="2106-2107"/>
          <s v="2107-2108"/>
          <s v="2108-2109"/>
          <s v="2109-2110"/>
          <s v="2110-2111"/>
          <s v="2111-2112"/>
          <s v="2112-2113"/>
          <s v="2113-2114"/>
          <s v="2114-2115"/>
          <s v="2115-2116"/>
          <s v="2116-2117"/>
          <s v="2117-2118"/>
          <s v="2118-2119"/>
          <s v="2119-2120"/>
          <s v="2120-2121"/>
          <s v="2121-2122"/>
          <s v="2122-2123"/>
          <s v="2123-2124"/>
          <s v="2124-2125"/>
          <s v="2125-2126"/>
          <s v="2126-2127"/>
          <s v="2127-2128"/>
          <s v="2128-2129"/>
          <s v="2129-2130"/>
          <s v="2130-2131"/>
          <s v="2131-2132"/>
          <s v="2132-2133"/>
          <s v="2133-2134"/>
          <s v="2134-2135"/>
          <s v="2135-2136"/>
          <s v="2136-2137"/>
          <s v="2137-2138"/>
          <s v="2138-2139"/>
          <s v="2139-2140"/>
          <s v="2140-2141"/>
          <s v="2141-2142"/>
          <s v="2142-2143"/>
          <s v="2143-2144"/>
          <s v="2144-2145"/>
          <s v="2145-2146"/>
          <s v="2146-2147"/>
          <s v="2147-2148"/>
          <s v="2148-2149"/>
          <s v="2149-2150"/>
          <s v="2150-2151"/>
          <s v="2151-2152"/>
          <s v="2152-2153"/>
          <s v="2153-2154"/>
          <s v="2154-2155"/>
          <s v="2155-2156"/>
          <s v="2156-2157"/>
          <s v="2157-2158"/>
          <s v="2158-2159"/>
          <s v="2159-2160"/>
          <s v="2160-2161"/>
          <s v="2161-2162"/>
          <s v="2162-2163"/>
          <s v="2163-2164"/>
          <s v="2164-2165"/>
          <s v="2165-2166"/>
          <s v="2166-2167"/>
          <s v="2167-2168"/>
          <s v="2168-2169"/>
          <s v="2169-2170"/>
          <s v="2170-2171"/>
          <s v="2171-2172"/>
          <s v="2172-2173"/>
          <s v="2173-2174"/>
          <s v="2174-2175"/>
          <s v="2175-2176"/>
          <s v="2176-2177"/>
          <s v="2177-2178"/>
          <s v="2178-2179"/>
          <s v="2179-2180"/>
          <s v="2180-2181"/>
          <s v="2181-2182"/>
          <s v="2182-2183"/>
          <s v="2183-2184"/>
          <s v="2184-2185"/>
          <s v="2185-2186"/>
          <s v="2186-2187"/>
          <s v="2187-2188"/>
          <s v="2188-2189"/>
          <s v="2189-2190"/>
          <s v="2190-2191"/>
          <s v="2191-2192"/>
          <s v="2192-2193"/>
          <s v="2193-2194"/>
          <s v="2194-2195"/>
          <s v="2195-2196"/>
          <s v="2196-2197"/>
          <s v="2197-2198"/>
          <s v="2198-2199"/>
          <s v="2199-2200"/>
          <s v="2200-2201"/>
          <s v="2201-2202"/>
          <s v="2202-2203"/>
          <s v="2203-2204"/>
          <s v="2204-2205"/>
          <s v="2205-2206"/>
          <s v="2206-2207"/>
          <s v="2207-2208"/>
          <s v="2208-2209"/>
          <s v="2209-2210"/>
          <s v="2210-2211"/>
          <s v="2211-2212"/>
          <s v="2212-2213"/>
          <s v="2213-2214"/>
          <s v="2214-2215"/>
          <s v="2215-2216"/>
          <s v="2216-2217"/>
          <s v="2217-2218"/>
          <s v="2218-2219"/>
          <s v="2219-2220"/>
          <s v="2220-2221"/>
          <s v="2221-2222"/>
          <s v="2222-2223"/>
          <s v="2223-2224"/>
          <s v="2224-2225"/>
          <s v="2225-2226"/>
          <s v="2226-2227"/>
          <s v="2227-2228"/>
          <s v="2228-2229"/>
          <s v="2229-2230"/>
          <s v="2230-2231"/>
          <s v="2231-2232"/>
          <s v="2232-2233"/>
          <s v="2233-2234"/>
          <s v="2234-2235"/>
          <s v="2235-2236"/>
          <s v="2236-2237"/>
          <s v="2237-2238"/>
          <s v="2238-2239"/>
          <s v="2239-2240"/>
          <s v="2240-2241"/>
          <s v="2241-2242"/>
          <s v="2242-2243"/>
          <s v="2243-2244"/>
          <s v="2244-2245"/>
          <s v="2245-2246"/>
          <s v="2246-2247"/>
          <s v="2247-2248"/>
          <s v="2248-2249"/>
          <s v="2249-2250"/>
          <s v="2250-2251"/>
          <s v="2251-2252"/>
          <s v="2252-2253"/>
          <s v="2253-2254"/>
          <s v="2254-2255"/>
          <s v="2255-2256"/>
          <s v="2256-2257"/>
          <s v="2257-2258"/>
          <s v="2258-2259"/>
          <s v="2259-2260"/>
          <s v="2260-2261"/>
          <s v="2261-2262"/>
          <s v="2262-2263"/>
          <s v="2263-2264"/>
          <s v="2264-2265"/>
          <s v="2265-2266"/>
          <s v="2266-2267"/>
          <s v="2267-2268"/>
          <s v="2268-2269"/>
          <s v="2269-2270"/>
          <s v="2270-2271"/>
          <s v="2271-2272"/>
          <s v="2272-2273"/>
          <s v="2273-2274"/>
          <s v="2274-2275"/>
          <s v="2275-2276"/>
          <s v="2276-2277"/>
          <s v="2277-2278"/>
          <s v="2278-2279"/>
          <s v="2279-2280"/>
          <s v="2280-2281"/>
          <s v="2281-2282"/>
          <s v="2282-2283"/>
          <s v="2283-2284"/>
          <s v="2284-2285"/>
          <s v="2285-2286"/>
          <s v="2286-2287"/>
          <s v="2287-2288"/>
          <s v="2288-2289"/>
          <s v="2289-2290"/>
          <s v="2290-2291"/>
          <s v="2291-2292"/>
          <s v="2292-2293"/>
          <s v="2293-2294"/>
          <s v="2294-2295"/>
          <s v="2295-2296"/>
          <s v="2296-2297"/>
          <s v="2297-2298"/>
          <s v="2298-2299"/>
          <s v="2299-2300"/>
          <s v="2300-2301"/>
          <s v="2301-2302"/>
          <s v="2302-2303"/>
          <s v="2303-2304"/>
          <s v="2304-2305"/>
          <s v="2305-2306"/>
          <s v="2306-2307"/>
          <s v="2307-2308"/>
          <s v="2308-2309"/>
          <s v="2309-2310"/>
          <s v="2310-2311"/>
          <s v="2311-2312"/>
          <s v="2312-2313"/>
          <s v="2313-2314"/>
          <s v="2314-2315"/>
          <s v="2315-2316"/>
          <s v="2316-2317"/>
          <s v="2317-2318"/>
          <s v="2318-2319"/>
          <s v="2319-2320"/>
          <s v="2320-2321"/>
          <s v="2321-2322"/>
          <s v="2322-2323"/>
          <s v="2323-2324"/>
          <s v="2324-2325"/>
          <s v="2325-2326"/>
          <s v="2326-2327"/>
          <s v="2327-2328"/>
          <s v="2328-2329"/>
          <s v="2329-2330"/>
          <s v="2330-2331"/>
          <s v="2331-2332"/>
          <s v="2332-2333"/>
          <s v="2333-2334"/>
          <s v="2334-2335"/>
          <s v="2335-2336"/>
          <s v="2336-2337"/>
          <s v="2337-2338"/>
          <s v="2338-2339"/>
          <s v="2339-2340"/>
          <s v="2340-2341"/>
          <s v="2341-2342"/>
          <s v="2342-2343"/>
          <s v="2343-2344"/>
          <s v="2344-2345"/>
          <s v="2345-2346"/>
          <s v="2346-2347"/>
          <s v="2347-2348"/>
          <s v="2348-2349"/>
          <s v="2349-2350"/>
          <s v="2350-2351"/>
          <s v="2351-2352"/>
          <s v="2352-2353"/>
          <s v="2353-2354"/>
          <s v="2354-2355"/>
          <s v="2355-2356"/>
          <s v="2356-2357"/>
          <s v="2357-2358"/>
          <s v="2358-2359"/>
          <s v="2359-2360"/>
          <s v="2360-2361"/>
          <s v="2361-2362"/>
          <s v="2362-2363"/>
          <s v="2363-2364"/>
          <s v="2364-2365"/>
          <s v="2365-2366"/>
          <s v="2366-2367"/>
          <s v="2367-2368"/>
          <s v="2368-2369"/>
          <s v="2369-2370"/>
          <s v="2370-2371"/>
          <s v="2371-2372"/>
          <s v="2372-2373"/>
          <s v="2373-2374"/>
          <s v="2374-2375"/>
          <s v="2375-2376"/>
          <s v="2376-2377"/>
          <s v="2377-2378"/>
          <s v="2378-2379"/>
          <s v="2379-2380"/>
          <s v="2380-2381"/>
          <s v="2381-2382"/>
          <s v="2382-2383"/>
          <s v="2383-2384"/>
          <s v="2384-2385"/>
          <s v="2385-2386"/>
          <s v="2386-2387"/>
          <s v="2387-2388"/>
          <s v="2388-2389"/>
          <s v="2389-2390"/>
          <s v="2390-2391"/>
          <s v="2391-2392"/>
          <s v="2392-2393"/>
          <s v="2393-2394"/>
          <s v="2394-2395"/>
          <s v="2395-2396"/>
          <s v="2396-2397"/>
          <s v="2397-2398"/>
          <s v="2398-2399"/>
          <s v="2399-2400"/>
          <s v="2400-2401"/>
          <s v="2401-2402"/>
          <s v="2402-2403"/>
          <s v="2403-2404"/>
          <s v="2404-2405"/>
          <s v="2405-2406"/>
          <s v="2406-2407"/>
          <s v="2407-2408"/>
          <s v="2408-2409"/>
          <s v="2409-2410"/>
          <s v="2410-2411"/>
          <s v="2411-2412"/>
          <s v="2412-2413"/>
          <s v="2413-2414"/>
          <s v="2414-2415"/>
          <s v="2415-2416"/>
          <s v="2416-2417"/>
          <s v="2417-2418"/>
          <s v="2418-2419"/>
          <s v="2419-2420"/>
          <s v="2420-2421"/>
          <s v="2421-2422"/>
          <s v="2422-2423"/>
          <s v="2423-2424"/>
          <s v="2424-2425"/>
          <s v="2425-2426"/>
          <s v="2426-2427"/>
          <s v="2427-2428"/>
          <s v="2428-2429"/>
          <s v="2429-2430"/>
          <s v="2430-2431"/>
          <s v="2431-2432"/>
          <s v="2432-2433"/>
          <s v="2433-2434"/>
          <s v="2434-2435"/>
          <s v="2435-2436"/>
          <s v="2436-2437"/>
          <s v="2437-2438"/>
          <s v="2438-2439"/>
          <s v="2439-2440"/>
          <s v="2440-2441"/>
          <s v="2441-2442"/>
          <s v="2442-2443"/>
          <s v="2443-2444"/>
          <s v="2444-2445"/>
          <s v="2445-2446"/>
          <s v="2446-2447"/>
          <s v="2447-2448"/>
          <s v="2448-2449"/>
          <s v="2449-2450"/>
          <s v="2450-2451"/>
          <s v="2451-2452"/>
          <s v="2452-2453"/>
          <s v="2453-2454"/>
          <s v="2454-2455"/>
          <s v="2455-2456"/>
          <s v="2456-2457"/>
          <s v="2457-2458"/>
          <s v="2458-2459"/>
          <s v="2459-2460"/>
          <s v="2460-2461"/>
          <s v="2461-2462"/>
          <s v="2462-2463"/>
          <s v="2463-2464"/>
          <s v="2464-2465"/>
          <s v="2465-2466"/>
          <s v="2466-2467"/>
          <s v="2467-2468"/>
          <s v="2468-2469"/>
          <s v="2469-2470"/>
          <s v="2470-2471"/>
          <s v="2471-2472"/>
          <s v="2472-2473"/>
          <s v="2473-2474"/>
          <s v="2474-2475"/>
          <s v="2475-2476"/>
          <s v="2476-2477"/>
          <s v="2477-2478"/>
          <s v="2478-2479"/>
          <s v="2479-2480"/>
          <s v="2480-2481"/>
          <s v="2481-2482"/>
          <s v="2482-2483"/>
          <s v="2483-2484"/>
          <s v="2484-2485"/>
          <s v="2485-2486"/>
          <s v="2486-2487"/>
          <s v="2487-2488"/>
          <s v="2488-2489"/>
          <s v="2489-2490"/>
          <s v="2490-2491"/>
          <s v="2491-2492"/>
          <s v="2492-2493"/>
          <s v="2493-2494"/>
          <s v="2494-2495"/>
          <s v="2495-2496"/>
          <s v="2496-2497"/>
          <s v="2497-2498"/>
          <s v="2498-2499"/>
          <s v="2499-2500"/>
          <s v="2500-2501"/>
          <s v="2501-2502"/>
          <s v="2502-2503"/>
          <s v="2503-2504"/>
          <s v="2504-2505"/>
          <s v="2505-2506"/>
          <s v="2506-2507"/>
          <s v="2507-2508"/>
          <s v="2508-2509"/>
          <s v="2509-2510"/>
          <s v="2510-2511"/>
          <s v="2511-2512"/>
          <s v="2512-2513"/>
          <s v="2513-2514"/>
          <s v="2514-2515"/>
          <s v="2515-2516"/>
          <s v="2516-2517"/>
          <s v="2517-2518"/>
          <s v="2518-2519"/>
          <s v="2519-2520"/>
          <s v="2520-2521"/>
          <s v="2521-2522"/>
          <s v="2522-2523"/>
          <s v="2523-2524"/>
          <s v="2524-2525"/>
          <s v="2525-2526"/>
          <s v="2526-2527"/>
          <s v="2527-2528"/>
          <s v="2528-2529"/>
          <s v="2529-2530"/>
          <s v="2530-2531"/>
          <s v="2531-2532"/>
          <s v="2532-2533"/>
          <s v="2533-2534"/>
          <s v="2534-2535"/>
          <s v="2535-2536"/>
          <s v="2536-2537"/>
          <s v="2537-2538"/>
          <s v="2538-2539"/>
          <s v="2539-2540"/>
          <s v="2540-2541"/>
          <s v="2541-2542"/>
          <s v="2542-2543"/>
          <s v="2543-2544"/>
          <s v="2544-2545"/>
          <s v="2545-2546"/>
          <s v="2546-2547"/>
          <s v="2547-2548"/>
          <s v="2548-2549"/>
          <s v="2549-2550"/>
          <s v="2550-2551"/>
          <s v="2551-2552"/>
          <s v="2552-2553"/>
          <s v="2553-2554"/>
          <s v="2554-2555"/>
          <s v="2555-2556"/>
          <s v="2556-2557"/>
          <s v="2557-2558"/>
          <s v="2558-2559"/>
          <s v="2559-2560"/>
          <s v="2560-2561"/>
          <s v="2561-2562"/>
          <s v="2562-2563"/>
          <s v="2563-2564"/>
          <s v="2564-2565"/>
          <s v="2565-2566"/>
          <s v="2566-2567"/>
          <s v="2567-2568"/>
          <s v="2568-2569"/>
          <s v="2569-2570"/>
          <s v="2570-2571"/>
          <s v="2571-2572"/>
          <s v="2572-2573"/>
          <s v="2573-2574"/>
          <s v="2574-2575"/>
          <s v="2575-2576"/>
          <s v="2576-2577"/>
          <s v="2577-2578"/>
          <s v="2578-2579"/>
          <s v="2579-2580"/>
          <s v="2580-2581"/>
          <s v="2581-2582"/>
          <s v="2582-2583"/>
          <s v="2583-2584"/>
          <s v="2584-2585"/>
          <s v="2585-2586"/>
          <s v="2586-2587"/>
          <s v="2587-2588"/>
          <s v="2588-2589"/>
          <s v="2589-2590"/>
          <s v="2590-2591"/>
          <s v="2591-2592"/>
          <s v="2592-2593"/>
          <s v="2593-2594"/>
          <s v="2594-2595"/>
          <s v="2595-2596"/>
          <s v="2596-2597"/>
          <s v="2597-2598"/>
          <s v="2598-2599"/>
          <s v="2599-2600"/>
          <s v="2600-2601"/>
          <s v="2601-2602"/>
          <s v="2602-2603"/>
          <s v="2603-2604"/>
          <s v="2604-2605"/>
          <s v="2605-2606"/>
          <s v="2606-2607"/>
          <s v="2607-2608"/>
          <s v="2608-2609"/>
          <s v="2609-2610"/>
          <s v="2610-2611"/>
          <s v="2611-2612"/>
          <s v="2612-2613"/>
          <s v="2613-2614"/>
          <s v="2614-2615"/>
          <s v="2615-2616"/>
          <s v="2616-2617"/>
          <s v="2617-2618"/>
          <s v="2618-2619"/>
          <s v="2619-2620"/>
          <s v="2620-2621"/>
          <s v="2621-2622"/>
          <s v="2622-2623"/>
          <s v="2623-2624"/>
          <s v="2624-2625"/>
          <s v="2625-2626"/>
          <s v="2626-2627"/>
          <s v="2627-2628"/>
          <s v="2628-2629"/>
          <s v="2629-2630"/>
          <s v="2630-2631"/>
          <s v="2631-2632"/>
          <s v="2632-2633"/>
          <s v="2633-2634"/>
          <s v="2634-2635"/>
          <s v="2635-2636"/>
          <s v="2636-2637"/>
          <s v="2637-2638"/>
          <s v="2638-2639"/>
          <s v="2639-2640"/>
          <s v="2640-2641"/>
          <s v="2641-2642"/>
          <s v="2642-2643"/>
          <s v="2643-2644"/>
          <s v="2644-2645"/>
          <s v="2645-2646"/>
          <s v="2646-2647"/>
          <s v="2647-2648"/>
          <s v="2648-2649"/>
          <s v="2649-2650"/>
          <s v="2650-2651"/>
          <s v="2651-2652"/>
          <s v="2652-2653"/>
          <s v="2653-2654"/>
          <s v="2654-2655"/>
          <s v="2655-2656"/>
          <s v="2656-2657"/>
          <s v="2657-2658"/>
          <s v="2658-2659"/>
          <s v="2659-2660"/>
          <s v="2660-2661"/>
          <s v="2661-2662"/>
          <s v="2662-2663"/>
          <s v="2663-2664"/>
          <s v="2664-2665"/>
          <s v="2665-2666"/>
          <s v="2666-2667"/>
          <s v="2667-2668"/>
          <s v="2668-2669"/>
          <s v="2669-2670"/>
          <s v="2670-2671"/>
          <s v="2671-2672"/>
          <s v="2672-2673"/>
          <s v="2673-2674"/>
          <s v="2674-2675"/>
          <s v="2675-2676"/>
          <s v="2676-2677"/>
          <s v="2677-2678"/>
          <s v="2678-2679"/>
          <s v="2679-2680"/>
          <s v="2680-2681"/>
          <s v="2681-2682"/>
          <s v="2682-2683"/>
          <s v="2683-2684"/>
          <s v="2684-2685"/>
          <s v="2685-2686"/>
          <s v="2686-2687"/>
          <s v="2687-2688"/>
          <s v="2688-2689"/>
          <s v="2689-2690"/>
          <s v="2690-2691"/>
          <s v="2691-2692"/>
          <s v="2692-2693"/>
          <s v="2693-2694"/>
          <s v="2694-2695"/>
          <s v="2695-2696"/>
          <s v="2696-2697"/>
          <s v="2697-2698"/>
          <s v="2698-2699"/>
          <s v="2699-2700"/>
          <s v="2700-2701"/>
          <s v="2701-2702"/>
          <s v="2702-2703"/>
          <s v="2703-2704"/>
          <s v="2704-2705"/>
          <s v="2705-2706"/>
          <s v="2706-2707"/>
          <s v="2707-2708"/>
          <s v="2708-2709"/>
          <s v="2709-2710"/>
          <s v="2710-2711"/>
          <s v="2711-2712"/>
          <s v="2712-2713"/>
          <s v="2713-2714"/>
          <s v="2714-2715"/>
          <s v="2715-2716"/>
          <s v="2716-2717"/>
          <s v="2717-2718"/>
          <s v="2718-2719"/>
          <s v="2719-2720"/>
          <s v="2720-2721"/>
          <s v="2721-2722"/>
          <s v="2722-2723"/>
          <s v="2723-2724"/>
          <s v="2724-2725"/>
          <s v="2725-2726"/>
          <s v="2726-2727"/>
          <s v="2727-2728"/>
          <s v="2728-2729"/>
          <s v="2729-2730"/>
          <s v="2730-2731"/>
          <s v="2731-2732"/>
          <s v="2732-2733"/>
          <s v="2733-2734"/>
          <s v="2734-2735"/>
          <s v="2735-2736"/>
          <s v="2736-2737"/>
          <s v="2737-2738"/>
          <s v="2738-2739"/>
          <s v="2739-2740"/>
          <s v="2740-2741"/>
          <s v="2741-2742"/>
          <s v="2742-2743"/>
          <s v="2743-2744"/>
          <s v="2744-2745"/>
          <s v="2745-2746"/>
          <s v="2746-2747"/>
          <s v="2747-2748"/>
          <s v="2748-2749"/>
          <s v="2749-2750"/>
          <s v="2750-2751"/>
          <s v="2751-2752"/>
          <s v="2752-2753"/>
          <s v="2753-2754"/>
          <s v="2754-2755"/>
          <s v="2755-2756"/>
          <s v="2756-2757"/>
          <s v="2757-2758"/>
          <s v="2758-2759"/>
          <s v="2759-2760"/>
          <s v="2760-2761"/>
          <s v="2761-2762"/>
          <s v="2762-2763"/>
          <s v="2763-2764"/>
          <s v="2764-2765"/>
          <s v="2765-2766"/>
          <s v="2766-2767"/>
          <s v="2767-2768"/>
          <s v="2768-2769"/>
          <s v="2769-2770"/>
          <s v="2770-2771"/>
          <s v="2771-2772"/>
          <s v="2772-2773"/>
          <s v="2773-2774"/>
          <s v="2774-2775"/>
          <s v="2775-2776"/>
          <s v="2776-2777"/>
          <s v="2777-2778"/>
          <s v="2778-2779"/>
          <s v="2779-2780"/>
          <s v="2780-2781"/>
          <s v="2781-2782"/>
          <s v="2782-2783"/>
          <s v="2783-2784"/>
          <s v="2784-2785"/>
          <s v="2785-2786"/>
          <s v="2786-2787"/>
          <s v="2787-2788"/>
          <s v="2788-2789"/>
          <s v="2789-2790"/>
          <s v="2790-2791"/>
          <s v="2791-2792"/>
          <s v="2792-2793"/>
          <s v="2793-2794"/>
          <s v="2794-2795"/>
          <s v="2795-2796"/>
          <s v="2796-2797"/>
          <s v="2797-2798"/>
          <s v="2798-2799"/>
          <s v="2799-2800"/>
          <s v="2800-2801"/>
          <s v="2801-2802"/>
          <s v="2802-2803"/>
          <s v="2803-2804"/>
          <s v="2804-2805"/>
          <s v="2805-2806"/>
          <s v="2806-2807"/>
          <s v="2807-2808"/>
          <s v="2808-2809"/>
          <s v="2809-2810"/>
          <s v="2810-2811"/>
          <s v="2811-2812"/>
          <s v="2812-2813"/>
          <s v="2813-2814"/>
          <s v="2814-2815"/>
          <s v="2815-2816"/>
          <s v="2816-2817"/>
          <s v="2817-2818"/>
          <s v="2818-2819"/>
          <s v="2819-2820"/>
          <s v="2820-2821"/>
          <s v="2821-2822"/>
          <s v="2822-2823"/>
          <s v="2823-2824"/>
          <s v="2824-2825"/>
          <s v="2825-2826"/>
          <s v="2826-2827"/>
          <s v="2827-2828"/>
          <s v="2828-2829"/>
          <s v="2829-2830"/>
          <s v="2830-2831"/>
          <s v="2831-2832"/>
          <s v="2832-2833"/>
          <s v="2833-2834"/>
          <s v="2834-2835"/>
          <s v="2835-2836"/>
          <s v="2836-2837"/>
          <s v="2837-2838"/>
          <s v="2838-2839"/>
          <s v="2839-2840"/>
          <s v="2840-2841"/>
          <s v="2841-2842"/>
          <s v="2842-2843"/>
          <s v="2843-2844"/>
          <s v="2844-2845"/>
          <s v="2845-2846"/>
          <s v="2846-2847"/>
          <s v="2847-2848"/>
          <s v="2848-2849"/>
          <s v="2849-2850"/>
          <s v="2850-2851"/>
          <s v="2851-2852"/>
          <s v="2852-2853"/>
          <s v="2853-2854"/>
          <s v="2854-2855"/>
          <s v="2855-2856"/>
          <s v="2856-2857"/>
          <s v="2857-2858"/>
          <s v="2858-2859"/>
          <s v="2859-2860"/>
          <s v="2860-2861"/>
          <s v="2861-2862"/>
          <s v="2862-2863"/>
          <s v="2863-2864"/>
          <s v="2864-2865"/>
          <s v="2865-2866"/>
          <s v="2866-2867"/>
          <s v="2867-2868"/>
          <s v="2868-2869"/>
          <s v="2869-2870"/>
          <s v="2870-2871"/>
          <s v="2871-2872"/>
          <s v="2872-2873"/>
          <s v="2873-2874"/>
          <s v="2874-2875"/>
          <s v="2875-2876"/>
          <s v="2876-2877"/>
          <s v="2877-2878"/>
          <s v="2878-2879"/>
          <s v="2879-2880"/>
          <s v="2880-2881"/>
          <s v="2881-2882"/>
          <s v="2882-2883"/>
          <s v="2883-2884"/>
          <s v="2884-2885"/>
          <s v="2885-2886"/>
          <s v="2886-2887"/>
          <s v="2887-2888"/>
          <s v="2888-2889"/>
          <s v="2889-2890"/>
          <s v="2890-2891"/>
          <s v="2891-2892"/>
          <s v="2892-2893"/>
          <s v="2893-2894"/>
          <s v="2894-2895"/>
          <s v="2895-2896"/>
          <s v="2896-2897"/>
          <s v="2897-2898"/>
          <s v="2898-2899"/>
          <s v="2899-2900"/>
          <s v="2900-2901"/>
          <s v="2901-2902"/>
          <s v="2902-2903"/>
          <s v="2903-2904"/>
          <s v="2904-2905"/>
          <s v="2905-2906"/>
          <s v="2906-2907"/>
          <s v="2907-2908"/>
          <s v="2908-2909"/>
          <s v="2909-2910"/>
          <s v="2910-2911"/>
          <s v="2911-2912"/>
          <s v="2912-2913"/>
          <s v="2913-2914"/>
          <s v="2914-2915"/>
          <s v="2915-2916"/>
          <s v="2916-2917"/>
          <s v="2917-2918"/>
          <s v="2918-2919"/>
          <s v="2919-2920"/>
          <s v="2920-2921"/>
          <s v="2921-2922"/>
          <s v="2922-2923"/>
          <s v="2923-2924"/>
          <s v="2924-2925"/>
          <s v="2925-2926"/>
          <s v="2926-2927"/>
          <s v="2927-2928"/>
          <s v="2928-2929"/>
          <s v="2929-2930"/>
          <s v="2930-2931"/>
          <s v="2931-2932"/>
          <s v="2932-2933"/>
          <s v="2933-2934"/>
          <s v="2934-2935"/>
          <s v="2935-2936"/>
          <s v="2936-2937"/>
          <s v="2937-2938"/>
          <s v="2938-2939"/>
          <s v="2939-2940"/>
          <s v="2940-2941"/>
          <s v="2941-2942"/>
          <s v="2942-2943"/>
          <s v="2943-2944"/>
          <s v="2944-2945"/>
          <s v="2945-2946"/>
          <s v="2946-2947"/>
          <s v="2947-2948"/>
          <s v="2948-2949"/>
          <s v="2949-2950"/>
          <s v="2950-2951"/>
          <s v="2951-2952"/>
          <s v="2952-2953"/>
          <s v="2953-2954"/>
          <s v="2954-2955"/>
          <s v="2955-2956"/>
          <s v="2956-2957"/>
          <s v="2957-2958"/>
          <s v="2958-2959"/>
          <s v="2959-2960"/>
          <s v="2960-2961"/>
          <s v="2961-2962"/>
          <s v="2962-2963"/>
          <s v="2963-2964"/>
          <s v="2964-2965"/>
          <s v="2965-2966"/>
          <s v="2966-2967"/>
          <s v="2967-2968"/>
          <s v="2968-2969"/>
          <s v="2969-2970"/>
          <s v="2970-2971"/>
          <s v="2971-2972"/>
          <s v="2972-2973"/>
          <s v="2973-2974"/>
          <s v="2974-2975"/>
          <s v="2975-2976"/>
          <s v="2976-2977"/>
          <s v="2977-2978"/>
          <s v="2978-2979"/>
          <s v="2979-2980"/>
          <s v="2980-2981"/>
          <s v="2981-2982"/>
          <s v="2982-2983"/>
          <s v="2983-2984"/>
          <s v="2984-2985"/>
          <s v="2985-2986"/>
          <s v="2986-2987"/>
          <s v="2987-2988"/>
          <s v="2988-2989"/>
          <s v="2989-2990"/>
          <s v="2990-2991"/>
          <s v="2991-2992"/>
          <s v="2992-2993"/>
          <s v="2993-2994"/>
          <s v="2994-2995"/>
          <s v="2995-2996"/>
          <s v="2996-2997"/>
          <s v="2997-2998"/>
          <s v="2998-2999"/>
          <s v="2999-3000"/>
          <s v="3000-3001"/>
          <s v="3001-3002"/>
          <s v="3002-3003"/>
          <s v="3003-3004"/>
          <s v="3004-3005"/>
          <s v="3005-3006"/>
          <s v="3006-3007"/>
          <s v="3007-3008"/>
          <s v="3008-3009"/>
          <s v="3009-3010"/>
          <s v="3010-3011"/>
          <s v="3011-3012"/>
          <s v="3012-3013"/>
          <s v="3013-3014"/>
          <s v="3014-3015"/>
          <s v="3015-3016"/>
          <s v="3016-3017"/>
          <s v="3017-3018"/>
          <s v="3018-3019"/>
          <s v="3019-3020"/>
          <s v="3020-3021"/>
          <s v="3021-3022"/>
          <s v="3022-3023"/>
          <s v="3023-3024"/>
          <s v="3024-3025"/>
          <s v="3025-3026"/>
          <s v="3026-3027"/>
          <s v="3027-3028"/>
          <s v="3028-3029"/>
          <s v="3029-3030"/>
          <s v="3030-3031"/>
          <s v="3031-3032"/>
          <s v="3032-3033"/>
          <s v="3033-3034"/>
          <s v="3034-3035"/>
          <s v="3035-3036"/>
          <s v="3036-3037"/>
          <s v="3037-3038"/>
          <s v="3038-3039"/>
          <s v="3039-3040"/>
          <s v="3040-3041"/>
          <s v="3041-3042"/>
          <s v="3042-3043"/>
          <s v="3043-3044"/>
          <s v="3044-3045"/>
          <s v="3045-3046"/>
          <s v="3046-3047"/>
          <s v="3047-3048"/>
          <s v="3048-3049"/>
          <s v="3049-3050"/>
          <s v="3050-3051"/>
          <s v="3051-3052"/>
          <s v="3052-3053"/>
          <s v="3053-3054"/>
          <s v="3054-3055"/>
          <s v="3055-3056"/>
          <s v="3056-3057"/>
          <s v="3057-3058"/>
          <s v="3058-3059"/>
          <s v="3059-3060"/>
          <s v="3060-3061"/>
          <s v="3061-3062"/>
          <s v="3062-3063"/>
          <s v="3063-3064"/>
          <s v="3064-3065"/>
          <s v="3065-3066"/>
          <s v="3066-3067"/>
          <s v="3067-3068"/>
          <s v="3068-3069"/>
          <s v="3069-3070"/>
          <s v="3070-3071"/>
          <s v="3071-3072"/>
          <s v="3072-3073"/>
          <s v="3073-3074"/>
          <s v="3074-3075"/>
          <s v="3075-3076"/>
          <s v="3076-3077"/>
          <s v="3077-3078"/>
          <s v="3078-3079"/>
          <s v="3079-3080"/>
          <s v="3080-3081"/>
          <s v="3081-3082"/>
          <s v="3082-3083"/>
          <s v="3083-3084"/>
          <s v="3084-3085"/>
          <s v="3085-3086"/>
          <s v="3086-3087"/>
          <s v="3087-3088"/>
          <s v="3088-3089"/>
          <s v="3089-3090"/>
          <s v="3090-3091"/>
          <s v="3091-3092"/>
          <s v="3092-3093"/>
          <s v="3093-3094"/>
          <s v="3094-3095"/>
          <s v="3095-3096"/>
          <s v="3096-3097"/>
          <s v="3097-3098"/>
          <s v="3098-3099"/>
          <s v="3099-3100"/>
          <s v="3100-3101"/>
          <s v="3101-3102"/>
          <s v="3102-3103"/>
          <s v="3103-3104"/>
          <s v="3104-3105"/>
          <s v="3105-3106"/>
          <s v="3106-3107"/>
          <s v="3107-3108"/>
          <s v="3108-3109"/>
          <s v="3109-3110"/>
          <s v="3110-3111"/>
          <s v="3111-3112"/>
          <s v="3112-3113"/>
          <s v="3113-3114"/>
          <s v="3114-3115"/>
          <s v="3115-3116"/>
          <s v="3116-3117"/>
          <s v="3117-3118"/>
          <s v="3118-3119"/>
          <s v="3119-3120"/>
          <s v="3120-3121"/>
          <s v="3121-3122"/>
          <s v="3122-3123"/>
          <s v="3123-3124"/>
          <s v="3124-3125"/>
          <s v="3125-3126"/>
          <s v="3126-3127"/>
          <s v="3127-3128"/>
          <s v="3128-3129"/>
          <s v="3129-3130"/>
          <s v="3130-3131"/>
          <s v="3131-3132"/>
          <s v="3132-3133"/>
          <s v="3133-3134"/>
          <s v="3134-3135"/>
          <s v="3135-3136"/>
          <s v="3136-3137"/>
          <s v="3137-3138"/>
          <s v="3138-3139"/>
          <s v="3139-3140"/>
          <s v="3140-3141"/>
          <s v="3141-3142"/>
          <s v="3142-3143"/>
          <s v="3143-3144"/>
          <s v="3144-3145"/>
          <s v="3145-3146"/>
          <s v="3146-3147"/>
          <s v="3147-3148"/>
          <s v="3148-3149"/>
          <s v="3149-3150"/>
          <s v="3150-3151"/>
          <s v="3151-3152"/>
          <s v="3152-3153"/>
          <s v="3153-3154"/>
          <s v="3154-3155"/>
          <s v="3155-3156"/>
          <s v="3156-3157"/>
          <s v="3157-3158"/>
          <s v="3158-3159"/>
          <s v="3159-3160"/>
          <s v="3160-3161"/>
          <s v="3161-3162"/>
          <s v="3162-3163"/>
          <s v="3163-3164"/>
          <s v="3164-3165"/>
          <s v="3165-3166"/>
          <s v="3166-3167"/>
          <s v="3167-3168"/>
          <s v="3168-3169"/>
          <s v="3169-3170"/>
          <s v="3170-3171"/>
          <s v="3171-3172"/>
          <s v="3172-3173"/>
          <s v="3173-3174"/>
          <s v="3174-3175"/>
          <s v="3175-3176"/>
          <s v="3176-3177"/>
          <s v="3177-3178"/>
          <s v="3178-3179"/>
          <s v="3179-3180"/>
          <s v="3180-3181"/>
          <s v="3181-3182"/>
          <s v="3182-3183"/>
          <s v="3183-3184"/>
          <s v="3184-3185"/>
          <s v="3185-3186"/>
          <s v="3186-3187"/>
          <s v="3187-3188"/>
          <s v="3188-3189"/>
          <s v="3189-3190"/>
          <s v="3190-3191"/>
          <s v="3191-3192"/>
          <s v="3192-3193"/>
          <s v="3193-3194"/>
          <s v="3194-3195"/>
          <s v="3195-3196"/>
          <s v="3196-3197"/>
          <s v="3197-3198"/>
          <s v="3198-3199"/>
          <s v="3199-3200"/>
          <s v="3200-3201"/>
          <s v="3201-3202"/>
          <s v="3202-3203"/>
          <s v="3203-3204"/>
          <s v="3204-3205"/>
          <s v="3205-3206"/>
          <s v="3206-3207"/>
          <s v="3207-3208"/>
          <s v="3208-3209"/>
          <s v="3209-3210"/>
          <s v="3210-3211"/>
          <s v="3211-3212"/>
          <s v="3212-3213"/>
          <s v="3213-3214"/>
          <s v="3214-3215"/>
          <s v="3215-3216"/>
          <s v="3216-3217"/>
          <s v="3217-3218"/>
          <s v="3218-3219"/>
          <s v="3219-3220"/>
          <s v="3220-3221"/>
          <s v="3221-3222"/>
          <s v="3222-3223"/>
          <s v="3223-3224"/>
          <s v="3224-3225"/>
          <s v="3225-3226"/>
          <s v="3226-3227"/>
          <s v="3227-3228"/>
          <s v="3228-3229"/>
          <s v="3229-3230"/>
          <s v="3230-3231"/>
          <s v="3231-3232"/>
          <s v="3232-3233"/>
          <s v="3233-3234"/>
          <s v="3234-3235"/>
          <s v="3235-3236"/>
          <s v="3236-3237"/>
          <s v="3237-3238"/>
          <s v="3238-3239"/>
          <s v="3239-3240"/>
          <s v="3240-3241"/>
          <s v="3241-3242"/>
          <s v="3242-3243"/>
          <s v="3243-3244"/>
          <s v="3244-3245"/>
          <s v="3245-3246"/>
          <s v="3246-3247"/>
          <s v="3247-3248"/>
          <s v="3248-3249"/>
          <s v="3249-3250"/>
          <s v="3250-3251"/>
          <s v="3251-3252"/>
          <s v="3252-3253"/>
          <s v="3253-3254"/>
          <s v="3254-3255"/>
          <s v="3255-3256"/>
          <s v="3256-3257"/>
          <s v="3257-3258"/>
          <s v="3258-3259"/>
          <s v="3259-3260"/>
          <s v="3260-3261"/>
          <s v="3261-3262"/>
          <s v="3262-3263"/>
          <s v="3263-3264"/>
          <s v="3264-3265"/>
          <s v="3265-3266"/>
          <s v="3266-3267"/>
          <s v="3267-3268"/>
          <s v="3268-3269"/>
          <s v="3269-3270"/>
          <s v="3270-3271"/>
          <s v="3271-3272"/>
          <s v="3272-3273"/>
          <s v="3273-3274"/>
          <s v="3274-3275"/>
          <s v="3275-3276"/>
          <s v="3276-3277"/>
          <s v="3277-3278"/>
          <s v="3278-3279"/>
          <s v="3279-3280"/>
          <s v="3280-3281"/>
          <s v="3281-3282"/>
          <s v="3282-3283"/>
          <s v="3283-3284"/>
          <s v="3284-3285"/>
          <s v="3285-3286"/>
          <s v="3286-3287"/>
          <s v="3287-3288"/>
          <s v="3288-3289"/>
          <s v="3289-3290"/>
          <s v="3290-3291"/>
          <s v="3291-3292"/>
          <s v="3292-3293"/>
          <s v="3293-3294"/>
          <s v="3294-3295"/>
          <s v="3295-3296"/>
          <s v="3296-3297"/>
          <s v="3297-3298"/>
          <s v="3298-3299"/>
          <s v="3299-3300"/>
          <s v="3300-3301"/>
          <s v="3301-3302"/>
          <s v="3302-3303"/>
          <s v="3303-3304"/>
          <s v="3304-3305"/>
          <s v="3305-3306"/>
          <s v="3306-3307"/>
          <s v="3307-3308"/>
          <s v="3308-3309"/>
          <s v="3309-3310"/>
          <s v="3310-3311"/>
          <s v="3311-3312"/>
          <s v="3312-3313"/>
          <s v="3313-3314"/>
          <s v="3314-3315"/>
          <s v="3315-3316"/>
          <s v="3316-3317"/>
          <s v="3317-3318"/>
          <s v="3318-3319"/>
          <s v="3319-3320"/>
          <s v="3320-3321"/>
          <s v="3321-3322"/>
          <s v="3322-3323"/>
          <s v="3323-3324"/>
          <s v="3324-3325"/>
          <s v="3325-3326"/>
          <s v="3326-3327"/>
          <s v="3327-3328"/>
          <s v="3328-3329"/>
          <s v="3329-3330"/>
          <s v="3330-3331"/>
          <s v="3331-3332"/>
          <s v="3332-3333"/>
          <s v="3333-3334"/>
          <s v="3334-3335"/>
          <s v="3335-3336"/>
          <s v="3336-3337"/>
          <s v="3337-3338"/>
          <s v="3338-3339"/>
          <s v="3339-3340"/>
          <s v="3340-3341"/>
          <s v="3341-3342"/>
          <s v="3342-3343"/>
          <s v="3343-3344"/>
          <s v="3344-3345"/>
          <s v="3345-3346"/>
          <s v="3346-3347"/>
          <s v="3347-3348"/>
          <s v="3348-3349"/>
          <s v="3349-3350"/>
          <s v="3350-3351"/>
          <s v="3351-3352"/>
          <s v="3352-3353"/>
          <s v="3353-3354"/>
          <s v="3354-3355"/>
          <s v="3355-3356"/>
          <s v="3356-3357"/>
          <s v="3357-3358"/>
          <s v="3358-3359"/>
          <s v="3359-3360"/>
          <s v="3360-3361"/>
          <s v="3361-3362"/>
          <s v="3362-3363"/>
          <s v="3363-3364"/>
          <s v="3364-3365"/>
          <s v="3365-3366"/>
          <s v="3366-3367"/>
          <s v="3367-3368"/>
          <s v="3368-3369"/>
          <s v="3369-3370"/>
          <s v="3370-3371"/>
          <s v="3371-3372"/>
          <s v="3372-3373"/>
          <s v="3373-3374"/>
          <s v="3374-3375"/>
          <s v="3375-3376"/>
          <s v="3376-3377"/>
          <s v="3377-3378"/>
          <s v="3378-3379"/>
          <s v="3379-3380"/>
          <s v="3380-3381"/>
          <s v="3381-3382"/>
          <s v="3382-3383"/>
          <s v="3383-3384"/>
          <s v="3384-3385"/>
          <s v="3385-3386"/>
          <s v="3386-3387"/>
          <s v="3387-3388"/>
          <s v="3388-3389"/>
          <s v="3389-3390"/>
          <s v="3390-3391"/>
          <s v="3391-3392"/>
          <s v="3392-3393"/>
          <s v="3393-3394"/>
          <s v="3394-3395"/>
          <s v="3395-3396"/>
          <s v="3396-3397"/>
          <s v="3397-3398"/>
          <s v="3398-3399"/>
          <s v="3399-3400"/>
          <s v="3400-3401"/>
          <s v="3401-3402"/>
          <s v="3402-3403"/>
          <s v="3403-3404"/>
          <s v="3404-3405"/>
          <s v="3405-3406"/>
          <s v="3406-3407"/>
          <s v="3407-3408"/>
          <s v="3408-3409"/>
          <s v="3409-3410"/>
          <s v="3410-3411"/>
          <s v="3411-3412"/>
          <s v="3412-3413"/>
          <s v="3413-3414"/>
          <s v="3414-3415"/>
          <s v="3415-3416"/>
          <s v="3416-3417"/>
          <s v="3417-3418"/>
          <s v="3418-3419"/>
          <s v="3419-3420"/>
          <s v="3420-3421"/>
          <s v="3421-3422"/>
          <s v="3422-3423"/>
          <s v="3423-3424"/>
          <s v="3424-3425"/>
          <s v="3425-3426"/>
          <s v="3426-3427"/>
          <s v="3427-3428"/>
          <s v="3428-3429"/>
          <s v="3429-3430"/>
          <s v="3430-3431"/>
          <s v="3431-3432"/>
          <s v="3432-3433"/>
          <s v="3433-3434"/>
          <s v="3434-3435"/>
          <s v="3435-3436"/>
          <s v="3436-3437"/>
          <s v="3437-3438"/>
          <s v="3438-3439"/>
          <s v="3439-3440"/>
          <s v="3440-3441"/>
          <s v="3441-3442"/>
          <s v="3442-3443"/>
          <s v="3443-3444"/>
          <s v="3444-3445"/>
          <s v="3445-3446"/>
          <s v="3446-3447"/>
          <s v="3447-3448"/>
          <s v="3448-3449"/>
          <s v="3449-3450"/>
          <s v="3450-3451"/>
          <s v="3451-3452"/>
          <s v="3452-3453"/>
          <s v="3453-3454"/>
          <s v="3454-3455"/>
          <s v="3455-3456"/>
          <s v="3456-3457"/>
          <s v="3457-3458"/>
          <s v="3458-3459"/>
          <s v="3459-3460"/>
          <s v="3460-3461"/>
          <s v="3461-3462"/>
          <s v="3462-3463"/>
          <s v="3463-3464"/>
          <s v="3464-3465"/>
          <s v="3465-3466"/>
          <s v="3466-3467"/>
          <s v="3467-3468"/>
          <s v="3468-3469"/>
          <s v="3469-3470"/>
          <s v="3470-3471"/>
          <s v="3471-3472"/>
          <s v="3472-3473"/>
          <s v="3473-3474"/>
          <s v="3474-3475"/>
          <s v="3475-3476"/>
          <s v="3476-3477"/>
          <s v="3477-3478"/>
          <s v="3478-3479"/>
          <s v="3479-3480"/>
          <s v="3480-3481"/>
          <s v="3481-3482"/>
          <s v="3482-3483"/>
          <s v="3483-3484"/>
          <s v="3484-3485"/>
          <s v="3485-3486"/>
          <s v="3486-3487"/>
          <s v="3487-3488"/>
          <s v="3488-3489"/>
          <s v="3489-3490"/>
          <s v="3490-3491"/>
          <s v="3491-3492"/>
          <s v="3492-3493"/>
          <s v="3493-3494"/>
          <s v="3494-3495"/>
          <s v="3495-3496"/>
          <s v="3496-3497"/>
          <s v="3497-3498"/>
          <s v="3498-3499"/>
          <s v="3499-3500"/>
          <s v="3500-3501"/>
          <s v="3501-3502"/>
          <s v="3502-3503"/>
          <s v="3503-3504"/>
          <s v="3504-3505"/>
          <s v="3505-3506"/>
          <s v="3506-3507"/>
          <s v="3507-3508"/>
          <s v="3508-3509"/>
          <s v="3509-3510"/>
          <s v="3510-3511"/>
          <s v="3511-3512"/>
          <s v="3512-3513"/>
          <s v="3513-3514"/>
          <s v="3514-3515"/>
          <s v="3515-3516"/>
          <s v="3516-3517"/>
          <s v="3517-3518"/>
          <s v="3518-3519"/>
          <s v="3519-3520"/>
          <s v="3520-3521"/>
          <s v="3521-3522"/>
          <s v="3522-3523"/>
          <s v="3523-3524"/>
          <s v="3524-3525"/>
          <s v="3525-3526"/>
          <s v="3526-3527"/>
          <s v="3527-3528"/>
          <s v="3528-3529"/>
          <s v="3529-3530"/>
          <s v="3530-3531"/>
          <s v="3531-3532"/>
          <s v="3532-3533"/>
          <s v="3533-3534"/>
          <s v="3534-3535"/>
          <s v="3535-3536"/>
          <s v="3536-3537"/>
          <s v="3537-3538"/>
          <s v="3538-3539"/>
          <s v="3539-3540"/>
          <s v="3540-3541"/>
          <s v="3541-3542"/>
          <s v="3542-3543"/>
          <s v="3543-3544"/>
          <s v="3544-3545"/>
          <s v="3545-3546"/>
          <s v="3546-3547"/>
          <s v="3547-3548"/>
          <s v="3548-3549"/>
          <s v="3549-3550"/>
          <s v="3550-3551"/>
          <s v="3551-3552"/>
          <s v="3552-3553"/>
          <s v="3553-3554"/>
          <s v="3554-3555"/>
          <s v="3555-3556"/>
          <s v="3556-3557"/>
          <s v="3557-3558"/>
          <s v="3558-3559"/>
          <s v="3559-3560"/>
          <s v="3560-3561"/>
          <s v="3561-3562"/>
          <s v="3562-3563"/>
          <s v="3563-3564"/>
          <s v="3564-3565"/>
          <s v="3565-3566"/>
          <s v="3566-3567"/>
          <s v="3567-3568"/>
          <s v="3568-3569"/>
          <s v="3569-3570"/>
          <s v="3570-3571"/>
          <s v="3571-3572"/>
          <s v="3572-3573"/>
          <s v="3573-3574"/>
          <s v="3574-3575"/>
          <s v="3575-3576"/>
          <s v="3576-3577"/>
          <s v="3577-3578"/>
          <s v="3578-3579"/>
          <s v="3579-3580"/>
          <s v="3580-3581"/>
          <s v="3581-3582"/>
          <s v="3582-3583"/>
          <s v="3583-3584"/>
          <s v="3584-3585"/>
          <s v="3585-3586"/>
          <s v="3586-3587"/>
          <s v="3587-3588"/>
          <s v="3588-3589"/>
          <s v="3589-3590"/>
          <s v="3590-3591"/>
          <s v="3591-3592"/>
          <s v="3592-3593"/>
          <s v="3593-3594"/>
          <s v="3594-3595"/>
          <s v="3595-3596"/>
          <s v="3596-3597"/>
          <s v="3597-3598"/>
          <s v="3598-3599"/>
          <s v="3599-3600"/>
          <s v="3600-3601"/>
          <s v="3601-3602"/>
          <s v="3602-3603"/>
          <s v="3603-3604"/>
          <s v="3604-3605"/>
          <s v="3605-3606"/>
          <s v="3606-3607"/>
          <s v="3607-3608"/>
          <s v="3608-3609"/>
          <s v="3609-3610"/>
          <s v="3610-3611"/>
          <s v="3611-3612"/>
          <s v="3612-3613"/>
          <s v="3613-3614"/>
          <s v="3614-3615"/>
          <s v="3615-3616"/>
          <s v="3616-3617"/>
          <s v="3617-3618"/>
          <s v="3618-3619"/>
          <s v="3619-3620"/>
          <s v="3620-3621"/>
          <s v="3621-3622"/>
          <s v="3622-3623"/>
          <s v="3623-3624"/>
          <s v="3624-3625"/>
          <s v="3625-3626"/>
          <s v="3626-3627"/>
          <s v="3627-3628"/>
          <s v="3628-3629"/>
          <s v="3629-3630"/>
          <s v="3630-3631"/>
          <s v="3631-3632"/>
          <s v="3632-3633"/>
          <s v="3633-3634"/>
          <s v="3634-3635"/>
          <s v="3635-3636"/>
          <s v="3636-3637"/>
          <s v="3637-3638"/>
          <s v="3638-3639"/>
          <s v="3639-3640"/>
          <s v="3640-3641"/>
          <s v="3641-3642"/>
          <s v="3642-3643"/>
          <s v="3643-3644"/>
          <s v="3644-3645"/>
          <s v="3645-3646"/>
          <s v="3646-3647"/>
          <s v="3647-3648"/>
          <s v="3648-3649"/>
          <s v="3649-3650"/>
          <s v="3650-3651"/>
          <s v="3651-3652"/>
          <s v="3652-3653"/>
          <s v="3653-3654"/>
          <s v="3654-3655"/>
          <s v="3655-3656"/>
          <s v="3656-3657"/>
          <s v="3657-3658"/>
          <s v="3658-3659"/>
          <s v="3659-3660"/>
          <s v="3660-3661"/>
          <s v="3661-3662"/>
          <s v="3662-3663"/>
          <s v="3663-3664"/>
          <s v="3664-3665"/>
          <s v="3665-3666"/>
          <s v="3666-3667"/>
          <s v="3667-3668"/>
          <s v="3668-3669"/>
          <s v="3669-3670"/>
          <s v="3670-3671"/>
          <s v="3671-3672"/>
          <s v="3672-3673"/>
          <s v="3673-3674"/>
          <s v="3674-3675"/>
          <s v="3675-3676"/>
          <s v="3676-3677"/>
          <s v="3677-3678"/>
          <s v="3678-3679"/>
          <s v="3679-3680"/>
          <s v="3680-3681"/>
          <s v="3681-3682"/>
          <s v="3682-3683"/>
          <s v="3683-3684"/>
          <s v="3684-3685"/>
          <s v="3685-3686"/>
          <s v="3686-3687"/>
          <s v="3687-3688"/>
          <s v="3688-3689"/>
          <s v="3689-3690"/>
          <s v="3690-3691"/>
          <s v="3691-3692"/>
          <s v="3692-3693"/>
          <s v="3693-3694"/>
          <s v="3694-3695"/>
          <s v="3695-3696"/>
          <s v="3696-3697"/>
          <s v="3697-3698"/>
          <s v="3698-3699"/>
          <s v="3699-3700"/>
          <s v="3700-3701"/>
          <s v="3701-3702"/>
          <s v="3702-3703"/>
          <s v="3703-3704"/>
          <s v="3704-3705"/>
          <s v="3705-3706"/>
          <s v="3706-3707"/>
          <s v="3707-3708"/>
          <s v="3708-3709"/>
          <s v="3709-3710"/>
          <s v="3710-3711"/>
          <s v="3711-3712"/>
          <s v="3712-3713"/>
          <s v="3713-3714"/>
          <s v="3714-3715"/>
          <s v="3715-3716"/>
          <s v="3716-3717"/>
          <s v="3717-3718"/>
          <s v="3718-3719"/>
          <s v="3719-3720"/>
          <s v="3720-3721"/>
          <s v="3721-3722"/>
          <s v="3722-3723"/>
          <s v="3723-3724"/>
          <s v="3724-3725"/>
          <s v="3725-3726"/>
          <s v="3726-3727"/>
          <s v="3727-3728"/>
          <s v="3728-3729"/>
          <s v="3729-3730"/>
          <s v="3730-3731"/>
          <s v="3731-3732"/>
          <s v="3732-3733"/>
          <s v="3733-3734"/>
          <s v="3734-3735"/>
          <s v="3735-3736"/>
          <s v="3736-3737"/>
          <s v="3737-3738"/>
          <s v="3738-3739"/>
          <s v="3739-3740"/>
          <s v="3740-3741"/>
          <s v="3741-3742"/>
          <s v="3742-3743"/>
          <s v="3743-3744"/>
          <s v="3744-3745"/>
          <s v="3745-3746"/>
          <s v="3746-3747"/>
          <s v="3747-3748"/>
          <s v="3748-3749"/>
          <s v="3749-3750"/>
          <s v="3750-3751"/>
          <s v="3751-3752"/>
          <s v="3752-3753"/>
          <s v="3753-3754"/>
          <s v="3754-3755"/>
          <s v="3755-3756"/>
          <s v="3756-3757"/>
          <s v="3757-3758"/>
          <s v="3758-3759"/>
          <s v="3759-3760"/>
          <s v="3760-3761"/>
          <s v="3761-3762"/>
          <s v="3762-3763"/>
          <s v="3763-3764"/>
          <s v="3764-3765"/>
          <s v="3765-3766"/>
          <s v="3766-3767"/>
          <s v="3767-3768"/>
          <s v="3768-3769"/>
          <s v="3769-3770"/>
          <s v="3770-3771"/>
          <s v="3771-3772"/>
          <s v="3772-3773"/>
          <s v="3773-3774"/>
          <s v="3774-3775"/>
          <s v="3775-3776"/>
          <s v="3776-3777"/>
          <s v="3777-3778"/>
          <s v="3778-3779"/>
          <s v="3779-3780"/>
          <s v="3780-3781"/>
          <s v="3781-3782"/>
          <s v="3782-3783"/>
          <s v="3783-3784"/>
          <s v="3784-3785"/>
          <s v="3785-3786"/>
          <s v="3786-3787"/>
          <s v="3787-3788"/>
          <s v="3788-3789"/>
          <s v="3789-3790"/>
          <s v="3790-3791"/>
          <s v="3791-3792"/>
          <s v="3792-3793"/>
          <s v="3793-3794"/>
          <s v="3794-3795"/>
          <s v="3795-3796"/>
          <s v="3796-3797"/>
          <s v="3797-3798"/>
          <s v="3798-3799"/>
          <s v="3799-3800"/>
          <s v="3800-3801"/>
          <s v="3801-3802"/>
          <s v="3802-3803"/>
          <s v="3803-3804"/>
          <s v="3804-3805"/>
          <s v="3805-3806"/>
          <s v="3806-3807"/>
          <s v="3807-3808"/>
          <s v="3808-3809"/>
          <s v="3809-3810"/>
          <s v="3810-3811"/>
          <s v="3811-3812"/>
          <s v="3812-3813"/>
          <s v="3813-3814"/>
          <s v="3814-3815"/>
          <s v="3815-3816"/>
          <s v="3816-3817"/>
          <s v="3817-3818"/>
          <s v="3818-3819"/>
          <s v="3819-3820"/>
          <s v="3820-3821"/>
          <s v="3821-3822"/>
          <s v="3822-3823"/>
          <s v="3823-3824"/>
          <s v="3824-3825"/>
          <s v="3825-3826"/>
          <s v="3826-3827"/>
          <s v="3827-3828"/>
          <s v="3828-3829"/>
          <s v="3829-3830"/>
          <s v="3830-3831"/>
          <s v="3831-3832"/>
          <s v="3832-3833"/>
          <s v="3833-3834"/>
          <s v="3834-3835"/>
          <s v="3835-3836"/>
          <s v="3836-3837"/>
          <s v="3837-3838"/>
          <s v="3838-3839"/>
          <s v="3839-3840"/>
          <s v="3840-3841"/>
          <s v="3841-3842"/>
          <s v="3842-3843"/>
          <s v="3843-3844"/>
          <s v="3844-3845"/>
          <s v="3845-3846"/>
          <s v="3846-3847"/>
          <s v="3847-3848"/>
          <s v="3848-3849"/>
          <s v="3849-3850"/>
          <s v="3850-3851"/>
          <s v="3851-3852"/>
          <s v="3852-3853"/>
          <s v="3853-3854"/>
          <s v="3854-3855"/>
          <s v="3855-3856"/>
          <s v="3856-3857"/>
          <s v="3857-3858"/>
          <s v="3858-3859"/>
          <s v="3859-3860"/>
          <s v="3860-3861"/>
          <s v="3861-3862"/>
          <s v="3862-3863"/>
          <s v="3863-3864"/>
          <s v="3864-3865"/>
          <s v="3865-3866"/>
          <s v="3866-3867"/>
          <s v="3867-3868"/>
          <s v="3868-3869"/>
          <s v="3869-3870"/>
          <s v="3870-3871"/>
          <s v="3871-3872"/>
          <s v="3872-3873"/>
          <s v="3873-3874"/>
          <s v="3874-3875"/>
          <s v="3875-3876"/>
          <s v="3876-3877"/>
          <s v="3877-3878"/>
          <s v="3878-3879"/>
          <s v="3879-3880"/>
          <s v="3880-3881"/>
          <s v="3881-3882"/>
          <s v="3882-3883"/>
          <s v="3883-3884"/>
          <s v="3884-3885"/>
          <s v="3885-3886"/>
          <s v="3886-3887"/>
          <s v="3887-3888"/>
          <s v="3888-3889"/>
          <s v="3889-3890"/>
          <s v="3890-3891"/>
          <s v="3891-3892"/>
          <s v="3892-3893"/>
          <s v="3893-3894"/>
          <s v="3894-3895"/>
          <s v="3895-3896"/>
          <s v="3896-3897"/>
          <s v="3897-3898"/>
          <s v="3898-3899"/>
          <s v="3899-3900"/>
          <s v="3900-3901"/>
          <s v="3901-3902"/>
          <s v="3902-3903"/>
          <s v="3903-3904"/>
          <s v="3904-3905"/>
          <s v="3905-3906"/>
          <s v="3906-3907"/>
          <s v="3907-3908"/>
          <s v="3908-3909"/>
          <s v="3909-3910"/>
          <s v="3910-3911"/>
          <s v="3911-3912"/>
          <s v="3912-3913"/>
          <s v="3913-3914"/>
          <s v="3914-3915"/>
          <s v="3915-3916"/>
          <s v="3916-3917"/>
          <s v="3917-3918"/>
          <s v="3918-3919"/>
          <s v="3919-3920"/>
          <s v="3920-3921"/>
          <s v="3921-3922"/>
          <s v="3922-3923"/>
          <s v="3923-3924"/>
          <s v="3924-3925"/>
          <s v="3925-3926"/>
          <s v="3926-3927"/>
          <s v="3927-3928"/>
          <s v="3928-3929"/>
          <s v="3929-3930"/>
          <s v="3930-3931"/>
          <s v="3931-3932"/>
          <s v="3932-3933"/>
          <s v="3933-3934"/>
          <s v="3934-3935"/>
          <s v="3935-3936"/>
          <s v="3936-3937"/>
          <s v="3937-3938"/>
          <s v="3938-3939"/>
          <s v="3939-3940"/>
          <s v="3940-3941"/>
          <s v="3941-3942"/>
          <s v="3942-3943"/>
          <s v="3943-3944"/>
          <s v="3944-3945"/>
          <s v="3945-3946"/>
          <s v="3946-3947"/>
          <s v="3947-3948"/>
          <s v="3948-3949"/>
          <s v="3949-3950"/>
          <s v="3950-3951"/>
          <s v="3951-3952"/>
          <s v="3952-3953"/>
          <s v="3953-3954"/>
          <s v="3954-3955"/>
          <s v="3955-3956"/>
          <s v="3956-3957"/>
          <s v="3957-3958"/>
          <s v="3958-3959"/>
          <s v="3959-3960"/>
          <s v="3960-3961"/>
          <s v="3961-3962"/>
          <s v="3962-3963"/>
          <s v="3963-3964"/>
          <s v="3964-3965"/>
          <s v="3965-3966"/>
          <s v="3966-3967"/>
          <s v="3967-3968"/>
          <s v="3968-3969"/>
          <s v="3969-3970"/>
          <s v="3970-3971"/>
          <s v="3971-3972"/>
          <s v="3972-3973"/>
          <s v="3973-3974"/>
          <s v="3974-3975"/>
          <s v="3975-3976"/>
          <s v="3976-3977"/>
          <s v="3977-3978"/>
          <s v="3978-3979"/>
          <s v="3979-3980"/>
          <s v="3980-3981"/>
          <s v="3981-3982"/>
          <s v="3982-3983"/>
          <s v="3983-3984"/>
          <s v="3984-3985"/>
          <s v="3985-3986"/>
          <s v="3986-3987"/>
          <s v="3987-3988"/>
          <s v="3988-3989"/>
          <s v="3989-3990"/>
          <s v="3990-3991"/>
          <s v="3991-3992"/>
          <s v="3992-3993"/>
          <s v="3993-3994"/>
          <s v="3994-3995"/>
          <s v="3995-3996"/>
          <s v="3996-3997"/>
          <s v="3997-3998"/>
          <s v="3998-3999"/>
          <s v="3999-4000"/>
          <s v="4000-4001"/>
          <s v="4001-4002"/>
          <s v="4002-4003"/>
          <s v="4003-4004"/>
          <s v="4004-4005"/>
          <s v="4005-4006"/>
          <s v="4006-4007"/>
          <s v="4007-4008"/>
          <s v="4008-4009"/>
          <s v="4009-4010"/>
          <s v="4010-4011"/>
          <s v="4011-4012"/>
          <s v="4012-4013"/>
          <s v="4013-4014"/>
          <s v="4014-4015"/>
          <s v="4015-4016"/>
          <s v="4016-4017"/>
          <s v="4017-4018"/>
          <s v="4018-4019"/>
          <s v="4019-4020"/>
          <s v="4020-4021"/>
          <s v="4021-4022"/>
          <s v="4022-4023"/>
          <s v="4023-4024"/>
          <s v="4024-4025"/>
          <s v="4025-4026"/>
          <s v="4026-4027"/>
          <s v="4027-4028"/>
          <s v="4028-4029"/>
          <s v="4029-4030"/>
          <s v="4030-4031"/>
          <s v="4031-4032"/>
          <s v="4032-4033"/>
          <s v="4033-4034"/>
          <s v="4034-4035"/>
          <s v="4035-4036"/>
          <s v="4036-4037"/>
          <s v="4037-4038"/>
          <s v="4038-4039"/>
          <s v="4039-4040"/>
          <s v="4040-4041"/>
          <s v="4041-4042"/>
          <s v="4042-4043"/>
          <s v="4043-4044"/>
          <s v="4044-4045"/>
          <s v="4045-4046"/>
          <s v="4046-4047"/>
          <s v="4047-4048"/>
          <s v="4048-4049"/>
          <s v="4049-4050"/>
          <s v="4050-4051"/>
          <s v="4051-4052"/>
          <s v="4052-4053"/>
          <s v="4053-4054"/>
          <s v="4054-4055"/>
          <s v="4055-4056"/>
          <s v="4056-4057"/>
          <s v="4057-4058"/>
          <s v="4058-4059"/>
          <s v="4059-4060"/>
          <s v="4060-4061"/>
          <s v="4061-4062"/>
          <s v="4062-4063"/>
          <s v="4063-4064"/>
          <s v="4064-4065"/>
          <s v="4065-4066"/>
          <s v="4066-4067"/>
          <s v="4067-4068"/>
          <s v="4068-4069"/>
          <s v="4069-4070"/>
          <s v="4070-4071"/>
          <s v="4071-4072"/>
          <s v="4072-4073"/>
          <s v="4073-4074"/>
          <s v="4074-4075"/>
          <s v="4075-4076"/>
          <s v="4076-4077"/>
          <s v="4077-4078"/>
          <s v="4078-4079"/>
          <s v="4079-4080"/>
          <s v="4080-4081"/>
          <s v="4081-4082"/>
          <s v="4082-4083"/>
          <s v="4083-4084"/>
          <s v="4084-4085"/>
          <s v="4085-4086"/>
          <s v="4086-4087"/>
          <s v="4087-4088"/>
          <s v="4088-4089"/>
          <s v="4089-4090"/>
          <s v="4090-4091"/>
          <s v="4091-4092"/>
          <s v="4092-4093"/>
          <s v="4093-4094"/>
          <s v="4094-4095"/>
          <s v="4095-4096"/>
          <s v="4096-4097"/>
          <s v="4097-4098"/>
          <s v="4098-4099"/>
          <s v="4099-4100"/>
          <s v="4100-4101"/>
          <s v="4101-4102"/>
          <s v="4102-4103"/>
          <s v="4103-4104"/>
          <s v="4104-4105"/>
          <s v="4105-4106"/>
          <s v="4106-4107"/>
          <s v="4107-4108"/>
          <s v="4108-4109"/>
          <s v="4109-4110"/>
          <s v="4110-4111"/>
          <s v="4111-4112"/>
          <s v="4112-4113"/>
          <s v="4113-4114"/>
          <s v="4114-4115"/>
          <s v="4115-4116"/>
          <s v="4116-4117"/>
          <s v="4117-4118"/>
          <s v="4118-4119"/>
          <s v="4119-4120"/>
          <s v="4120-4121"/>
          <s v="4121-4122"/>
          <s v="4122-4123"/>
          <s v="4123-4124"/>
          <s v="4124-4125"/>
          <s v="4125-4126"/>
          <s v="4126-4127"/>
          <s v="4127-4128"/>
          <s v="4128-4129"/>
          <s v="4129-4130"/>
          <s v="4130-4131"/>
          <s v="4131-4132"/>
          <s v="4132-4133"/>
          <s v="4133-4134"/>
          <s v="4134-4135"/>
          <s v="4135-4136"/>
          <s v="4136-4137"/>
          <s v="4137-4138"/>
          <s v="4138-4139"/>
          <s v="4139-4140"/>
          <s v="4140-4141"/>
          <s v="4141-4142"/>
          <s v="4142-4143"/>
          <s v="4143-4144"/>
          <s v="4144-4145"/>
          <s v="4145-4146"/>
          <s v="4146-4147"/>
          <s v="4147-4148"/>
          <s v="4148-4149"/>
          <s v="4149-4150"/>
          <s v="4150-4151"/>
          <s v="4151-4152"/>
          <s v="4152-4153"/>
          <s v="4153-4154"/>
          <s v="4154-4155"/>
          <s v="4155-4156"/>
          <s v="4156-4157"/>
          <s v="4157-4158"/>
          <s v="4158-4159"/>
          <s v="4159-4160"/>
          <s v="4160-4161"/>
          <s v="4161-4162"/>
          <s v="4162-4163"/>
          <s v="4163-4164"/>
          <s v="4164-4165"/>
          <s v="4165-4166"/>
          <s v="4166-4167"/>
          <s v="4167-4168"/>
          <s v="4168-4169"/>
          <s v="4169-4170"/>
          <s v="4170-4171"/>
          <s v="4171-4172"/>
          <s v="4172-4173"/>
          <s v="4173-4174"/>
          <s v="4174-4175"/>
          <s v="4175-4176"/>
          <s v="4176-4177"/>
          <s v="4177-4178"/>
          <s v="4178-4179"/>
          <s v="4179-4180"/>
          <s v="4180-4181"/>
          <s v="4181-4182"/>
          <s v="4182-4183"/>
          <s v="4183-4184"/>
          <s v="4184-4185"/>
          <s v="4185-4186"/>
          <s v="4186-4187"/>
          <s v="4187-4188"/>
          <s v="4188-4189"/>
          <s v="4189-4190"/>
          <s v="4190-4191"/>
          <s v="4191-4192"/>
          <s v="4192-4193"/>
          <s v="4193-4194"/>
          <s v="4194-4195"/>
          <s v="4195-4196"/>
          <s v="4196-4197"/>
          <s v="4197-4198"/>
          <s v="4198-4199"/>
          <s v="4199-4200"/>
          <s v="4200-4201"/>
          <s v="4201-4202"/>
          <s v="4202-4203"/>
          <s v="4203-4204"/>
          <s v="4204-4205"/>
          <s v="4205-4206"/>
          <s v="4206-4207"/>
          <s v="4207-4208"/>
          <s v="4208-4209"/>
          <s v="4209-4210"/>
          <s v="4210-4211"/>
          <s v="4211-4212"/>
          <s v="4212-4213"/>
          <s v="4213-4214"/>
          <s v="4214-4215"/>
          <s v="4215-4216"/>
          <s v="4216-4217"/>
          <s v="4217-4218"/>
          <s v="4218-4219"/>
          <s v="4219-4220"/>
          <s v="4220-4221"/>
          <s v="4221-4222"/>
          <s v="4222-4223"/>
          <s v="4223-4224"/>
          <s v="4224-4225"/>
          <s v="4225-4226"/>
          <s v="4226-4227"/>
          <s v="4227-4228"/>
          <s v="4228-4229"/>
          <s v="4229-4230"/>
          <s v="4230-4231"/>
          <s v="4231-4232"/>
          <s v="4232-4233"/>
          <s v="4233-4234"/>
          <s v="4234-4235"/>
          <s v="4235-4236"/>
          <s v="4236-4237"/>
          <s v="4237-4238"/>
          <s v="4238-4239"/>
          <s v="4239-4240"/>
          <s v="4240-4241"/>
          <s v="4241-4242"/>
          <s v="4242-4243"/>
          <s v="4243-4244"/>
          <s v="4244-4245"/>
          <s v="4245-4246"/>
          <s v="4246-4247"/>
          <s v="4247-4248"/>
          <s v="4248-4249"/>
          <s v="4249-4250"/>
          <s v="4250-4251"/>
          <s v="4251-4252"/>
          <s v="4252-4253"/>
          <s v="4253-4254"/>
          <s v="4254-4255"/>
          <s v="4255-4256"/>
          <s v="4256-4257"/>
          <s v="4257-4258"/>
          <s v="4258-4259"/>
          <s v="4259-4260"/>
          <s v="4260-4261"/>
          <s v="4261-4262"/>
          <s v="4262-4263"/>
          <s v="4263-4264"/>
          <s v="4264-4265"/>
          <s v="4265-4266"/>
          <s v="4266-4267"/>
          <s v="4267-4268"/>
          <s v="4268-4269"/>
          <s v="4269-4270"/>
          <s v="4270-4271"/>
          <s v="4271-4272"/>
          <s v="4272-4273"/>
          <s v="4273-4274"/>
          <s v="4274-4275"/>
          <s v="4275-4276"/>
          <s v="4276-4277"/>
          <s v="4277-4278"/>
          <s v="4278-4279"/>
          <s v="4279-4280"/>
          <s v="4280-4281"/>
          <s v="4281-4282"/>
          <s v="4282-4283"/>
          <s v="4283-4284"/>
          <s v="4284-4285"/>
          <s v="4285-4286"/>
          <s v="4286-4287"/>
          <s v="4287-4288"/>
          <s v="4288-4289"/>
          <s v="4289-4290"/>
          <s v="4290-4291"/>
          <s v="4291-4292"/>
          <s v="4292-4293"/>
          <s v="4293-4294"/>
          <s v="4294-4295"/>
          <s v="4295-4296"/>
          <s v="4296-4297"/>
          <s v="4297-4298"/>
          <s v="4298-4299"/>
          <s v="4299-4300"/>
          <s v="4300-4301"/>
          <s v="4301-4302"/>
          <s v="4302-4303"/>
          <s v="4303-4304"/>
          <s v="4304-4305"/>
          <s v="4305-4306"/>
          <s v="4306-4307"/>
          <s v="4307-4308"/>
          <s v="4308-4309"/>
          <s v="4309-4310"/>
          <s v="4310-4311"/>
          <s v="4311-4312"/>
          <s v="4312-4313"/>
          <s v="4313-4314"/>
          <s v="4314-4315"/>
          <s v="4315-4316"/>
          <s v="4316-4317"/>
          <s v="4317-4318"/>
          <s v="4318-4319"/>
          <s v="4319-4320"/>
          <s v="4320-4321"/>
          <s v="4321-4322"/>
          <s v="4322-4323"/>
          <s v="4323-4324"/>
          <s v="4324-4325"/>
          <s v="4325-4326"/>
          <s v="4326-4327"/>
          <s v="4327-4328"/>
          <s v="4328-4329"/>
          <s v="4329-4330"/>
          <s v="4330-4331"/>
          <s v="4331-4332"/>
          <s v="4332-4333"/>
          <s v="4333-4334"/>
          <s v="4334-4335"/>
          <s v="4335-4336"/>
          <s v="4336-4337"/>
          <s v="4337-4338"/>
          <s v="4338-4339"/>
          <s v="4339-4340"/>
          <s v="4340-4341"/>
          <s v="4341-4342"/>
          <s v="4342-4343"/>
          <s v="4343-4344"/>
          <s v="4344-4345"/>
          <s v="4345-4346"/>
          <s v="4346-4347"/>
          <s v="4347-4348"/>
          <s v="4348-4349"/>
          <s v="4349-4350"/>
          <s v="4350-4351"/>
          <s v="4351-4352"/>
          <s v="4352-4353"/>
          <s v="4353-4354"/>
          <s v="4354-4355"/>
          <s v="4355-4356"/>
          <s v="4356-4357"/>
          <s v="4357-4358"/>
          <s v="4358-4359"/>
          <s v="4359-4360"/>
          <s v="4360-4361"/>
          <s v="4361-4362"/>
          <s v="4362-4363"/>
          <s v="4363-4364"/>
          <s v="4364-4365"/>
          <s v="4365-4366"/>
          <s v="4366-4367"/>
          <s v="4367-4368"/>
          <s v="4368-4369"/>
          <s v="4369-4370"/>
          <s v="4370-4371"/>
          <s v="4371-4372"/>
          <s v="4372-4373"/>
          <s v="4373-4374"/>
          <s v="4374-4375"/>
          <s v="4375-4376"/>
          <s v="4376-4377"/>
          <s v="4377-4378"/>
          <s v="4378-4379"/>
          <s v="4379-4380"/>
          <s v="4380-4381"/>
          <s v="4381-4382"/>
          <s v="4382-4383"/>
          <s v="4383-4384"/>
          <s v="4384-4385"/>
          <s v="4385-4386"/>
          <s v="4386-4387"/>
          <s v="4387-4388"/>
          <s v="4388-4389"/>
          <s v="4389-4390"/>
          <s v="4390-4391"/>
          <s v="4391-4392"/>
          <s v="4392-4393"/>
          <s v="4393-4394"/>
          <s v="4394-4395"/>
          <s v="4395-4396"/>
          <s v="4396-4397"/>
          <s v="4397-4398"/>
          <s v="4398-4399"/>
          <s v="4399-4400"/>
          <s v="4400-4401"/>
          <s v="4401-4402"/>
          <s v="4402-4403"/>
          <s v="4403-4404"/>
          <s v="4404-4405"/>
          <s v="4405-4406"/>
          <s v="4406-4407"/>
          <s v="4407-4408"/>
          <s v="4408-4409"/>
          <s v="4409-4410"/>
          <s v="4410-4411"/>
          <s v="4411-4412"/>
          <s v="4412-4413"/>
          <s v="4413-4414"/>
          <s v="4414-4415"/>
          <s v="4415-4416"/>
          <s v="4416-4417"/>
          <s v="4417-4418"/>
          <s v="4418-4419"/>
          <s v="4419-4420"/>
          <s v="4420-4421"/>
          <s v="4421-4422"/>
          <s v="4422-4423"/>
          <s v="4423-4424"/>
          <s v="4424-4425"/>
          <s v="4425-4426"/>
          <s v="4426-4427"/>
          <s v="4427-4428"/>
          <s v="4428-4429"/>
          <s v="4429-4430"/>
          <s v="4430-4431"/>
          <s v="4431-4432"/>
          <s v="4432-4433"/>
          <s v="4433-4434"/>
          <s v="4434-4435"/>
          <s v="4435-4436"/>
          <s v="4436-4437"/>
          <s v="4437-4438"/>
          <s v="4438-4439"/>
          <s v="4439-4440"/>
          <s v="4440-4441"/>
          <s v="4441-4442"/>
          <s v="4442-4443"/>
          <s v="4443-4444"/>
          <s v="4444-4445"/>
          <s v="4445-4446"/>
          <s v="4446-4447"/>
          <s v="4447-4448"/>
          <s v="4448-4449"/>
          <s v="4449-4450"/>
          <s v="4450-4451"/>
          <s v="4451-4452"/>
          <s v="4452-4453"/>
          <s v="4453-4454"/>
          <s v="4454-4455"/>
          <s v="4455-4456"/>
          <s v="4456-4457"/>
          <s v="4457-4458"/>
          <s v="4458-4459"/>
          <s v="4459-4460"/>
          <s v="4460-4461"/>
          <s v="4461-4462"/>
          <s v="4462-4463"/>
          <s v="4463-4464"/>
          <s v="4464-4465"/>
          <s v="4465-4466"/>
          <s v="4466-4467"/>
          <s v="4467-4468"/>
          <s v="4468-4469"/>
          <s v="4469-4470"/>
          <s v="4470-4471"/>
          <s v="4471-4472"/>
          <s v="4472-4473"/>
          <s v="4473-4474"/>
          <s v="4474-4475"/>
          <s v="4475-4476"/>
          <s v="4476-4477"/>
          <s v="4477-4478"/>
          <s v="4478-4479"/>
          <s v="4479-4480"/>
          <s v="4480-4481"/>
          <s v="4481-4482"/>
          <s v="4482-4483"/>
          <s v="4483-4484"/>
          <s v="4484-4485"/>
          <s v="4485-4486"/>
          <s v="4486-4487"/>
          <s v="4487-4488"/>
          <s v="4488-4489"/>
          <s v="4489-4490"/>
          <s v="4490-4491"/>
          <s v="4491-4492"/>
          <s v="4492-4493"/>
          <s v="4493-4494"/>
          <s v="4494-4495"/>
          <s v="4495-4496"/>
          <s v="4496-4497"/>
          <s v="4497-4498"/>
          <s v="4498-4499"/>
          <s v="4499-4500"/>
          <s v="4500-4501"/>
          <s v="4501-4502"/>
          <s v="4502-4503"/>
          <s v="4503-4504"/>
          <s v="4504-4505"/>
          <s v="4505-4506"/>
          <s v="4506-4507"/>
          <s v="4507-4508"/>
          <s v="4508-4509"/>
          <s v="4509-4510"/>
          <s v="4510-4511"/>
          <s v="4511-4512"/>
          <s v="4512-4513"/>
          <s v="4513-4514"/>
          <s v="4514-4515"/>
          <s v="4515-4516"/>
          <s v="4516-4517"/>
          <s v="4517-4518"/>
          <s v="4518-4519"/>
          <s v="4519-4520"/>
          <s v="4520-4521"/>
          <s v="4521-4522"/>
          <s v="4522-4523"/>
          <s v="4523-4524"/>
          <s v="4524-4525"/>
          <s v="4525-4526"/>
          <s v="4526-4527"/>
          <s v="4527-4528"/>
          <s v="4528-4529"/>
          <s v="4529-4530"/>
          <s v="4530-4531"/>
          <s v="4531-4532"/>
          <s v="4532-4533"/>
          <s v="4533-4534"/>
          <s v="4534-4535"/>
          <s v="4535-4536"/>
          <s v="4536-4537"/>
          <s v="4537-4538"/>
          <s v="4538-4539"/>
          <s v="4539-4540"/>
          <s v="4540-4541"/>
          <s v="4541-4542"/>
          <s v="4542-4543"/>
          <s v="4543-4544"/>
          <s v="4544-4545"/>
          <s v="4545-4546"/>
          <s v="4546-4547"/>
          <s v="4547-4548"/>
          <s v="4548-4549"/>
          <s v="4549-4550"/>
          <s v="4550-4551"/>
          <s v="4551-4552"/>
          <s v="4552-4553"/>
          <s v="4553-4554"/>
          <s v="4554-4555"/>
          <s v="4555-4556"/>
          <s v="4556-4557"/>
          <s v="4557-4558"/>
          <s v="4558-4559"/>
          <s v="4559-4560"/>
          <s v="4560-4561"/>
          <s v="4561-4562"/>
          <s v="4562-4563"/>
          <s v="4563-4564"/>
          <s v="4564-4565"/>
          <s v="4565-4566"/>
          <s v="4566-4567"/>
          <s v="4567-4568"/>
          <s v="4568-4569"/>
          <s v="4569-4570"/>
          <s v="4570-4571"/>
          <s v="4571-4572"/>
          <s v="4572-4573"/>
          <s v="4573-4574"/>
          <s v="4574-4575"/>
          <s v="4575-4576"/>
          <s v="4576-4577"/>
          <s v="4577-4578"/>
          <s v="4578-4579"/>
          <s v="4579-4580"/>
          <s v="4580-4581"/>
          <s v="4581-4582"/>
          <s v="4582-4583"/>
          <s v="4583-4584"/>
          <s v="4584-4585"/>
          <s v="4585-4586"/>
          <s v="4586-4587"/>
          <s v="4587-4588"/>
          <s v="4588-4589"/>
          <s v="4589-4590"/>
          <s v="4590-4591"/>
          <s v="4591-4592"/>
          <s v="4592-4593"/>
          <s v="4593-4594"/>
          <s v="4594-4595"/>
          <s v="4595-4596"/>
          <s v="4596-4597"/>
          <s v="4597-4598"/>
          <s v="4598-4599"/>
          <s v="4599-4600"/>
          <s v="4600-4601"/>
          <s v="4601-4602"/>
          <s v="4602-4603"/>
          <s v="4603-4604"/>
          <s v="4604-4605"/>
          <s v="4605-4606"/>
          <s v="4606-4607"/>
          <s v="4607-4608"/>
          <s v="4608-4609"/>
          <s v="4609-4610"/>
          <s v="4610-4611"/>
          <s v="4611-4612"/>
          <s v="4612-4613"/>
          <s v="4613-4614"/>
          <s v="4614-4615"/>
          <s v="4615-4616"/>
          <s v="4616-4617"/>
          <s v="4617-4618"/>
          <s v="4618-4619"/>
          <s v="4619-4620"/>
          <s v="4620-4621"/>
          <s v="4621-4622"/>
          <s v="4622-4623"/>
          <s v="4623-4624"/>
          <s v="4624-4625"/>
          <s v="4625-4626"/>
          <s v="4626-4627"/>
          <s v="4627-4628"/>
          <s v="4628-4629"/>
          <s v="4629-4630"/>
          <s v="4630-4631"/>
          <s v="4631-4632"/>
          <s v="4632-4633"/>
          <s v="4633-4634"/>
          <s v="4634-4635"/>
          <s v="4635-4636"/>
          <s v="4636-4637"/>
          <s v="4637-4638"/>
          <s v="4638-4639"/>
          <s v="4639-4640"/>
          <s v="4640-4641"/>
          <s v="4641-4642"/>
          <s v="4642-4643"/>
          <s v="4643-4644"/>
          <s v="4644-4645"/>
          <s v="4645-4646"/>
          <s v="4646-4647"/>
          <s v="4647-4648"/>
          <s v="4648-4649"/>
          <s v="4649-4650"/>
          <s v="4650-4651"/>
          <s v="4651-4652"/>
          <s v="4652-4653"/>
          <s v="4653-4654"/>
          <s v="4654-4655"/>
          <s v="4655-4656"/>
          <s v="4656-4657"/>
          <s v="4657-4658"/>
          <s v="4658-4659"/>
          <s v="4659-4660"/>
          <s v="4660-4661"/>
          <s v="4661-4662"/>
          <s v="4662-4663"/>
          <s v="4663-4664"/>
          <s v="4664-4665"/>
          <s v="4665-4666"/>
          <s v="4666-4667"/>
          <s v="4667-4668"/>
          <s v="4668-4669"/>
          <s v="4669-4670"/>
          <s v="4670-4671"/>
          <s v="4671-4672"/>
          <s v="4672-4673"/>
          <s v="4673-4674"/>
          <s v="4674-4675"/>
          <s v="4675-4676"/>
          <s v="4676-4677"/>
          <s v="4677-4678"/>
          <s v="4678-4679"/>
          <s v="4679-4680"/>
          <s v="4680-4681"/>
          <s v="4681-4682"/>
          <s v="4682-4683"/>
          <s v="4683-4684"/>
          <s v="4684-4685"/>
          <s v="4685-4686"/>
          <s v="4686-4687"/>
          <s v="4687-4688"/>
          <s v="4688-4689"/>
          <s v="4689-4690"/>
          <s v="4690-4691"/>
          <s v="4691-4692"/>
          <s v="4692-4693"/>
          <s v="4693-4694"/>
          <s v="4694-4695"/>
          <s v="4695-4696"/>
          <s v="4696-4697"/>
          <s v="4697-4698"/>
          <s v="4698-4699"/>
          <s v="4699-4700"/>
          <s v="4700-4701"/>
          <s v="4701-4702"/>
          <s v="4702-4703"/>
          <s v="4703-4704"/>
          <s v="4704-4705"/>
          <s v="4705-4706"/>
          <s v="4706-4707"/>
          <s v="4707-4708"/>
          <s v="4708-4709"/>
          <s v="4709-4710"/>
          <s v="4710-4711"/>
          <s v="4711-4712"/>
          <s v="4712-4713"/>
          <s v="4713-4714"/>
          <s v="4714-4715"/>
          <s v="4715-4716"/>
          <s v="4716-4717"/>
          <s v="4717-4718"/>
          <s v="4718-4719"/>
          <s v="4719-4720"/>
          <s v="4720-4721"/>
          <s v="4721-4722"/>
          <s v="4722-4723"/>
          <s v="4723-4724"/>
          <s v="4724-4725"/>
          <s v="4725-4726"/>
          <s v="4726-4727"/>
          <s v="4727-4728"/>
          <s v="4728-4729"/>
          <s v="4729-4730"/>
          <s v="4730-4731"/>
          <s v="4731-4732"/>
          <s v="4732-4733"/>
          <s v="4733-4734"/>
          <s v="4734-4735"/>
          <s v="4735-4736"/>
          <s v="4736-4737"/>
          <s v="4737-4738"/>
          <s v="4738-4739"/>
          <s v="4739-4740"/>
          <s v="4740-4741"/>
          <s v="4741-4742"/>
          <s v="4742-4743"/>
          <s v="4743-4744"/>
          <s v="4744-4745"/>
          <s v="4745-4746"/>
          <s v="4746-4747"/>
          <s v="4747-4748"/>
          <s v="4748-4749"/>
          <s v="4749-4750"/>
          <s v="4750-4751"/>
          <s v="4751-4752"/>
          <s v="4752-4753"/>
          <s v="4753-4754"/>
          <s v="4754-4755"/>
          <s v="4755-4756"/>
          <s v="4756-4757"/>
          <s v="4757-4758"/>
          <s v="4758-4759"/>
          <s v="4759-4760"/>
          <s v="4760-4761"/>
          <s v="4761-4762"/>
          <s v="4762-4763"/>
          <s v="4763-4764"/>
          <s v="4764-4765"/>
          <s v="4765-4766"/>
          <s v="4766-4767"/>
          <s v="4767-4768"/>
          <s v="4768-4769"/>
          <s v="4769-4770"/>
          <s v="4770-4771"/>
          <s v="4771-4772"/>
          <s v="4772-4773"/>
          <s v="4773-4774"/>
          <s v="4774-4775"/>
          <s v="4775-4776"/>
          <s v="4776-4777"/>
          <s v="4777-4778"/>
          <s v="4778-4779"/>
          <s v="4779-4780"/>
          <s v="4780-4781"/>
          <s v="4781-4782"/>
          <s v="4782-4783"/>
          <s v="4783-4784"/>
          <s v="4784-4785"/>
          <s v="4785-4786"/>
          <s v="4786-4787"/>
          <s v="4787-4788"/>
          <s v="4788-4789"/>
          <s v="4789-4790"/>
          <s v="4790-4791"/>
          <s v="4791-4792"/>
          <s v="4792-4793"/>
          <s v="4793-4794"/>
          <s v="4794-4795"/>
          <s v="4795-4796"/>
          <s v="4796-4797"/>
          <s v="4797-4798"/>
          <s v="4798-4799"/>
          <s v="4799-4800"/>
          <s v="4800-4801"/>
          <s v="4801-4802"/>
          <s v="4802-4803"/>
          <s v="4803-4804"/>
          <s v="4804-4805"/>
          <s v="4805-4806"/>
          <s v="4806-4807"/>
          <s v="4807-4808"/>
          <s v="4808-4809"/>
          <s v="4809-4810"/>
          <s v="4810-4811"/>
          <s v="4811-4812"/>
          <s v="4812-4813"/>
          <s v="4813-4814"/>
          <s v="4814-4815"/>
          <s v="4815-4816"/>
          <s v="4816-4817"/>
          <s v="4817-4818"/>
          <s v="4818-4819"/>
          <s v="4819-4820"/>
          <s v="4820-4821"/>
          <s v="4821-4822"/>
          <s v="4822-4823"/>
          <s v="4823-4824"/>
          <s v="4824-4825"/>
          <s v="4825-4826"/>
          <s v="4826-4827"/>
          <s v="4827-4828"/>
          <s v="4828-4829"/>
          <s v="4829-4830"/>
          <s v="4830-4831"/>
          <s v="4831-4832"/>
          <s v="4832-4833"/>
          <s v="4833-4834"/>
          <s v="4834-4835"/>
          <s v="4835-4836"/>
          <s v="4836-4837"/>
          <s v="4837-4838"/>
          <s v="4838-4839"/>
          <s v="4839-4840"/>
          <s v="4840-4841"/>
          <s v="4841-4842"/>
          <s v="4842-4843"/>
          <s v="4843-4844"/>
          <s v="4844-4845"/>
          <s v="4845-4846"/>
          <s v="4846-4847"/>
          <s v="4847-4848"/>
          <s v="4848-4849"/>
          <s v="4849-4850"/>
          <s v="4850-4851"/>
          <s v="4851-4852"/>
          <s v="4852-4853"/>
          <s v="4853-4854"/>
          <s v="4854-4855"/>
          <s v="4855-4856"/>
          <s v="4856-4857"/>
          <s v="4857-4858"/>
          <s v="4858-4859"/>
          <s v="4859-4860"/>
          <s v="4860-4861"/>
          <s v="4861-4862"/>
          <s v="4862-4863"/>
          <s v="4863-4864"/>
          <s v="4864-4865"/>
          <s v="4865-4866"/>
          <s v="4866-4867"/>
          <s v="4867-4868"/>
          <s v="4868-4869"/>
          <s v="4869-4870"/>
          <s v="4870-4871"/>
          <s v="4871-4872"/>
          <s v="4872-4873"/>
          <s v="4873-4874"/>
          <s v="4874-4875"/>
          <s v="4875-4876"/>
          <s v="4876-4877"/>
          <s v="4877-4878"/>
          <s v="4878-4879"/>
          <s v="4879-4880"/>
          <s v="4880-4881"/>
          <s v="4881-4882"/>
          <s v="4882-4883"/>
          <s v="4883-4884"/>
          <s v="4884-4885"/>
          <s v="4885-4886"/>
          <s v="4886-4887"/>
          <s v="4887-4888"/>
          <s v="4888-4889"/>
          <s v="4889-4890"/>
          <s v="4890-4891"/>
          <s v="4891-4892"/>
          <s v="4892-4893"/>
          <s v="4893-4894"/>
          <s v="4894-4895"/>
          <s v="4895-4896"/>
          <s v="4896-4897"/>
          <s v="4897-4898"/>
          <s v="4898-4899"/>
          <s v="4899-4900"/>
          <s v="4900-4901"/>
          <s v="4901-4902"/>
          <s v="4902-4903"/>
          <s v="4903-4904"/>
          <s v="4904-4905"/>
          <s v="4905-4906"/>
          <s v="4906-4907"/>
          <s v="4907-4908"/>
          <s v="4908-4909"/>
          <s v="4909-4910"/>
          <s v="4910-4911"/>
          <s v="4911-4912"/>
          <s v="4912-4913"/>
          <s v="4913-4914"/>
          <s v="4914-4915"/>
          <s v="4915-4916"/>
          <s v="4916-4917"/>
          <s v="4917-4918"/>
          <s v="4918-4919"/>
          <s v="4919-4920"/>
          <s v="4920-4921"/>
          <s v="4921-4922"/>
          <s v="4922-4923"/>
          <s v="4923-4924"/>
          <s v="4924-4925"/>
          <s v="4925-4926"/>
          <s v="4926-4927"/>
          <s v="4927-4928"/>
          <s v="4928-4929"/>
          <s v="4929-4930"/>
          <s v="4930-4931"/>
          <s v="4931-4932"/>
          <s v="4932-4933"/>
          <s v="4933-4934"/>
          <s v="4934-4935"/>
          <s v="4935-4936"/>
          <s v="4936-4937"/>
          <s v="4937-4938"/>
          <s v="4938-4939"/>
          <s v="4939-4940"/>
          <s v="4940-4941"/>
          <s v="4941-4942"/>
          <s v="4942-4943"/>
          <s v="4943-4944"/>
          <s v="4944-4945"/>
          <s v="4945-4946"/>
          <s v="4946-4947"/>
          <s v="4947-4948"/>
          <s v="4948-4949"/>
          <s v="4949-4950"/>
          <s v="4950-4951"/>
          <s v="4951-4952"/>
          <s v="4952-4953"/>
          <s v="4953-4954"/>
          <s v="4954-4955"/>
          <s v="4955-4956"/>
          <s v="4956-4957"/>
          <s v="4957-4958"/>
          <s v="4958-4959"/>
          <s v="4959-4960"/>
          <s v="4960-4961"/>
          <s v="4961-4962"/>
          <s v="4962-4963"/>
          <s v="4963-4964"/>
          <s v="4964-4965"/>
          <s v="4965-4966"/>
          <s v="4966-4967"/>
          <s v="4967-4968"/>
          <s v="4968-4969"/>
          <s v="4969-4970"/>
          <s v="4970-4971"/>
          <s v="4971-4972"/>
          <s v="4972-4973"/>
          <s v="4973-4974"/>
          <s v="4974-4975"/>
          <s v="4975-4976"/>
          <s v="4976-4977"/>
          <s v="4977-4978"/>
          <s v="4978-4979"/>
          <s v="4979-4980"/>
          <s v="4980-4981"/>
          <s v="4981-4982"/>
          <s v="4982-4983"/>
          <s v="4983-4984"/>
          <s v="4984-4985"/>
          <s v="4985-4986"/>
          <s v="4986-4987"/>
          <s v="4987-4988"/>
          <s v="4988-4989"/>
          <s v="4989-4990"/>
          <s v="4990-4991"/>
          <s v="4991-4992"/>
          <s v="4992-4993"/>
          <s v="4993-4994"/>
          <s v="4994-4995"/>
          <s v="4995-4996"/>
          <s v="4996-4997"/>
          <s v="4997-4998"/>
          <s v="4998-4999"/>
          <s v="4999-5000"/>
          <s v="5000-5001"/>
          <s v="5001-5002"/>
          <s v="5002-5003"/>
          <s v="5003-5004"/>
          <s v="5004-5005"/>
          <s v="5005-5006"/>
          <s v="5006-5007"/>
          <s v="5007-5008"/>
          <s v="5008-5009"/>
          <s v="5009-5010"/>
          <s v="5010-5011"/>
          <s v="5011-5012"/>
          <s v="5012-5013"/>
          <s v="5013-5014"/>
          <s v="5014-5015"/>
          <s v="5015-5016"/>
          <s v="5016-5017"/>
          <s v="5017-5018"/>
          <s v="5018-5019"/>
          <s v="5019-5020"/>
          <s v="5020-5021"/>
          <s v="5021-5022"/>
          <s v="5022-5023"/>
          <s v="5023-5024"/>
          <s v="5024-5025"/>
          <s v="5025-5026"/>
          <s v="5026-5027"/>
          <s v="5027-5028"/>
          <s v="5028-5029"/>
          <s v="5029-5030"/>
          <s v="5030-5031"/>
          <s v="5031-5032"/>
          <s v="5032-5033"/>
          <s v="5033-5034"/>
          <s v="5034-5035"/>
          <s v="5035-5036"/>
          <s v="5036-5037"/>
          <s v="5037-5038"/>
          <s v="5038-5039"/>
          <s v="5039-5040"/>
          <s v="5040-5041"/>
          <s v="5041-5042"/>
          <s v="5042-5043"/>
          <s v="5043-5044"/>
          <s v="5044-5045"/>
          <s v="5045-5046"/>
          <s v="5046-5047"/>
          <s v="5047-5048"/>
          <s v="5048-5049"/>
          <s v="5049-5050"/>
          <s v="5050-5051"/>
          <s v="5051-5052"/>
          <s v="5052-5053"/>
          <s v="5053-5054"/>
          <s v="5054-5055"/>
          <s v="5055-5056"/>
          <s v="5056-5057"/>
          <s v="5057-5058"/>
          <s v="5058-5059"/>
          <s v="5059-5060"/>
          <s v="5060-5061"/>
          <s v="5061-5062"/>
          <s v="5062-5063"/>
          <s v="5063-5064"/>
          <s v="5064-5065"/>
          <s v="5065-5066"/>
          <s v="5066-5067"/>
          <s v="5067-5068"/>
          <s v="5068-5069"/>
          <s v="5069-5070"/>
          <s v="5070-5071"/>
          <s v="5071-5072"/>
          <s v="5072-5073"/>
          <s v="5073-5074"/>
          <s v="5074-5075"/>
          <s v="5075-5076"/>
          <s v="5076-5077"/>
          <s v="5077-5078"/>
          <s v="5078-5079"/>
          <s v="5079-5080"/>
          <s v="5080-5081"/>
          <s v="5081-5082"/>
          <s v="5082-5083"/>
          <s v="5083-5084"/>
          <s v="5084-5085"/>
          <s v="5085-5086"/>
          <s v="5086-5087"/>
          <s v="5087-5088"/>
          <s v="5088-5089"/>
          <s v="5089-5090"/>
          <s v="5090-5091"/>
          <s v="5091-5092"/>
          <s v="5092-5093"/>
          <s v="5093-5094"/>
          <s v="5094-5095"/>
          <s v="5095-5096"/>
          <s v="5096-5097"/>
          <s v="5097-5098"/>
          <s v="5098-5099"/>
          <s v="5099-5100"/>
          <s v="5100-5101"/>
          <s v="5101-5102"/>
          <s v="5102-5103"/>
          <s v="5103-5104"/>
          <s v="5104-5105"/>
          <s v="5105-5106"/>
          <s v="5106-5107"/>
          <s v="5107-5108"/>
          <s v="5108-5109"/>
          <s v="5109-5110"/>
          <s v="5110-5111"/>
          <s v="5111-5112"/>
          <s v="5112-5113"/>
          <s v="5113-5114"/>
          <s v="5114-5115"/>
          <s v="5115-5116"/>
          <s v="5116-5117"/>
          <s v="5117-5118"/>
          <s v="5118-5119"/>
          <s v="5119-5120"/>
          <s v="5120-5121"/>
          <s v="5121-5122"/>
          <s v="5122-5123"/>
          <s v="5123-5124"/>
          <s v="5124-5125"/>
          <s v="5125-5126"/>
          <s v="5126-5127"/>
          <s v="5127-5128"/>
          <s v="5128-5129"/>
          <s v="5129-5130"/>
          <s v="5130-5131"/>
          <s v="5131-5132"/>
          <s v="5132-5133"/>
          <s v="5133-5134"/>
          <s v="5134-5135"/>
          <s v="5135-5136"/>
          <s v="5136-5137"/>
          <s v="5137-5138"/>
          <s v="5138-5139"/>
          <s v="5139-5140"/>
          <s v="5140-5141"/>
          <s v="5141-5142"/>
          <s v="5142-5143"/>
          <s v="5143-5144"/>
          <s v="5144-5145"/>
          <s v="5145-5146"/>
          <s v="5146-5147"/>
          <s v="5147-5148"/>
          <s v="5148-5149"/>
          <s v="5149-5150"/>
          <s v="5150-5151"/>
          <s v="5151-5152"/>
          <s v="5152-5153"/>
          <s v="5153-5154"/>
          <s v="5154-5155"/>
          <s v="5155-5156"/>
          <s v="5156-5157"/>
          <s v="5157-5158"/>
          <s v="5158-5159"/>
          <s v="5159-5160"/>
          <s v="5160-5161"/>
          <s v="5161-5162"/>
          <s v="5162-5163"/>
          <s v="5163-5164"/>
          <s v="5164-5165"/>
          <s v="5165-5166"/>
          <s v="5166-5167"/>
          <s v="5167-5168"/>
          <s v="5168-5169"/>
          <s v="5169-5170"/>
          <s v="5170-5171"/>
          <s v="5171-5172"/>
          <s v="5172-5173"/>
          <s v="5173-5174"/>
          <s v="5174-5175"/>
          <s v="5175-5176"/>
          <s v="5176-5177"/>
          <s v="5177-5178"/>
          <s v="5178-5179"/>
          <s v="5179-5180"/>
          <s v="5180-5181"/>
          <s v="5181-5182"/>
          <s v="5182-5183"/>
          <s v="5183-5184"/>
          <s v="5184-5185"/>
          <s v="5185-5186"/>
          <s v="5186-5187"/>
          <s v="5187-5188"/>
          <s v="5188-5189"/>
          <s v="5189-5190"/>
          <s v="5190-5191"/>
          <s v="5191-5192"/>
          <s v="5192-5193"/>
          <s v="5193-5194"/>
          <s v="5194-5195"/>
          <s v="5195-5196"/>
          <s v="5196-5197"/>
          <s v="5197-5198"/>
          <s v="5198-5199"/>
          <s v="5199-5200"/>
          <s v="5200-5201"/>
          <s v="5201-5202"/>
          <s v="5202-5203"/>
          <s v="5203-5204"/>
          <s v="5204-5205"/>
          <s v="5205-5206"/>
          <s v="5206-5207"/>
          <s v="5207-5208"/>
          <s v="5208-5209"/>
          <s v="5209-5210"/>
          <s v="5210-5211"/>
          <s v="5211-5212"/>
          <s v="5212-5213"/>
          <s v="5213-5214"/>
          <s v="5214-5215"/>
          <s v="5215-5216"/>
          <s v="5216-5217"/>
          <s v="5217-5218"/>
          <s v="5218-5219"/>
          <s v="5219-5220"/>
          <s v="5220-5221"/>
          <s v="5221-5222"/>
          <s v="5222-5223"/>
          <s v="5223-5224"/>
          <s v="5224-5225"/>
          <s v="5225-5226"/>
          <s v="5226-5227"/>
          <s v="5227-5228"/>
          <s v="5228-5229"/>
          <s v="5229-5230"/>
          <s v="5230-5231"/>
          <s v="5231-5232"/>
          <s v="5232-5233"/>
          <s v="5233-5234"/>
          <s v="5234-5235"/>
          <s v="5235-5236"/>
          <s v="5236-5237"/>
          <s v="5237-5238"/>
          <s v="5238-5239"/>
          <s v="5239-5240"/>
          <s v="5240-5241"/>
          <s v="5241-5242"/>
          <s v="5242-5243"/>
          <s v="5243-5244"/>
          <s v="5244-5245"/>
          <s v="5245-5246"/>
          <s v="5246-5247"/>
          <s v="5247-5248"/>
          <s v="5248-5249"/>
          <s v="5249-5250"/>
          <s v="5250-5251"/>
          <s v="5251-5252"/>
          <s v="5252-5253"/>
          <s v="5253-5254"/>
          <s v="5254-5255"/>
          <s v="5255-5256"/>
          <s v="5256-5257"/>
          <s v="5257-5258"/>
          <s v="5258-5259"/>
          <s v="5259-5260"/>
          <s v="5260-5261"/>
          <s v="5261-5262"/>
          <s v="5262-5263"/>
          <s v="5263-5264"/>
          <s v="5264-5265"/>
          <s v="5265-5266"/>
          <s v="5266-5267"/>
          <s v="5267-5268"/>
          <s v="5268-5269"/>
          <s v="5269-5270"/>
          <s v="5270-5271"/>
          <s v="5271-5272"/>
          <s v="5272-5273"/>
          <s v="5273-5274"/>
          <s v="5274-5275"/>
          <s v="5275-5276"/>
          <s v="5276-5277"/>
          <s v="5277-5278"/>
          <s v="5278-5279"/>
          <s v="5279-5280"/>
          <s v="5280-5281"/>
          <s v="5281-5282"/>
          <s v="5282-5283"/>
          <s v="5283-5284"/>
          <s v="5284-5285"/>
          <s v="5285-5286"/>
          <s v="5286-5287"/>
          <s v="5287-5288"/>
          <s v="5288-5289"/>
          <s v="5289-5290"/>
          <s v="5290-5291"/>
          <s v="5291-5292"/>
          <s v="5292-5293"/>
          <s v="5293-5294"/>
          <s v="5294-5295"/>
          <s v="5295-5296"/>
          <s v="5296-5297"/>
          <s v="5297-5298"/>
          <s v="5298-5299"/>
          <s v="5299-5300"/>
          <s v="5300-5301"/>
          <s v="5301-5302"/>
          <s v="5302-5303"/>
          <s v="5303-5304"/>
          <s v="5304-5305"/>
          <s v="5305-5306"/>
          <s v="5306-5307"/>
          <s v="5307-5308"/>
          <s v="5308-5309"/>
          <s v="5309-5310"/>
          <s v="5310-5311"/>
          <s v="5311-5312"/>
          <s v="5312-5313"/>
          <s v="5313-5314"/>
          <s v="5314-5315"/>
          <s v="5315-5316"/>
          <s v="5316-5317"/>
          <s v="5317-5318"/>
          <s v="5318-5319"/>
          <s v="5319-5320"/>
          <s v="5320-5321"/>
          <s v="5321-5322"/>
          <s v="5322-5323"/>
          <s v="5323-5324"/>
          <s v="5324-5325"/>
          <s v="5325-5326"/>
          <s v="5326-5327"/>
          <s v="5327-5328"/>
          <s v="5328-5329"/>
          <s v="5329-5330"/>
          <s v="5330-5331"/>
          <s v="5331-5332"/>
          <s v="5332-5333"/>
          <s v="5333-5334"/>
          <s v="5334-5335"/>
          <s v="5335-5336"/>
          <s v="5336-5337"/>
          <s v="5337-5338"/>
          <s v="5338-5339"/>
          <s v="5339-5340"/>
          <s v="5340-5341"/>
          <s v="5341-5342"/>
          <s v="5342-5343"/>
          <s v="5343-5344"/>
          <s v="5344-5345"/>
          <s v="5345-5346"/>
          <s v="5346-5347"/>
          <s v="5347-5348"/>
          <s v="5348-5349"/>
          <s v="5349-5350"/>
          <s v="5350-5351"/>
          <s v="5351-5352"/>
          <s v="5352-5353"/>
          <s v="5353-5354"/>
          <s v="5354-5355"/>
          <s v="5355-5356"/>
          <s v="5356-5357"/>
          <s v="5357-5358"/>
          <s v="5358-5359"/>
          <s v="5359-5360"/>
          <s v="5360-5361"/>
          <s v="5361-5362"/>
          <s v="5362-5363"/>
          <s v="5363-5364"/>
          <s v="5364-5365"/>
          <s v="5365-5366"/>
          <s v="5366-5367"/>
          <s v="5367-5368"/>
          <s v="5368-5369"/>
          <s v="5369-5370"/>
          <s v="5370-5371"/>
          <s v="5371-5372"/>
          <s v="5372-5373"/>
          <s v="5373-5374"/>
          <s v="5374-5375"/>
          <s v="5375-5376"/>
          <s v="5376-5377"/>
          <s v="5377-5378"/>
          <s v="5378-5379"/>
          <s v="5379-5380"/>
          <s v="5380-5381"/>
          <s v="5381-5382"/>
          <s v="5382-5383"/>
          <s v="5383-5384"/>
          <s v="5384-5385"/>
          <s v="5385-5386"/>
          <s v="5386-5387"/>
          <s v="5387-5388"/>
          <s v="5388-5389"/>
          <s v="5389-5390"/>
          <s v="5390-5391"/>
          <s v="5391-5392"/>
          <s v="5392-5393"/>
          <s v="5393-5394"/>
          <s v="5394-5395"/>
          <s v="5395-5396"/>
          <s v="5396-5397"/>
          <s v="5397-5398"/>
          <s v="5398-5399"/>
          <s v="5399-5400"/>
          <s v="5400-5401"/>
          <s v="5401-5402"/>
          <s v="5402-5403"/>
          <s v="5403-5404"/>
          <s v="5404-5405"/>
          <s v="5405-5406"/>
          <s v="5406-5407"/>
          <s v="5407-5408"/>
          <s v="5408-5409"/>
          <s v="5409-5410"/>
          <s v="5410-5411"/>
          <s v="5411-5412"/>
          <s v="5412-5413"/>
          <s v="5413-5414"/>
          <s v="5414-5415"/>
          <s v="5415-5416"/>
          <s v="5416-5417"/>
          <s v="5417-5418"/>
          <s v="5418-5419"/>
          <s v="5419-5420"/>
          <s v="5420-5421"/>
          <s v="5421-5422"/>
          <s v="5422-5423"/>
          <s v="5423-5424"/>
          <s v="5424-5425"/>
          <s v="5425-5426"/>
          <s v="5426-5427"/>
          <s v="5427-5428"/>
          <s v="5428-5429"/>
          <s v="5429-5430"/>
          <s v="5430-5431"/>
          <s v="5431-5432"/>
          <s v="5432-5433"/>
          <s v="5433-5434"/>
          <s v="5434-5435"/>
          <s v="5435-5436"/>
          <s v="5436-5437"/>
          <s v="5437-5438"/>
          <s v="5438-5439"/>
          <s v="5439-5440"/>
          <s v="5440-5441"/>
          <s v="5441-5442"/>
          <s v="5442-5443"/>
          <s v="5443-5444"/>
          <s v="5444-5445"/>
          <s v="5445-5446"/>
          <s v="5446-5447"/>
          <s v="5447-5448"/>
          <s v="5448-5449"/>
          <s v="5449-5450"/>
          <s v="5450-5451"/>
          <s v="5451-5452"/>
          <s v="5452-5453"/>
          <s v="5453-5454"/>
          <s v="5454-5455"/>
          <s v="5455-5456"/>
          <s v="5456-5457"/>
          <s v="5457-5458"/>
          <s v="5458-5459"/>
          <s v="5459-5460"/>
          <s v="5460-5461"/>
          <s v="5461-5462"/>
          <s v="5462-5463"/>
          <s v="5463-5464"/>
          <s v="5464-5465"/>
          <s v="5465-5466"/>
          <s v="5466-5467"/>
          <s v="5467-5468"/>
          <s v="5468-5469"/>
          <s v="5469-5470"/>
          <s v="5470-5471"/>
          <s v="5471-5472"/>
          <s v="5472-5473"/>
          <s v="5473-5474"/>
          <s v="5474-5475"/>
          <s v="5475-5476"/>
          <s v="5476-5477"/>
          <s v="5477-5478"/>
          <s v="5478-5479"/>
          <s v="5479-5480"/>
          <s v="5480-5481"/>
          <s v="5481-5482"/>
          <s v="5482-5483"/>
          <s v="5483-5484"/>
          <s v="5484-5485"/>
          <s v="5485-5486"/>
          <s v="5486-5487"/>
          <s v="5487-5488"/>
          <s v="5488-5489"/>
          <s v="5489-5490"/>
          <s v="5490-5491"/>
          <s v="5491-5492"/>
          <s v="5492-5493"/>
          <s v="5493-5494"/>
          <s v="5494-5495"/>
          <s v="5495-5496"/>
          <s v="5496-5497"/>
          <s v="5497-5498"/>
          <s v="5498-5499"/>
          <s v="5499-5500"/>
          <s v="5500-5501"/>
          <s v="5501-5502"/>
          <s v="5502-5503"/>
          <s v="5503-5504"/>
          <s v="5504-5505"/>
          <s v="5505-5506"/>
          <s v="5506-5507"/>
          <s v="5507-5508"/>
          <s v="5508-5509"/>
          <s v="5509-5510"/>
          <s v="5510-5511"/>
          <s v="5511-5512"/>
          <s v="5512-5513"/>
          <s v="5513-5514"/>
          <s v="5514-5515"/>
          <s v="5515-5516"/>
          <s v="5516-5517"/>
          <s v="5517-5518"/>
          <s v="5518-5519"/>
          <s v="5519-5520"/>
          <s v="5520-5521"/>
          <s v="5521-5522"/>
          <s v="5522-5523"/>
          <s v="5523-5524"/>
          <s v="5524-5525"/>
          <s v="5525-5526"/>
          <s v="5526-5527"/>
          <s v="5527-5528"/>
          <s v="5528-5529"/>
          <s v="5529-5530"/>
          <s v="5530-5531"/>
          <s v="5531-5532"/>
          <s v="5532-5533"/>
          <s v="5533-5534"/>
          <s v="5534-5535"/>
          <s v="5535-5536"/>
          <s v="5536-5537"/>
          <s v="5537-5538"/>
          <s v="5538-5539"/>
          <s v="5539-5540"/>
          <s v="5540-5541"/>
          <s v="5541-5542"/>
          <s v="5542-5543"/>
          <s v="5543-5544"/>
          <s v="5544-5545"/>
          <s v="5545-5546"/>
          <s v="5546-5547"/>
          <s v="5547-5548"/>
          <s v="5548-5549"/>
          <s v="5549-5550"/>
          <s v="5550-5551"/>
          <s v="5551-5552"/>
          <s v="5552-5553"/>
          <s v="5553-5554"/>
          <s v="5554-5555"/>
          <s v="5555-5556"/>
          <s v="5556-5557"/>
          <s v="5557-5558"/>
          <s v="5558-5559"/>
          <s v="5559-5560"/>
          <s v="5560-5561"/>
          <s v="5561-5562"/>
          <s v="5562-5563"/>
          <s v="5563-5564"/>
          <s v="5564-5565"/>
          <s v="5565-5566"/>
          <s v="5566-5567"/>
          <s v="5567-5568"/>
          <s v="5568-5569"/>
          <s v="5569-5570"/>
          <s v="5570-5571"/>
          <s v="5571-5572"/>
          <s v="5572-5573"/>
          <s v="5573-5574"/>
          <s v="5574-5575"/>
          <s v="5575-5576"/>
          <s v="5576-5577"/>
          <s v="5577-5578"/>
          <s v="5578-5579"/>
          <s v="5579-5580"/>
          <s v="5580-5581"/>
          <s v="5581-5582"/>
          <s v="5582-5583"/>
          <s v="5583-5584"/>
          <s v="5584-5585"/>
          <s v="5585-5586"/>
          <s v="5586-5587"/>
          <s v="5587-5588"/>
          <s v="5588-5589"/>
          <s v="5589-5590"/>
          <s v="5590-5591"/>
          <s v="5591-5592"/>
          <s v="5592-5593"/>
          <s v="5593-5594"/>
          <s v="5594-5595"/>
          <s v="5595-5596"/>
          <s v="5596-5597"/>
          <s v="5597-5598"/>
          <s v="5598-5599"/>
          <s v="5599-5600"/>
          <s v="5600-5601"/>
          <s v="5601-5602"/>
          <s v="5602-5603"/>
          <s v="5603-5604"/>
          <s v="5604-5605"/>
          <s v="5605-5606"/>
          <s v="5606-5607"/>
          <s v="5607-5608"/>
          <s v="5608-5609"/>
          <s v="5609-5610"/>
          <s v="5610-5611"/>
          <s v="5611-5612"/>
          <s v="5612-5613"/>
          <s v="5613-5614"/>
          <s v="5614-5615"/>
          <s v="5615-5616"/>
          <s v="5616-5617"/>
          <s v="5617-5618"/>
          <s v="5618-5619"/>
          <s v="5619-5620"/>
          <s v="5620-5621"/>
          <s v="5621-5622"/>
          <s v="5622-5623"/>
          <s v="5623-5624"/>
          <s v="5624-5625"/>
          <s v="5625-5626"/>
          <s v="5626-5627"/>
          <s v="5627-5628"/>
          <s v="5628-5629"/>
          <s v="5629-5630"/>
          <s v="5630-5631"/>
          <s v="5631-5632"/>
          <s v="5632-5633"/>
          <s v="5633-5634"/>
          <s v="5634-5635"/>
          <s v="5635-5636"/>
          <s v="5636-5637"/>
          <s v="5637-5638"/>
          <s v="5638-5639"/>
          <s v="5639-5640"/>
          <s v="5640-5641"/>
          <s v="5641-5642"/>
          <s v="5642-5643"/>
          <s v="5643-5644"/>
          <s v="5644-5645"/>
          <s v="5645-5646"/>
          <s v="5646-5647"/>
          <s v="5647-5648"/>
          <s v="5648-5649"/>
          <s v="5649-5650"/>
          <s v="5650-5651"/>
          <s v="5651-5652"/>
          <s v="5652-5653"/>
          <s v="5653-5654"/>
          <s v="5654-5655"/>
          <s v="5655-5656"/>
          <s v="5656-5657"/>
          <s v="5657-5658"/>
          <s v="5658-5659"/>
          <s v="5659-5660"/>
          <s v="5660-5661"/>
          <s v="5661-5662"/>
          <s v="5662-5663"/>
          <s v="5663-5664"/>
          <s v="5664-5665"/>
          <s v="5665-5666"/>
          <s v="5666-5667"/>
          <s v="5667-5668"/>
          <s v="5668-5669"/>
          <s v="5669-5670"/>
          <s v="5670-5671"/>
          <s v="5671-5672"/>
          <s v="5672-5673"/>
          <s v="5673-5674"/>
          <s v="5674-5675"/>
          <s v="5675-5676"/>
          <s v="5676-5677"/>
          <s v="5677-5678"/>
          <s v="5678-5679"/>
          <s v="5679-5680"/>
          <s v="5680-5681"/>
          <s v="5681-5682"/>
          <s v="5682-5683"/>
          <s v="5683-5684"/>
          <s v="5684-5685"/>
          <s v="5685-5686"/>
          <s v="5686-5687"/>
          <s v="5687-5688"/>
          <s v="5688-5689"/>
          <s v="5689-5690"/>
          <s v="5690-5691"/>
          <s v="5691-5692"/>
          <s v="5692-5693"/>
          <s v="5693-5694"/>
          <s v="5694-5695"/>
          <s v="5695-5696"/>
          <s v="5696-5697"/>
          <s v="5697-5698"/>
          <s v="5698-5699"/>
          <s v="5699-5700"/>
          <s v="5700-5701"/>
          <s v="5701-5702"/>
          <s v="5702-5703"/>
          <s v="5703-5704"/>
          <s v="5704-5705"/>
          <s v="5705-5706"/>
          <s v="5706-5707"/>
          <s v="5707-5708"/>
          <s v="5708-5709"/>
          <s v="5709-5710"/>
          <s v="5710-5711"/>
          <s v="5711-5712"/>
          <s v="5712-5713"/>
          <s v="5713-5714"/>
          <s v="5714-5715"/>
          <s v="5715-5716"/>
          <s v="5716-5717"/>
          <s v="5717-5718"/>
          <s v="5718-5719"/>
          <s v="5719-5720"/>
          <s v="5720-5721"/>
          <s v="5721-5722"/>
          <s v="5722-5723"/>
          <s v="5723-5724"/>
          <s v="5724-5725"/>
          <s v="5725-5726"/>
          <s v="5726-5727"/>
          <s v="5727-5728"/>
          <s v="5728-5729"/>
          <s v="5729-5730"/>
          <s v="5730-5731"/>
          <s v="5731-5732"/>
          <s v="5732-5733"/>
          <s v="5733-5734"/>
          <s v="5734-5735"/>
          <s v="5735-5736"/>
          <s v="5736-5737"/>
          <s v="5737-5738"/>
          <s v="5738-5739"/>
          <s v="5739-5740"/>
          <s v="5740-5741"/>
          <s v="5741-5742"/>
          <s v="5742-5743"/>
          <s v="5743-5744"/>
          <s v="5744-5745"/>
          <s v="5745-5746"/>
          <s v="5746-5747"/>
          <s v="5747-5748"/>
          <s v="5748-5749"/>
          <s v="5749-5750"/>
          <s v="5750-5751"/>
          <s v="5751-5752"/>
          <s v="5752-5753"/>
          <s v="5753-5754"/>
          <s v="5754-5755"/>
          <s v="5755-5756"/>
          <s v="5756-5757"/>
          <s v="5757-5758"/>
          <s v="5758-5759"/>
          <s v="5759-5760"/>
          <s v="5760-5761"/>
          <s v="5761-5762"/>
          <s v="5762-5763"/>
          <s v="5763-5764"/>
          <s v="5764-5765"/>
          <s v="5765-5766"/>
          <s v="5766-5767"/>
          <s v="5767-5768"/>
          <s v="5768-5769"/>
          <s v="5769-5770"/>
          <s v="5770-5771"/>
          <s v="5771-5772"/>
          <s v="5772-5773"/>
          <s v="5773-5774"/>
          <s v="5774-5775"/>
          <s v="5775-5776"/>
          <s v="5776-5777"/>
          <s v="5777-5778"/>
          <s v="5778-5779"/>
          <s v="5779-5780"/>
          <s v="5780-5781"/>
          <s v="5781-5782"/>
          <s v="5782-5783"/>
          <s v="5783-5784"/>
          <s v="5784-5785"/>
          <s v="5785-5786"/>
          <s v="5786-5787"/>
          <s v="5787-5788"/>
          <s v="5788-5789"/>
          <s v="5789-5790"/>
          <s v="5790-5791"/>
          <s v="5791-5792"/>
          <s v="5792-5793"/>
          <s v="5793-5794"/>
          <s v="5794-5795"/>
          <s v="5795-5796"/>
          <s v="5796-5797"/>
          <s v="5797-5798"/>
          <s v="5798-5799"/>
          <s v="5799-5800"/>
          <s v="5800-5801"/>
          <s v="5801-5802"/>
          <s v="5802-5803"/>
          <s v="5803-5804"/>
          <s v="5804-5805"/>
          <s v="5805-5806"/>
          <s v="5806-5807"/>
          <s v="5807-5808"/>
          <s v="5808-5809"/>
          <s v="5809-5810"/>
          <s v="5810-5811"/>
          <s v="5811-5812"/>
          <s v="5812-5813"/>
          <s v="5813-5814"/>
          <s v="5814-5815"/>
          <s v="5815-5816"/>
          <s v="5816-5817"/>
          <s v="5817-5818"/>
          <s v="5818-5819"/>
          <s v="5819-5820"/>
          <s v="5820-5821"/>
          <s v="5821-5822"/>
          <s v="5822-5823"/>
          <s v="5823-5824"/>
          <s v="5824-5825"/>
          <s v="5825-5826"/>
          <s v="5826-5827"/>
          <s v="5827-5828"/>
          <s v="5828-5829"/>
          <s v="5829-5830"/>
          <s v="5830-5831"/>
          <s v="5831-5832"/>
          <s v="5832-5833"/>
          <s v="5833-5834"/>
          <s v="5834-5835"/>
          <s v="5835-5836"/>
          <s v="5836-5837"/>
          <s v="5837-5838"/>
          <s v="5838-5839"/>
          <s v="5839-5840"/>
          <s v="5840-5841"/>
          <s v="5841-5842"/>
          <s v="5842-5843"/>
          <s v="5843-5844"/>
          <s v="5844-5845"/>
          <s v="5845-5846"/>
          <s v="5846-5847"/>
          <s v="5847-5848"/>
          <s v="5848-5849"/>
          <s v="5849-5850"/>
          <s v="5850-5851"/>
          <s v="5851-5852"/>
          <s v="5852-5853"/>
          <s v="5853-5854"/>
          <s v="5854-5855"/>
          <s v="5855-5856"/>
          <s v="5856-5857"/>
          <s v="5857-5858"/>
          <s v="5858-5859"/>
          <s v="5859-5860"/>
          <s v="5860-5861"/>
          <s v="5861-5862"/>
          <s v="5862-5863"/>
          <s v="5863-5864"/>
          <s v="5864-5865"/>
          <s v="5865-5866"/>
          <s v="5866-5867"/>
          <s v="5867-5868"/>
          <s v="5868-5869"/>
          <s v="5869-5870"/>
          <s v="5870-5871"/>
          <s v="5871-5872"/>
          <s v="5872-5873"/>
          <s v="5873-5874"/>
          <s v="5874-5875"/>
          <s v="5875-5876"/>
          <s v="5876-5877"/>
          <s v="5877-5878"/>
          <s v="5878-5879"/>
          <s v="5879-5880"/>
          <s v="5880-5881"/>
          <s v="5881-5882"/>
          <s v="5882-5883"/>
          <s v="5883-5884"/>
          <s v="5884-5885"/>
          <s v="5885-5886"/>
          <s v="5886-5887"/>
          <s v="5887-5888"/>
          <s v="5888-5889"/>
          <s v="5889-5890"/>
          <s v="5890-5891"/>
          <s v="5891-5892"/>
          <s v="5892-5893"/>
          <s v="5893-5894"/>
          <s v="5894-5895"/>
          <s v="5895-5896"/>
          <s v="5896-5897"/>
          <s v="5897-5898"/>
          <s v="5898-5899"/>
          <s v="5899-5900"/>
          <s v="5900-5901"/>
          <s v="5901-5902"/>
          <s v="5902-5903"/>
          <s v="5903-5904"/>
          <s v="5904-5905"/>
          <s v="5905-5906"/>
          <s v="5906-5907"/>
          <s v="5907-5908"/>
          <s v="5908-5909"/>
          <s v="5909-5910"/>
          <s v="5910-5911"/>
          <s v="5911-5912"/>
          <s v="5912-5913"/>
          <s v="5913-5914"/>
          <s v="5914-5915"/>
          <s v="5915-5916"/>
          <s v="5916-5917"/>
          <s v="5917-5918"/>
          <s v="5918-5919"/>
          <s v="5919-5920"/>
          <s v="5920-5921"/>
          <s v="5921-5922"/>
          <s v="5922-5923"/>
          <s v="5923-5924"/>
          <s v="5924-5925"/>
          <s v="5925-5926"/>
          <s v="5926-5927"/>
          <s v="5927-5928"/>
          <s v="5928-5929"/>
          <s v="5929-5930"/>
          <s v="5930-5931"/>
          <s v="5931-5932"/>
          <s v="5932-5933"/>
          <s v="5933-5934"/>
          <s v="5934-5935"/>
          <s v="5935-5936"/>
          <s v="5936-5937"/>
          <s v="5937-5938"/>
          <s v="5938-5939"/>
          <s v="5939-5940"/>
          <s v="5940-5941"/>
          <s v="5941-5942"/>
          <s v="5942-5943"/>
          <s v="5943-5944"/>
          <s v="5944-5945"/>
          <s v="5945-5946"/>
          <s v="5946-5947"/>
          <s v="5947-5948"/>
          <s v="5948-5949"/>
          <s v="5949-5950"/>
          <s v="5950-5951"/>
          <s v="5951-5952"/>
          <s v="5952-5953"/>
          <s v="5953-5954"/>
          <s v="5954-5955"/>
          <s v="5955-5956"/>
          <s v="5956-5957"/>
          <s v="5957-5958"/>
          <s v="5958-5959"/>
          <s v="5959-5960"/>
          <s v="5960-5961"/>
          <s v="5961-5962"/>
          <s v="5962-5963"/>
          <s v="5963-5964"/>
          <s v="5964-5965"/>
          <s v="5965-5966"/>
          <s v="5966-5967"/>
          <s v="5967-5968"/>
          <s v="5968-5969"/>
          <s v="5969-5970"/>
          <s v="5970-5971"/>
          <s v="5971-5972"/>
          <s v="5972-5973"/>
          <s v="5973-5974"/>
          <s v="5974-5975"/>
          <s v="5975-5976"/>
          <s v="5976-5977"/>
          <s v="5977-5978"/>
          <s v="5978-5979"/>
          <s v="5979-5980"/>
          <s v="5980-5981"/>
          <s v="5981-5982"/>
          <s v="5982-5983"/>
          <s v="5983-5984"/>
          <s v="5984-5985"/>
          <s v="5985-5986"/>
          <s v="5986-5987"/>
          <s v="5987-5988"/>
          <s v="5988-5989"/>
          <s v="5989-5990"/>
          <s v="5990-5991"/>
          <s v="5991-5992"/>
          <s v="5992-5993"/>
          <s v="5993-5994"/>
          <s v="5994-5995"/>
          <s v="5995-5996"/>
          <s v="5996-5997"/>
          <s v="5997-5998"/>
          <s v="5998-5999"/>
          <s v="5999-6000"/>
          <s v="6000-6001"/>
          <s v="6001-6002"/>
          <s v="6002-6003"/>
          <s v="6003-6004"/>
          <s v="6004-6005"/>
          <s v="6005-6006"/>
          <s v="6006-6007"/>
          <s v="6007-6008"/>
          <s v="6008-6009"/>
          <s v="6009-6010"/>
          <s v="6010-6011"/>
          <s v="6011-6012"/>
          <s v="6012-6013"/>
          <s v="6013-6014"/>
          <s v="6014-6015"/>
          <s v="6015-6016"/>
          <s v="6016-6017"/>
          <s v="6017-6018"/>
          <s v="6018-6019"/>
          <s v="6019-6020"/>
          <s v="6020-6021"/>
          <s v="6021-6022"/>
          <s v="6022-6023"/>
          <s v="6023-6024"/>
          <s v="6024-6025"/>
          <s v="6025-6026"/>
          <s v="6026-6027"/>
          <s v="6027-6028"/>
          <s v="6028-6029"/>
          <s v="6029-6030"/>
          <s v="6030-6031"/>
          <s v="6031-6032"/>
          <s v="6032-6033"/>
          <s v="6033-6034"/>
          <s v="6034-6035"/>
          <s v="6035-6036"/>
          <s v="6036-6037"/>
          <s v="6037-6038"/>
          <s v="6038-6039"/>
          <s v="6039-6040"/>
          <s v="6040-6041"/>
          <s v="6041-6042"/>
          <s v="6042-6043"/>
          <s v="6043-6044"/>
          <s v="6044-6045"/>
          <s v="6045-6046"/>
          <s v="6046-6047"/>
          <s v="6047-6048"/>
          <s v="6048-6049"/>
          <s v="6049-6050"/>
          <s v="6050-6051"/>
          <s v="6051-6052"/>
          <s v="6052-6053"/>
          <s v="6053-6054"/>
          <s v="6054-6055"/>
          <s v="6055-6056"/>
          <s v="6056-6057"/>
          <s v="6057-6058"/>
          <s v="6058-6059"/>
          <s v="6059-6060"/>
          <s v="6060-6061"/>
          <s v="6061-6062"/>
          <s v="6062-6063"/>
          <s v="6063-6064"/>
          <s v="6064-6065"/>
          <s v="6065-6066"/>
          <s v="6066-6067"/>
          <s v="6067-6068"/>
          <s v="6068-6069"/>
          <s v="6069-6070"/>
          <s v="6070-6071"/>
          <s v="6071-6072"/>
          <s v="6072-6073"/>
          <s v="6073-6074"/>
          <s v="6074-6075"/>
          <s v="6075-6076"/>
          <s v="6076-6077"/>
          <s v="6077-6078"/>
          <s v="6078-6079"/>
          <s v="6079-6080"/>
          <s v="6080-6081"/>
          <s v="6081-6082"/>
          <s v="6082-6083"/>
          <s v="6083-6084"/>
          <s v="6084-6085"/>
          <s v="6085-6086"/>
          <s v="6086-6087"/>
          <s v="6087-6088"/>
          <s v="6088-6089"/>
          <s v="6089-6090"/>
          <s v="6090-6091"/>
          <s v="6091-6092"/>
          <s v="6092-6093"/>
          <s v="6093-6094"/>
          <s v="6094-6095"/>
          <s v="6095-6096"/>
          <s v="6096-6097"/>
          <s v="6097-6098"/>
          <s v="6098-6099"/>
          <s v="6099-6100"/>
          <s v="6100-6101"/>
          <s v="6101-6102"/>
          <s v="6102-6103"/>
          <s v="6103-6104"/>
          <s v="6104-6105"/>
          <s v="6105-6106"/>
          <s v="6106-6107"/>
          <s v="6107-6108"/>
          <s v="6108-6109"/>
          <s v="6109-6110"/>
          <s v="6110-6111"/>
          <s v="6111-6112"/>
          <s v="6112-6113"/>
          <s v="6113-6114"/>
          <s v="6114-6115"/>
          <s v="6115-6116"/>
          <s v="6116-6117"/>
          <s v="6117-6118"/>
          <s v="6118-6119"/>
          <s v="6119-6120"/>
          <s v="6120-6121"/>
          <s v="6121-6122"/>
          <s v="6122-6123"/>
          <s v="6123-6124"/>
          <s v="6124-6125"/>
          <s v="6125-6126"/>
          <s v="6126-6127"/>
          <s v="6127-6128"/>
          <s v="6128-6129"/>
          <s v="6129-6130"/>
          <s v="6130-6131"/>
          <s v="6131-6132"/>
          <s v="6132-6133"/>
          <s v="6133-6134"/>
          <s v="6134-6135"/>
          <s v="6135-6136"/>
          <s v="6136-6137"/>
          <s v="6137-6138"/>
          <s v="6138-6139"/>
          <s v="6139-6140"/>
          <s v="6140-6141"/>
          <s v="6141-6142"/>
          <s v="6142-6143"/>
          <s v="6143-6144"/>
          <s v="6144-6145"/>
          <s v="6145-6146"/>
          <s v="6146-6147"/>
          <s v="6147-6148"/>
          <s v="6148-6149"/>
          <s v="6149-6150"/>
          <s v="6150-6151"/>
          <s v="6151-6152"/>
          <s v="6152-6153"/>
          <s v="6153-6154"/>
          <s v="6154-6155"/>
          <s v="6155-6156"/>
          <s v="6156-6157"/>
          <s v="6157-6158"/>
          <s v="6158-6159"/>
          <s v="6159-6160"/>
          <s v="6160-6161"/>
          <s v="6161-6162"/>
          <s v="6162-6163"/>
          <s v="6163-6164"/>
          <s v="6164-6165"/>
          <s v="6165-6166"/>
          <s v="6166-6167"/>
          <s v="6167-6168"/>
          <s v="6168-6169"/>
          <s v="6169-6170"/>
          <s v="6170-6171"/>
          <s v="6171-6172"/>
          <s v="6172-6173"/>
          <s v="6173-6174"/>
          <s v="6174-6175"/>
          <s v="6175-6176"/>
          <s v="6176-6177"/>
          <s v="6177-6178"/>
          <s v="6178-6179"/>
          <s v="6179-6180"/>
          <s v="6180-6181"/>
          <s v="6181-6182"/>
          <s v="6182-6183"/>
          <s v="6183-6184"/>
          <s v="6184-6185"/>
          <s v="6185-6186"/>
          <s v="6186-6187"/>
          <s v="6187-6188"/>
          <s v="6188-6189"/>
          <s v="6189-6190"/>
          <s v="6190-6191"/>
          <s v="6191-6192"/>
          <s v="6192-6193"/>
          <s v="6193-6194"/>
          <s v="6194-6195"/>
          <s v="6195-6196"/>
          <s v="6196-6197"/>
          <s v="6197-6198"/>
          <s v="6198-6199"/>
          <s v="6199-6200"/>
          <s v="6200-6201"/>
          <s v="6201-6202"/>
          <s v="6202-6203"/>
          <s v="6203-6204"/>
          <s v="6204-6205"/>
          <s v="6205-6206"/>
          <s v="6206-6207"/>
          <s v="6207-6208"/>
          <s v="6208-6209"/>
          <s v="6209-6210"/>
          <s v="6210-6211"/>
          <s v="6211-6212"/>
          <s v="6212-6213"/>
          <s v="6213-6214"/>
          <s v="6214-6215"/>
          <s v="6215-6216"/>
          <s v="6216-6217"/>
          <s v="6217-6218"/>
          <s v="6218-6219"/>
          <s v="6219-6220"/>
          <s v="6220-6221"/>
          <s v="6221-6222"/>
          <s v="6222-6223"/>
          <s v="6223-6224"/>
          <s v="6224-6225"/>
          <s v="6225-6226"/>
          <s v="6226-6227"/>
          <s v="6227-6228"/>
          <s v="6228-6229"/>
          <s v="6229-6230"/>
          <s v="6230-6231"/>
          <s v="6231-6232"/>
          <s v="6232-6233"/>
          <s v="6233-6234"/>
          <s v="6234-6235"/>
          <s v="6235-6236"/>
          <s v="6236-6237"/>
          <s v="6237-6238"/>
          <s v="6238-6239"/>
          <s v="6239-6240"/>
          <s v="6240-6241"/>
          <s v="6241-6242"/>
          <s v="6242-6243"/>
          <s v="6243-6244"/>
          <s v="6244-6245"/>
          <s v="6245-6246"/>
          <s v="6246-6247"/>
          <s v="6247-6248"/>
          <s v="6248-6249"/>
          <s v="6249-6250"/>
          <s v="6250-6251"/>
          <s v="6251-6252"/>
          <s v="6252-6253"/>
          <s v="6253-6254"/>
          <s v="6254-6255"/>
          <s v="6255-6256"/>
          <s v="6256-6257"/>
          <s v="6257-6258"/>
          <s v="6258-6259"/>
          <s v="6259-6260"/>
          <s v="6260-6261"/>
          <s v="6261-6262"/>
          <s v="6262-6263"/>
          <s v="6263-6264"/>
          <s v="6264-6265"/>
          <s v="6265-6266"/>
          <s v="6266-6267"/>
          <s v="6267-6268"/>
          <s v="6268-6269"/>
          <s v="6269-6270"/>
          <s v="6270-6271"/>
          <s v="6271-6272"/>
          <s v="6272-6273"/>
          <s v="6273-6274"/>
          <s v="6274-6275"/>
          <s v="6275-6276"/>
          <s v="6276-6277"/>
          <s v="6277-6278"/>
          <s v="6278-6279"/>
          <s v="6279-6280"/>
          <s v="6280-6281"/>
          <s v="6281-6282"/>
          <s v="6282-6283"/>
          <s v="6283-6284"/>
          <s v="6284-6285"/>
          <s v="6285-6286"/>
          <s v="6286-6287"/>
          <s v="6287-6288"/>
          <s v="6288-6289"/>
          <s v="6289-6290"/>
          <s v="6290-6291"/>
          <s v="6291-6292"/>
          <s v="6292-6293"/>
          <s v="6293-6294"/>
          <s v="6294-6295"/>
          <s v="6295-6296"/>
          <s v="6296-6297"/>
          <s v="6297-6298"/>
          <s v="6298-6299"/>
          <s v="6299-6300"/>
          <s v="6300-6301"/>
          <s v="6301-6302"/>
          <s v="6302-6303"/>
          <s v="6303-6304"/>
          <s v="6304-6305"/>
          <s v="6305-6306"/>
          <s v="6306-6307"/>
          <s v="6307-6308"/>
          <s v="6308-6309"/>
          <s v="6309-6310"/>
          <s v="6310-6311"/>
          <s v="6311-6312"/>
          <s v="6312-6313"/>
          <s v="6313-6314"/>
          <s v="6314-6315"/>
          <s v="6315-6316"/>
          <s v="6316-6317"/>
          <s v="6317-6318"/>
          <s v="6318-6319"/>
          <s v="6319-6320"/>
          <s v="6320-6321"/>
          <s v="6321-6322"/>
          <s v="6322-6323"/>
          <s v="6323-6324"/>
          <s v="6324-6325"/>
          <s v="6325-6326"/>
          <s v="6326-6327"/>
          <s v="6327-6328"/>
          <s v="6328-6329"/>
          <s v="6329-6330"/>
          <s v="6330-6331"/>
          <s v="6331-6332"/>
          <s v="6332-6333"/>
          <s v="6333-6334"/>
          <s v="6334-6335"/>
          <s v="6335-6336"/>
          <s v="6336-6337"/>
          <s v="6337-6338"/>
          <s v="6338-6339"/>
          <s v="6339-6340"/>
          <s v="6340-6341"/>
          <s v="6341-6342"/>
          <s v="6342-6343"/>
          <s v="6343-6344"/>
          <s v="6344-6345"/>
          <s v="6345-6346"/>
          <s v="6346-6347"/>
          <s v="6347-6348"/>
          <s v="6348-6349"/>
          <s v="6349-6350"/>
          <s v="6350-6351"/>
          <s v="6351-6352"/>
          <s v="6352-6353"/>
          <s v="6353-6354"/>
          <s v="6354-6355"/>
          <s v="6355-6356"/>
          <s v="6356-6357"/>
          <s v="6357-6358"/>
          <s v="6358-6359"/>
          <s v="6359-6360"/>
          <s v="6360-6361"/>
          <s v="6361-6362"/>
          <s v="6362-6363"/>
          <s v="6363-6364"/>
          <s v="6364-6365"/>
          <s v="6365-6366"/>
          <s v="6366-6367"/>
          <s v="6367-6368"/>
          <s v="6368-6369"/>
          <s v="6369-6370"/>
          <s v="6370-6371"/>
          <s v="6371-6372"/>
          <s v="6372-6373"/>
          <s v="6373-6374"/>
          <s v="6374-6375"/>
          <s v="6375-6376"/>
          <s v="6376-6377"/>
          <s v="6377-6378"/>
          <s v="6378-6379"/>
          <s v="6379-6380"/>
          <s v="6380-6381"/>
          <s v="6381-6382"/>
          <s v="6382-6383"/>
          <s v="6383-6384"/>
          <s v="6384-6385"/>
          <s v="6385-6386"/>
          <s v="6386-6387"/>
          <s v="6387-6388"/>
          <s v="6388-6389"/>
          <s v="6389-6390"/>
          <s v="6390-6391"/>
          <s v="6391-6392"/>
          <s v="6392-6393"/>
          <s v="6393-6394"/>
          <s v="6394-6395"/>
          <s v="6395-6396"/>
          <s v="6396-6397"/>
          <s v="6397-6398"/>
          <s v="6398-6399"/>
          <s v="6399-6400"/>
          <s v="6400-6401"/>
          <s v="6401-6402"/>
          <s v="6402-6403"/>
          <s v="6403-6404"/>
          <s v="6404-6405"/>
          <s v="6405-6406"/>
          <s v="6406-6407"/>
          <s v="6407-6408"/>
          <s v="6408-6409"/>
          <s v="6409-6410"/>
          <s v="6410-6411"/>
          <s v="6411-6412"/>
          <s v="6412-6413"/>
          <s v="6413-6414"/>
          <s v="6414-6415"/>
          <s v="6415-6416"/>
          <s v="6416-6417"/>
          <s v="6417-6418"/>
          <s v="6418-6419"/>
          <s v="6419-6420"/>
          <s v="6420-6421"/>
          <s v="6421-6422"/>
          <s v="6422-6423"/>
          <s v="6423-6424"/>
          <s v="6424-6425"/>
          <s v="6425-6426"/>
          <s v="6426-6427"/>
          <s v="6427-6428"/>
          <s v="6428-6429"/>
          <s v="6429-6430"/>
          <s v="6430-6431"/>
          <s v="6431-6432"/>
          <s v="6432-6433"/>
          <s v="6433-6434"/>
          <s v="6434-6435"/>
          <s v="6435-6436"/>
          <s v="6436-6437"/>
          <s v="6437-6438"/>
          <s v="6438-6439"/>
          <s v="6439-6440"/>
          <s v="6440-6441"/>
          <s v="6441-6442"/>
          <s v="6442-6443"/>
          <s v="6443-6444"/>
          <s v="6444-6445"/>
          <s v="6445-6446"/>
          <s v="6446-6447"/>
          <s v="6447-6448"/>
          <s v="6448-6449"/>
          <s v="6449-6450"/>
          <s v="6450-6451"/>
          <s v="6451-6452"/>
          <s v="6452-6453"/>
          <s v="6453-6454"/>
          <s v="6454-6455"/>
          <s v="6455-6456"/>
          <s v="6456-6457"/>
          <s v="6457-6458"/>
          <s v="6458-6459"/>
          <s v="6459-6460"/>
          <s v="6460-6461"/>
          <s v="6461-6462"/>
          <s v="6462-6463"/>
          <s v="6463-6464"/>
          <s v="6464-6465"/>
          <s v="6465-6466"/>
          <s v="6466-6467"/>
          <s v="6467-6468"/>
          <s v="6468-6469"/>
          <s v="6469-6470"/>
          <s v="6470-6471"/>
          <s v="6471-6472"/>
          <s v="6472-6473"/>
          <s v="6473-6474"/>
          <s v="6474-6475"/>
          <s v="6475-6476"/>
          <s v="6476-6477"/>
          <s v="6477-6478"/>
          <s v="6478-6479"/>
          <s v="6479-6480"/>
          <s v="6480-6481"/>
          <s v="6481-6482"/>
          <s v="6482-6483"/>
          <s v="6483-6484"/>
          <s v="6484-6485"/>
          <s v="6485-6486"/>
          <s v="6486-6487"/>
          <s v="6487-6488"/>
          <s v="6488-6489"/>
          <s v="6489-6490"/>
          <s v="6490-6491"/>
          <s v="6491-6492"/>
          <s v="6492-6493"/>
          <s v="6493-6494"/>
          <s v="6494-6495"/>
          <s v="6495-6496"/>
          <s v="6496-6497"/>
          <s v="6497-6498"/>
          <s v="6498-6499"/>
          <s v="6499-6500"/>
          <s v="6500-6501"/>
          <s v="6501-6502"/>
          <s v="6502-6503"/>
          <s v="6503-6504"/>
          <s v="6504-6505"/>
          <s v="6505-6506"/>
          <s v="6506-6507"/>
          <s v="6507-6508"/>
          <s v="6508-6509"/>
          <s v="6509-6510"/>
          <s v="6510-6511"/>
          <s v="6511-6512"/>
          <s v="6512-6513"/>
          <s v="6513-6514"/>
          <s v="6514-6515"/>
          <s v="6515-6516"/>
          <s v="6516-6517"/>
          <s v="6517-6518"/>
          <s v="6518-6519"/>
          <s v="6519-6520"/>
          <s v="6520-6521"/>
          <s v="6521-6522"/>
          <s v="6522-6523"/>
          <s v="6523-6524"/>
          <s v="6524-6525"/>
          <s v="6525-6526"/>
          <s v="6526-6527"/>
          <s v="6527-6528"/>
          <s v="6528-6529"/>
          <s v="6529-6530"/>
          <s v="6530-6531"/>
          <s v="6531-6532"/>
          <s v="6532-6533"/>
          <s v="6533-6534"/>
          <s v="6534-6535"/>
          <s v="6535-6536"/>
          <s v="6536-6537"/>
          <s v="6537-6538"/>
          <s v="6538-6539"/>
          <s v="6539-6540"/>
          <s v="6540-6541"/>
          <s v="6541-6542"/>
          <s v="6542-6543"/>
          <s v="6543-6544"/>
          <s v="6544-6545"/>
          <s v="6545-6546"/>
          <s v="6546-6547"/>
          <s v="6547-6548"/>
          <s v="6548-6549"/>
          <s v="6549-6550"/>
          <s v="6550-6551"/>
          <s v="6551-6552"/>
          <s v="6552-6553"/>
          <s v="6553-6554"/>
          <s v="6554-6555"/>
          <s v="6555-6556"/>
          <s v="6556-6557"/>
          <s v="6557-6558"/>
          <s v="6558-6559"/>
          <s v="6559-6560"/>
          <s v="6560-6561"/>
          <s v="6561-6562"/>
          <s v="6562-6563"/>
          <s v="6563-6564"/>
          <s v="6564-6565"/>
          <s v="6565-6566"/>
          <s v="6566-6567"/>
          <s v="6567-6568"/>
          <s v="6568-6569"/>
          <s v="6569-6570"/>
          <s v="6570-6571"/>
          <s v="6571-6572"/>
          <s v="6572-6573"/>
          <s v="6573-6574"/>
          <s v="6574-6575"/>
          <s v="6575-6576"/>
          <s v="6576-6577"/>
          <s v="6577-6578"/>
          <s v="6578-6579"/>
          <s v="6579-6580"/>
          <s v="6580-6581"/>
          <s v="6581-6582"/>
          <s v="6582-6583"/>
          <s v="6583-6584"/>
          <s v="6584-6585"/>
          <s v="6585-6586"/>
          <s v="6586-6587"/>
          <s v="6587-6588"/>
          <s v="6588-6589"/>
          <s v="6589-6590"/>
          <s v="6590-6591"/>
          <s v="6591-6592"/>
          <s v="6592-6593"/>
          <s v="6593-6594"/>
          <s v="6594-6595"/>
          <s v="6595-6596"/>
          <s v="6596-6597"/>
          <s v="6597-6598"/>
          <s v="6598-6599"/>
          <s v="6599-6600"/>
          <s v="6600-6601"/>
          <s v="6601-6602"/>
          <s v="6602-6603"/>
          <s v="6603-6604"/>
          <s v="6604-6605"/>
          <s v="6605-6606"/>
          <s v="6606-6607"/>
          <s v="6607-6608"/>
          <s v="6608-6609"/>
          <s v="6609-6610"/>
          <s v="6610-6611"/>
          <s v="6611-6612"/>
          <s v="6612-6613"/>
          <s v="6613-6614"/>
          <s v="6614-6615"/>
          <s v="6615-6616"/>
          <s v="6616-6617"/>
          <s v="6617-6618"/>
          <s v="6618-6619"/>
          <s v="6619-6620"/>
          <s v="6620-6621"/>
          <s v="6621-6622"/>
          <s v="6622-6623"/>
          <s v="6623-6624"/>
          <s v="6624-6625"/>
          <s v="6625-6626"/>
          <s v="6626-6627"/>
          <s v="6627-6628"/>
          <s v="6628-6629"/>
          <s v="6629-6630"/>
          <s v="6630-6631"/>
          <s v="6631-6632"/>
          <s v="6632-6633"/>
          <s v="6633-6634"/>
          <s v="6634-6635"/>
          <s v="6635-6636"/>
          <s v="6636-6637"/>
          <s v="6637-6638"/>
          <s v="6638-6639"/>
          <s v="6639-6640"/>
          <s v="6640-6641"/>
          <s v="6641-6642"/>
          <s v="6642-6643"/>
          <s v="6643-6644"/>
          <s v="6644-6645"/>
          <s v="6645-6646"/>
          <s v="6646-6647"/>
          <s v="6647-6648"/>
          <s v="6648-6649"/>
          <s v="6649-6650"/>
          <s v="6650-6651"/>
          <s v="6651-6652"/>
          <s v="6652-6653"/>
          <s v="6653-6654"/>
          <s v="6654-6655"/>
          <s v="6655-6656"/>
          <s v="6656-6657"/>
          <s v="6657-6658"/>
          <s v="6658-6659"/>
          <s v="6659-6660"/>
          <s v="6660-6661"/>
          <s v="6661-6662"/>
          <s v="6662-6663"/>
          <s v="6663-6664"/>
          <s v="6664-6665"/>
          <s v="6665-6666"/>
          <s v="6666-6667"/>
          <s v="6667-6668"/>
          <s v="6668-6669"/>
          <s v="6669-6670"/>
          <s v="6670-6671"/>
          <s v="6671-6672"/>
          <s v="6672-6673"/>
          <s v="6673-6674"/>
          <s v="6674-6675"/>
          <s v="6675-6676"/>
          <s v="6676-6677"/>
          <s v="6677-6678"/>
          <s v="6678-6679"/>
          <s v="6679-6680"/>
          <s v="6680-6681"/>
          <s v="6681-6682"/>
          <s v="6682-6683"/>
          <s v="6683-6684"/>
          <s v="6684-6685"/>
          <s v="6685-6686"/>
          <s v="6686-6687"/>
          <s v="6687-6688"/>
          <s v="6688-6689"/>
          <s v="6689-6690"/>
          <s v="6690-6691"/>
          <s v="6691-6692"/>
          <s v="6692-6693"/>
          <s v="6693-6694"/>
          <s v="6694-6695"/>
          <s v="6695-6696"/>
          <s v="6696-6697"/>
          <s v="6697-6698"/>
          <s v="6698-6699"/>
          <s v="6699-6700"/>
          <s v="6700-6701"/>
          <s v="6701-6702"/>
          <s v="6702-6703"/>
          <s v="6703-6704"/>
          <s v="6704-6705"/>
          <s v="6705-6706"/>
          <s v="6706-6707"/>
          <s v="6707-6708"/>
          <s v="6708-6709"/>
          <s v="6709-6710"/>
          <s v="6710-6711"/>
          <s v="6711-6712"/>
          <s v="6712-6713"/>
          <s v="6713-6714"/>
          <s v="6714-6715"/>
          <s v="6715-6716"/>
          <s v="6716-6717"/>
          <s v="6717-6718"/>
          <s v="6718-6719"/>
          <s v="6719-6720"/>
          <s v="6720-6721"/>
          <s v="6721-6722"/>
          <s v="6722-6723"/>
          <s v="6723-6724"/>
          <s v="6724-6725"/>
          <s v="6725-6726"/>
          <s v="6726-6727"/>
          <s v="6727-6728"/>
          <s v="6728-6729"/>
          <s v="6729-6730"/>
          <s v="6730-6731"/>
          <s v="6731-6732"/>
          <s v="6732-6733"/>
          <s v="6733-6734"/>
          <s v="6734-6735"/>
          <s v="6735-6736"/>
          <s v="6736-6737"/>
          <s v="6737-6738"/>
          <s v="6738-6739"/>
          <s v="6739-6740"/>
          <s v="6740-6741"/>
          <s v="6741-6742"/>
          <s v="6742-6743"/>
          <s v="6743-6744"/>
          <s v="6744-6745"/>
          <s v="6745-6746"/>
          <s v="6746-6747"/>
          <s v="6747-6748"/>
          <s v="6748-6749"/>
          <s v="6749-6750"/>
          <s v="6750-6751"/>
          <s v="6751-6752"/>
          <s v="6752-6753"/>
          <s v="6753-6754"/>
          <s v="6754-6755"/>
          <s v="6755-6756"/>
          <s v="6756-6757"/>
          <s v="6757-6758"/>
          <s v="6758-6759"/>
          <s v="6759-6760"/>
          <s v="6760-6761"/>
          <s v="6761-6762"/>
          <s v="6762-6763"/>
          <s v="6763-6764"/>
          <s v="6764-6765"/>
          <s v="6765-6766"/>
          <s v="6766-6767"/>
          <s v="6767-6768"/>
          <s v="6768-6769"/>
          <s v="6769-6770"/>
          <s v="6770-6771"/>
          <s v="6771-6772"/>
          <s v="6772-6773"/>
          <s v="6773-6774"/>
          <s v="6774-6775"/>
          <s v="6775-6776"/>
          <s v="6776-6777"/>
          <s v="6777-6778"/>
          <s v="6778-6779"/>
          <s v="6779-6780"/>
          <s v="6780-6781"/>
          <s v="6781-6782"/>
          <s v="6782-6783"/>
          <s v="6783-6784"/>
          <s v="6784-6785"/>
          <s v="6785-6786"/>
          <s v="6786-6787"/>
          <s v="6787-6788"/>
          <s v="6788-6789"/>
          <s v="6789-6790"/>
          <s v="6790-6791"/>
          <s v="6791-6792"/>
          <s v="6792-6793"/>
          <s v="6793-6794"/>
          <s v="6794-6795"/>
          <s v="6795-6796"/>
          <s v="6796-6797"/>
          <s v="6797-6798"/>
          <s v="6798-6799"/>
          <s v="6799-6800"/>
          <s v="6800-6801"/>
          <s v="6801-6802"/>
          <s v="6802-6803"/>
          <s v="6803-6804"/>
          <s v="6804-6805"/>
          <s v="6805-6806"/>
          <s v="6806-6807"/>
          <s v="6807-6808"/>
          <s v="6808-6809"/>
          <s v="6809-6810"/>
          <s v="6810-6811"/>
          <s v="6811-6812"/>
          <s v="6812-6813"/>
          <s v="6813-6814"/>
          <s v="6814-6815"/>
          <s v="6815-6816"/>
          <s v="6816-6817"/>
          <s v="6817-6818"/>
          <s v="6818-6819"/>
          <s v="6819-6820"/>
          <s v="6820-6821"/>
          <s v="6821-6822"/>
          <s v="6822-6823"/>
          <s v="6823-6824"/>
          <s v="6824-6825"/>
          <s v="6825-6826"/>
          <s v="6826-6827"/>
          <s v="6827-6828"/>
          <s v="6828-6829"/>
          <s v="6829-6830"/>
          <s v="6830-6831"/>
          <s v="6831-6832"/>
          <s v="6832-6833"/>
          <s v="6833-6834"/>
          <s v="6834-6835"/>
          <s v="6835-6836"/>
          <s v="6836-6837"/>
          <s v="6837-6838"/>
          <s v="6838-6839"/>
          <s v="6839-6840"/>
          <s v="6840-6841"/>
          <s v="6841-6842"/>
          <s v="6842-6843"/>
          <s v="6843-6844"/>
          <s v="6844-6845"/>
          <s v="6845-6846"/>
          <s v="6846-6847"/>
          <s v="6847-6848"/>
          <s v="6848-6849"/>
          <s v="6849-6850"/>
          <s v="6850-6851"/>
          <s v="6851-6852"/>
          <s v="6852-6853"/>
          <s v="6853-6854"/>
          <s v="6854-6855"/>
          <s v="6855-6856"/>
          <s v="6856-6857"/>
          <s v="6857-6858"/>
          <s v="6858-6859"/>
          <s v="6859-6860"/>
          <s v="6860-6861"/>
          <s v="6861-6862"/>
          <s v="6862-6863"/>
          <s v="6863-6864"/>
          <s v="6864-6865"/>
          <s v="6865-6866"/>
          <s v="6866-6867"/>
          <s v="6867-6868"/>
          <s v="6868-6869"/>
          <s v="6869-6870"/>
          <s v="6870-6871"/>
          <s v="6871-6872"/>
          <s v="6872-6873"/>
          <s v="6873-6874"/>
          <s v="6874-6875"/>
          <s v="6875-6876"/>
          <s v="6876-6877"/>
          <s v="6877-6878"/>
          <s v="6878-6879"/>
          <s v="6879-6880"/>
          <s v="6880-6881"/>
          <s v="6881-6882"/>
          <s v="6882-6883"/>
          <s v="6883-6884"/>
          <s v="6884-6885"/>
          <s v="6885-6886"/>
          <s v="6886-6887"/>
          <s v="6887-6888"/>
          <s v="6888-6889"/>
          <s v="6889-6890"/>
          <s v="6890-6891"/>
          <s v="6891-6892"/>
          <s v="6892-6893"/>
          <s v="6893-6894"/>
          <s v="6894-6895"/>
          <s v="6895-6896"/>
          <s v="6896-6897"/>
          <s v="6897-6898"/>
          <s v="6898-6899"/>
          <s v="6899-6900"/>
          <s v="6900-6901"/>
          <s v="6901-6902"/>
          <s v="6902-6903"/>
          <s v="6903-6904"/>
          <s v="6904-6905"/>
          <s v="6905-6906"/>
          <s v="6906-6907"/>
          <s v="6907-6908"/>
          <s v="6908-6909"/>
          <s v="6909-6910"/>
          <s v="6910-6911"/>
          <s v="6911-6912"/>
          <s v="6912-6913"/>
          <s v="6913-6914"/>
          <s v="6914-6915"/>
          <s v="6915-6916"/>
          <s v="6916-6917"/>
          <s v="6917-6918"/>
          <s v="6918-6919"/>
          <s v="6919-6920"/>
          <s v="6920-6921"/>
          <s v="6921-6922"/>
          <s v="6922-6923"/>
          <s v="6923-6924"/>
          <s v="6924-6925"/>
          <s v="6925-6926"/>
          <s v="6926-6927"/>
          <s v="6927-6928"/>
          <s v="6928-6929"/>
          <s v="6929-6930"/>
          <s v="6930-6931"/>
          <s v="6931-6932"/>
          <s v="6932-6933"/>
          <s v="6933-6934"/>
          <s v="6934-6935"/>
          <s v="6935-6936"/>
          <s v="6936-6937"/>
          <s v="6937-6938"/>
          <s v="6938-6939"/>
          <s v="6939-6940"/>
          <s v="6940-6941"/>
          <s v="6941-6942"/>
          <s v="6942-6943"/>
          <s v="6943-6944"/>
          <s v="6944-6945"/>
          <s v="6945-6946"/>
          <s v="6946-6947"/>
          <s v="6947-6948"/>
          <s v="6948-6949"/>
          <s v="6949-6950"/>
          <s v="6950-6951"/>
          <s v="6951-6952"/>
          <s v="6952-6953"/>
          <s v="6953-6954"/>
          <s v="6954-6955"/>
          <s v="6955-6956"/>
          <s v="6956-6957"/>
          <s v="6957-6958"/>
          <s v="6958-6959"/>
          <s v="6959-6960"/>
          <s v="6960-6961"/>
          <s v="6961-6962"/>
          <s v="6962-6963"/>
          <s v="6963-6964"/>
          <s v="6964-6965"/>
          <s v="6965-6966"/>
          <s v="6966-6967"/>
          <s v="6967-6968"/>
          <s v="6968-6969"/>
          <s v="6969-6970"/>
          <s v="6970-6971"/>
          <s v="6971-6972"/>
          <s v="6972-6973"/>
          <s v="6973-6974"/>
          <s v="6974-6975"/>
          <s v="6975-6976"/>
          <s v="6976-6977"/>
          <s v="6977-6978"/>
          <s v="6978-6979"/>
          <s v="6979-6980"/>
          <s v="6980-6981"/>
          <s v="6981-6982"/>
          <s v="6982-6983"/>
          <s v="6983-6984"/>
          <s v="6984-6985"/>
          <s v="6985-6986"/>
          <s v="6986-6987"/>
          <s v="6987-6988"/>
          <s v="6988-6989"/>
          <s v="6989-6990"/>
          <s v="6990-6991"/>
          <s v="6991-6992"/>
          <s v="6992-6993"/>
          <s v="6993-6994"/>
          <s v="6994-6995"/>
          <s v="6995-6996"/>
          <s v="6996-6997"/>
          <s v="6997-6998"/>
          <s v="6998-6999"/>
          <s v="6999-7000"/>
          <s v="7000-7001"/>
          <s v="7001-7002"/>
          <s v="7002-7003"/>
          <s v="7003-7004"/>
          <s v="7004-7005"/>
          <s v="7005-7006"/>
          <s v="7006-7007"/>
          <s v="7007-7008"/>
          <s v="7008-7009"/>
          <s v="7009-7010"/>
          <s v="7010-7011"/>
          <s v="7011-7012"/>
          <s v="7012-7013"/>
          <s v="7013-7014"/>
          <s v="7014-7015"/>
          <s v="7015-7016"/>
          <s v="7016-7017"/>
          <s v="7017-7018"/>
          <s v="7018-7019"/>
          <s v="7019-7020"/>
          <s v="7020-7021"/>
          <s v="7021-7022"/>
          <s v="7022-7023"/>
          <s v="7023-7024"/>
          <s v="7024-7025"/>
          <s v="7025-7026"/>
          <s v="7026-7027"/>
          <s v="7027-7028"/>
          <s v="7028-7029"/>
          <s v="7029-7030"/>
          <s v="7030-7031"/>
          <s v="7031-7032"/>
          <s v="7032-7033"/>
          <s v="7033-7034"/>
          <s v="7034-7035"/>
          <s v="7035-7036"/>
          <s v="7036-7037"/>
          <s v="7037-7038"/>
          <s v="7038-7039"/>
          <s v="7039-7040"/>
          <s v="7040-7041"/>
          <s v="7041-7042"/>
          <s v="7042-7043"/>
          <s v="7043-7044"/>
          <s v="7044-7045"/>
          <s v="7045-7046"/>
          <s v="7046-7047"/>
          <s v="7047-7048"/>
          <s v="7048-7049"/>
          <s v="7049-7050"/>
          <s v="7050-7051"/>
          <s v="7051-7052"/>
          <s v="7052-7053"/>
          <s v="7053-7054"/>
          <s v="7054-7055"/>
          <s v="7055-7056"/>
          <s v="7056-7057"/>
          <s v="7057-7058"/>
          <s v="7058-7059"/>
          <s v="7059-7060"/>
          <s v="7060-7061"/>
          <s v="7061-7062"/>
          <s v="7062-7063"/>
          <s v="7063-7064"/>
          <s v="7064-7065"/>
          <s v="7065-7066"/>
          <s v="7066-7067"/>
          <s v="7067-7068"/>
          <s v="7068-7069"/>
          <s v="7069-7070"/>
          <s v="7070-7071"/>
          <s v="7071-7072"/>
          <s v="7072-7073"/>
          <s v="7073-7074"/>
          <s v="7074-7075"/>
          <s v="7075-7076"/>
          <s v="7076-7077"/>
          <s v="7077-7078"/>
          <s v="7078-7079"/>
          <s v="7079-7080"/>
          <s v="7080-7081"/>
          <s v="7081-7082"/>
          <s v="7082-7083"/>
          <s v="7083-7084"/>
          <s v="7084-7085"/>
          <s v="7085-7086"/>
          <s v="7086-7087"/>
          <s v="7087-7088"/>
          <s v="7088-7089"/>
          <s v="7089-7090"/>
          <s v="7090-7091"/>
          <s v="7091-7092"/>
          <s v="7092-7093"/>
          <s v="7093-7094"/>
          <s v="7094-7095"/>
          <s v="7095-7096"/>
          <s v="7096-7097"/>
          <s v="7097-7098"/>
          <s v="7098-7099"/>
          <s v="7099-7100"/>
          <s v="7100-7101"/>
          <s v="7101-7102"/>
          <s v="7102-7103"/>
          <s v="7103-7104"/>
          <s v="7104-7105"/>
          <s v="7105-7106"/>
          <s v="7106-7107"/>
          <s v="7107-7108"/>
          <s v="7108-7109"/>
          <s v="7109-7110"/>
          <s v="7110-7111"/>
          <s v="7111-7112"/>
          <s v="7112-7113"/>
          <s v="7113-7114"/>
          <s v="7114-7115"/>
          <s v="7115-7116"/>
          <s v="7116-7117"/>
          <s v="7117-7118"/>
          <s v="7118-7119"/>
          <s v="7119-7120"/>
          <s v="7120-7121"/>
          <s v="7121-7122"/>
          <s v="7122-7123"/>
          <s v="7123-7124"/>
          <s v="7124-7125"/>
          <s v="7125-7126"/>
          <s v="7126-7127"/>
          <s v="7127-7128"/>
          <s v="7128-7129"/>
          <s v="7129-7130"/>
          <s v="7130-7131"/>
          <s v="7131-7132"/>
          <s v="7132-7133"/>
          <s v="7133-7134"/>
          <s v="7134-7135"/>
          <s v="7135-7136"/>
          <s v="7136-7137"/>
          <s v="7137-7138"/>
          <s v="7138-7139"/>
          <s v="7139-7140"/>
          <s v="7140-7141"/>
          <s v="7141-7142"/>
          <s v="7142-7143"/>
          <s v="7143-7144"/>
          <s v="7144-7145"/>
          <s v="7145-7146"/>
          <s v="7146-7147"/>
          <s v="7147-7148"/>
          <s v="7148-7149"/>
          <s v="7149-7150"/>
          <s v="7150-7151"/>
          <s v="7151-7152"/>
          <s v="7152-7153"/>
          <s v="7153-7154"/>
          <s v="7154-7155"/>
          <s v="7155-7156"/>
          <s v="7156-7157"/>
          <s v="7157-7158"/>
          <s v="7158-7159"/>
          <s v="7159-7160"/>
          <s v="7160-7161"/>
          <s v="7161-7162"/>
          <s v="7162-7163"/>
          <s v="7163-7164"/>
          <s v="7164-7165"/>
          <s v="7165-7166"/>
          <s v="7166-7167"/>
          <s v="7167-7168"/>
          <s v="7168-7169"/>
          <s v="7169-7170"/>
          <s v="7170-7171"/>
          <s v="7171-7172"/>
          <s v="7172-7173"/>
          <s v="7173-7174"/>
          <s v="7174-7175"/>
          <s v="7175-7176"/>
          <s v="7176-7177"/>
          <s v="7177-7178"/>
          <s v="7178-7179"/>
          <s v="7179-7180"/>
          <s v="7180-7181"/>
          <s v="7181-7182"/>
          <s v="7182-7183"/>
          <s v="7183-7184"/>
          <s v="7184-7185"/>
          <s v="7185-7186"/>
          <s v="7186-7187"/>
          <s v="7187-7188"/>
          <s v="7188-7189"/>
          <s v="7189-7190"/>
          <s v="7190-7191"/>
          <s v="7191-7192"/>
          <s v="7192-7193"/>
          <s v="7193-7194"/>
          <s v="7194-7195"/>
          <s v="7195-7196"/>
          <s v="7196-7197"/>
          <s v="7197-7198"/>
          <s v="7198-7199"/>
          <s v="7199-7200"/>
          <s v="7200-7201"/>
          <s v="7201-7202"/>
          <s v="7202-7203"/>
          <s v="7203-7204"/>
          <s v="7204-7205"/>
          <s v="7205-7206"/>
          <s v="7206-7207"/>
          <s v="7207-7208"/>
          <s v="7208-7209"/>
          <s v="7209-7210"/>
          <s v="7210-7211"/>
          <s v="7211-7212"/>
          <s v="7212-7213"/>
          <s v="7213-7214"/>
          <s v="7214-7215"/>
          <s v="7215-7216"/>
          <s v="7216-7217"/>
          <s v="7217-7218"/>
          <s v="7218-7219"/>
          <s v="7219-7220"/>
          <s v="7220-7221"/>
          <s v="7221-7222"/>
          <s v="7222-7223"/>
          <s v="7223-7224"/>
          <s v="7224-7225"/>
          <s v="7225-7226"/>
          <s v="7226-7227"/>
          <s v="7227-7228"/>
          <s v="7228-7229"/>
          <s v="7229-7230"/>
          <s v="7230-7231"/>
          <s v="7231-7232"/>
          <s v="7232-7233"/>
          <s v="7233-7234"/>
          <s v="7234-7235"/>
          <s v="7235-7236"/>
          <s v="7236-7237"/>
          <s v="7237-7238"/>
          <s v="7238-7239"/>
          <s v="7239-7240"/>
          <s v="7240-7241"/>
          <s v="7241-7242"/>
          <s v="7242-7243"/>
          <s v="7243-7244"/>
          <s v="7244-7245"/>
          <s v="7245-7246"/>
          <s v="7246-7247"/>
          <s v="7247-7248"/>
          <s v="7248-7249"/>
          <s v="7249-7250"/>
          <s v="7250-7251"/>
          <s v="7251-7252"/>
          <s v="7252-7253"/>
          <s v="7253-7254"/>
          <s v="7254-7255"/>
          <s v="7255-7256"/>
          <s v="7256-7257"/>
          <s v="7257-7258"/>
          <s v="7258-7259"/>
          <s v="7259-7260"/>
          <s v="7260-7261"/>
          <s v="7261-7262"/>
          <s v="7262-7263"/>
          <s v="7263-7264"/>
          <s v="7264-7265"/>
          <s v="7265-7266"/>
          <s v="7266-7267"/>
          <s v="7267-7268"/>
          <s v="7268-7269"/>
          <s v="7269-7270"/>
          <s v="7270-7271"/>
          <s v="7271-7272"/>
          <s v="7272-7273"/>
          <s v="7273-7274"/>
          <s v="7274-7275"/>
          <s v="7275-7276"/>
          <s v="7276-7277"/>
          <s v="7277-7278"/>
          <s v="7278-7279"/>
          <s v="7279-7280"/>
          <s v="7280-7281"/>
          <s v="7281-7282"/>
          <s v="7282-7283"/>
          <s v="7283-7284"/>
          <s v="7284-7285"/>
          <s v="7285-7286"/>
          <s v="7286-7287"/>
          <s v="7287-7288"/>
          <s v="7288-7289"/>
          <s v="7289-7290"/>
          <s v="7290-7291"/>
          <s v="7291-7292"/>
          <s v="7292-7293"/>
          <s v="7293-7294"/>
          <s v="7294-7295"/>
          <s v="7295-7296"/>
          <s v="7296-7297"/>
          <s v="7297-7298"/>
          <s v="7298-7299"/>
          <s v="7299-7300"/>
          <s v="7300-7301"/>
          <s v="7301-7302"/>
          <s v="7302-7303"/>
          <s v="7303-7304"/>
          <s v="7304-7305"/>
          <s v="7305-7306"/>
          <s v="7306-7307"/>
          <s v="7307-7308"/>
          <s v="7308-7309"/>
          <s v="7309-7310"/>
          <s v="7310-7311"/>
          <s v="7311-7312"/>
          <s v="7312-7313"/>
          <s v="7313-7314"/>
          <s v="7314-7315"/>
          <s v="7315-7316"/>
          <s v="7316-7317"/>
          <s v="7317-7318"/>
          <s v="7318-7319"/>
          <s v="7319-7320"/>
          <s v="7320-7321"/>
          <s v="7321-7322"/>
          <s v="7322-7323"/>
          <s v="7323-7324"/>
          <s v="7324-7325"/>
          <s v="7325-7326"/>
          <s v="7326-7327"/>
          <s v="7327-7328"/>
          <s v="7328-7329"/>
          <s v="7329-7330"/>
          <s v="7330-7331"/>
          <s v="7331-7332"/>
          <s v="7332-7333"/>
          <s v="7333-7334"/>
          <s v="7334-7335"/>
          <s v="7335-7336"/>
          <s v="7336-7337"/>
          <s v="7337-7338"/>
          <s v="7338-7339"/>
          <s v="7339-7340"/>
          <s v="7340-7341"/>
          <s v="7341-7342"/>
          <s v="7342-7343"/>
          <s v="7343-7344"/>
          <s v="7344-7345"/>
          <s v="7345-7346"/>
          <s v="7346-7347"/>
          <s v="7347-7348"/>
          <s v="7348-7349"/>
          <s v="7349-7350"/>
          <s v="7350-7351"/>
          <s v="7351-7352"/>
          <s v="7352-7353"/>
          <s v="7353-7354"/>
          <s v="7354-7355"/>
          <s v="7355-7356"/>
          <s v="7356-7357"/>
          <s v="7357-7358"/>
          <s v="7358-7359"/>
          <s v="7359-7360"/>
          <s v="7360-7361"/>
          <s v="7361-7362"/>
          <s v="7362-7363"/>
          <s v="7363-7364"/>
          <s v="7364-7365"/>
          <s v="7365-7366"/>
          <s v="7366-7367"/>
          <s v="7367-7368"/>
          <s v="7368-7369"/>
          <s v="7369-7370"/>
          <s v="7370-7371"/>
          <s v="7371-7372"/>
          <s v="7372-7373"/>
          <s v="7373-7374"/>
          <s v="7374-7375"/>
          <s v="7375-7376"/>
          <s v="7376-7377"/>
          <s v="7377-7378"/>
          <s v="7378-7379"/>
          <s v="7379-7380"/>
          <s v="7380-7381"/>
          <s v="7381-7382"/>
          <s v="7382-7383"/>
          <s v="7383-7384"/>
          <s v="7384-7385"/>
          <s v="7385-7386"/>
          <s v="7386-7387"/>
          <s v="7387-7388"/>
          <s v="7388-7389"/>
          <s v="7389-7390"/>
          <s v="7390-7391"/>
          <s v="7391-7392"/>
          <s v="7392-7393"/>
          <s v="7393-7394"/>
          <s v="7394-7395"/>
          <s v="7395-7396"/>
          <s v="7396-7397"/>
          <s v="7397-7398"/>
          <s v="7398-7399"/>
          <s v="7399-7400"/>
          <s v="7400-7401"/>
          <s v="7401-7402"/>
          <s v="7402-7403"/>
          <s v="7403-7404"/>
          <s v="7404-7405"/>
          <s v="7405-7406"/>
          <s v="7406-7407"/>
          <s v="7407-7408"/>
          <s v="7408-7409"/>
          <s v="7409-7410"/>
          <s v="7410-7411"/>
          <s v="7411-7412"/>
          <s v="7412-7413"/>
          <s v="7413-7414"/>
          <s v="7414-7415"/>
          <s v="7415-7416"/>
          <s v="7416-7417"/>
          <s v="7417-7418"/>
          <s v="7418-7419"/>
          <s v="7419-7420"/>
          <s v="7420-7421"/>
          <s v="7421-7422"/>
          <s v="7422-7423"/>
          <s v="7423-7424"/>
          <s v="7424-7425"/>
          <s v="7425-7426"/>
          <s v="7426-7427"/>
          <s v="7427-7428"/>
          <s v="7428-7429"/>
          <s v="7429-7430"/>
          <s v="7430-7431"/>
          <s v="7431-7432"/>
          <s v="7432-7433"/>
          <s v="7433-7434"/>
          <s v="7434-7435"/>
          <s v="7435-7436"/>
          <s v="7436-7437"/>
          <s v="7437-7438"/>
          <s v="7438-7439"/>
          <s v="7439-7440"/>
          <s v="7440-7441"/>
          <s v="7441-7442"/>
          <s v="7442-7443"/>
          <s v="7443-7444"/>
          <s v="7444-7445"/>
          <s v="7445-7446"/>
          <s v="7446-7447"/>
          <s v="7447-7448"/>
          <s v="7448-7449"/>
          <s v="7449-7450"/>
          <s v="7450-7451"/>
          <s v="7451-7452"/>
          <s v="7452-7453"/>
          <s v="7453-7454"/>
          <s v="7454-7455"/>
          <s v="7455-7456"/>
          <s v="7456-7457"/>
          <s v="7457-7458"/>
          <s v="7458-7459"/>
          <s v="7459-7460"/>
          <s v="7460-7461"/>
          <s v="7461-7462"/>
          <s v="7462-7463"/>
          <s v="7463-7464"/>
          <s v="7464-7465"/>
          <s v="7465-7466"/>
          <s v="7466-7467"/>
          <s v="7467-7468"/>
          <s v="7468-7469"/>
          <s v="7469-7470"/>
          <s v="7470-7471"/>
          <s v="7471-7472"/>
          <s v="7472-7473"/>
          <s v="7473-7474"/>
          <s v="7474-7475"/>
          <s v="7475-7476"/>
          <s v="7476-7477"/>
          <s v="7477-7478"/>
          <s v="7478-7479"/>
          <s v="7479-7480"/>
          <s v="7480-7481"/>
          <s v="7481-7482"/>
          <s v="7482-7483"/>
          <s v="7483-7484"/>
          <s v="7484-7485"/>
          <s v="7485-7486"/>
          <s v="7486-7487"/>
          <s v="7487-7488"/>
          <s v="7488-7489"/>
          <s v="7489-7490"/>
          <s v="7490-7491"/>
          <s v="7491-7492"/>
          <s v="7492-7493"/>
          <s v="7493-7494"/>
          <s v="7494-7495"/>
          <s v="7495-7496"/>
          <s v="7496-7497"/>
          <s v="7497-7498"/>
          <s v="7498-7499"/>
          <s v="7499-7500"/>
          <s v="7500-7501"/>
          <s v="7501-7502"/>
          <s v="7502-7503"/>
          <s v="7503-7504"/>
          <s v="7504-7505"/>
          <s v="7505-7506"/>
          <s v="7506-7507"/>
          <s v="7507-7508"/>
          <s v="7508-7509"/>
          <s v="7509-7510"/>
          <s v="7510-7511"/>
          <s v="7511-7512"/>
          <s v="7512-7513"/>
          <s v="7513-7514"/>
          <s v="7514-7515"/>
          <s v="7515-7516"/>
          <s v="7516-7517"/>
          <s v="7517-7518"/>
          <s v="7518-7519"/>
          <s v="7519-7520"/>
          <s v="7520-7521"/>
          <s v="7521-7522"/>
          <s v="7522-7523"/>
          <s v="7523-7524"/>
          <s v="7524-7525"/>
          <s v="7525-7526"/>
          <s v="7526-7527"/>
          <s v="7527-7528"/>
          <s v="7528-7529"/>
          <s v="7529-7530"/>
          <s v="7530-7531"/>
          <s v="7531-7532"/>
          <s v="7532-7533"/>
          <s v="7533-7534"/>
          <s v="7534-7535"/>
          <s v="7535-7536"/>
          <s v="7536-7537"/>
          <s v="7537-7538"/>
          <s v="7538-7539"/>
          <s v="7539-7540"/>
          <s v="7540-7541"/>
          <s v="7541-7542"/>
          <s v="7542-7543"/>
          <s v="7543-7544"/>
          <s v="7544-7545"/>
          <s v="7545-7546"/>
          <s v="7546-7547"/>
          <s v="7547-7548"/>
          <s v="7548-7549"/>
          <s v="7549-7550"/>
          <s v="7550-7551"/>
          <s v="7551-7552"/>
          <s v="7552-7553"/>
          <s v="7553-7554"/>
          <s v="7554-7555"/>
          <s v="7555-7556"/>
          <s v="7556-7557"/>
          <s v="7557-7558"/>
          <s v="7558-7559"/>
          <s v="7559-7560"/>
          <s v="7560-7561"/>
          <s v="7561-7562"/>
          <s v="7562-7563"/>
          <s v="7563-7564"/>
          <s v="7564-7565"/>
          <s v="7565-7566"/>
          <s v="7566-7567"/>
          <s v="7567-7568"/>
          <s v="7568-7569"/>
          <s v="7569-7570"/>
          <s v="7570-7571"/>
          <s v="7571-7572"/>
          <s v="7572-7573"/>
          <s v="7573-7574"/>
          <s v="7574-7575"/>
          <s v="7575-7576"/>
          <s v="7576-7577"/>
          <s v="7577-7578"/>
          <s v="7578-7579"/>
          <s v="7579-7580"/>
          <s v="7580-7581"/>
          <s v="7581-7582"/>
          <s v="7582-7583"/>
          <s v="7583-7584"/>
          <s v="7584-7585"/>
          <s v="7585-7586"/>
          <s v="7586-7587"/>
          <s v="7587-7588"/>
          <s v="7588-7589"/>
          <s v="7589-7590"/>
          <s v="7590-7591"/>
          <s v="7591-7592"/>
          <s v="7592-7593"/>
          <s v="7593-7594"/>
          <s v="7594-7595"/>
          <s v="7595-7596"/>
          <s v="7596-7597"/>
          <s v="7597-7598"/>
          <s v="7598-7599"/>
          <s v="7599-7600"/>
          <s v="7600-7601"/>
          <s v="7601-7602"/>
          <s v="7602-7603"/>
          <s v="7603-7604"/>
          <s v="7604-7605"/>
          <s v="7605-7606"/>
          <s v="7606-7607"/>
          <s v="7607-7608"/>
          <s v="7608-7609"/>
          <s v="7609-7610"/>
          <s v="7610-7611"/>
          <s v="7611-7612"/>
          <s v="7612-7613"/>
          <s v="7613-7614"/>
          <s v="7614-7615"/>
          <s v="7615-7616"/>
          <s v="7616-7617"/>
          <s v="7617-7618"/>
          <s v="7618-7619"/>
          <s v="7619-7620"/>
          <s v="7620-7621"/>
          <s v="7621-7622"/>
          <s v="7622-7623"/>
          <s v="7623-7624"/>
          <s v="7624-7625"/>
          <s v="7625-7626"/>
          <s v="7626-7627"/>
          <s v="7627-7628"/>
          <s v="7628-7629"/>
          <s v="7629-7630"/>
          <s v="7630-7631"/>
          <s v="7631-7632"/>
          <s v="7632-7633"/>
          <s v="7633-7634"/>
          <s v="7634-7635"/>
          <s v="7635-7636"/>
          <s v="7636-7637"/>
          <s v="7637-7638"/>
          <s v="7638-7639"/>
          <s v="7639-7640"/>
          <s v="7640-7641"/>
          <s v="7641-7642"/>
          <s v="7642-7643"/>
          <s v="7643-7644"/>
          <s v="7644-7645"/>
          <s v="7645-7646"/>
          <s v="7646-7647"/>
          <s v="7647-7648"/>
          <s v="7648-7649"/>
          <s v="7649-7650"/>
          <s v="7650-7651"/>
          <s v="7651-7652"/>
          <s v="7652-7653"/>
          <s v="7653-7654"/>
          <s v="7654-7655"/>
          <s v="7655-7656"/>
          <s v="7656-7657"/>
          <s v="7657-7658"/>
          <s v="7658-7659"/>
          <s v="7659-7660"/>
          <s v="7660-7661"/>
          <s v="7661-7662"/>
          <s v="7662-7663"/>
          <s v="7663-7664"/>
          <s v="7664-7665"/>
          <s v="7665-7666"/>
          <s v="7666-7667"/>
          <s v="7667-7668"/>
          <s v="7668-7669"/>
          <s v="7669-7670"/>
          <s v="7670-7671"/>
          <s v="7671-7672"/>
          <s v="7672-7673"/>
          <s v="7673-7674"/>
          <s v="7674-7675"/>
          <s v="7675-7676"/>
          <s v="7676-7677"/>
          <s v="7677-7678"/>
          <s v="7678-7679"/>
          <s v="7679-7680"/>
          <s v="7680-7681"/>
          <s v="7681-7682"/>
          <s v="7682-7683"/>
          <s v="7683-7684"/>
          <s v="7684-7685"/>
          <s v="7685-7686"/>
          <s v="7686-7687"/>
          <s v="7687-7688"/>
          <s v="7688-7689"/>
          <s v="7689-7690"/>
          <s v="7690-7691"/>
          <s v="7691-7692"/>
          <s v="7692-7693"/>
          <s v="7693-7694"/>
          <s v="7694-7695"/>
          <s v="7695-7696"/>
          <s v="7696-7697"/>
          <s v="7697-7698"/>
          <s v="7698-7699"/>
          <s v="7699-7700"/>
          <s v="7700-7701"/>
          <s v="7701-7702"/>
          <s v="7702-7703"/>
          <s v="7703-7704"/>
          <s v="7704-7705"/>
          <s v="7705-7706"/>
          <s v="7706-7707"/>
          <s v="7707-7708"/>
          <s v="7708-7709"/>
          <s v="7709-7710"/>
          <s v="7710-7711"/>
          <s v="7711-7712"/>
          <s v="7712-7713"/>
          <s v="7713-7714"/>
          <s v="7714-7715"/>
          <s v="7715-7716"/>
          <s v="7716-7717"/>
          <s v="7717-7718"/>
          <s v="7718-7719"/>
          <s v="7719-7720"/>
          <s v="7720-7721"/>
          <s v="7721-7722"/>
          <s v="7722-7723"/>
          <s v="7723-7724"/>
          <s v="7724-7725"/>
          <s v="7725-7726"/>
          <s v="7726-7727"/>
          <s v="7727-7728"/>
          <s v="7728-7729"/>
          <s v="7729-7730"/>
          <s v="7730-7731"/>
          <s v="7731-7732"/>
          <s v="7732-7733"/>
          <s v="7733-7734"/>
          <s v="7734-7735"/>
          <s v="7735-7736"/>
          <s v="7736-7737"/>
          <s v="7737-7738"/>
          <s v="7738-7739"/>
          <s v="7739-7740"/>
          <s v="7740-7741"/>
          <s v="7741-7742"/>
          <s v="7742-7743"/>
          <s v="7743-7744"/>
          <s v="7744-7745"/>
          <s v="7745-7746"/>
          <s v="7746-7747"/>
          <s v="7747-7748"/>
          <s v="7748-7749"/>
          <s v="7749-7750"/>
          <s v="7750-7751"/>
          <s v="7751-7752"/>
          <s v="7752-7753"/>
          <s v="7753-7754"/>
          <s v="7754-7755"/>
          <s v="7755-7756"/>
          <s v="7756-7757"/>
          <s v="7757-7758"/>
          <s v="7758-7759"/>
          <s v="7759-7760"/>
          <s v="7760-7761"/>
          <s v="7761-7762"/>
          <s v="7762-7763"/>
          <s v="7763-7764"/>
          <s v="7764-7765"/>
          <s v="7765-7766"/>
          <s v="7766-7767"/>
          <s v="7767-7768"/>
          <s v="7768-7769"/>
          <s v="7769-7770"/>
          <s v="7770-7771"/>
          <s v="7771-7772"/>
          <s v="7772-7773"/>
          <s v="7773-7774"/>
          <s v="7774-7775"/>
          <s v="7775-7776"/>
          <s v="7776-7777"/>
          <s v="7777-7778"/>
          <s v="7778-7779"/>
          <s v="7779-7780"/>
          <s v="7780-7781"/>
          <s v="7781-7782"/>
          <s v="7782-7783"/>
          <s v="7783-7784"/>
          <s v="7784-7785"/>
          <s v="7785-7786"/>
          <s v="7786-7787"/>
          <s v="7787-7788"/>
          <s v="7788-7789"/>
          <s v="7789-7790"/>
          <s v="7790-7791"/>
          <s v="7791-7792"/>
          <s v="7792-7793"/>
          <s v="7793-7794"/>
          <s v="7794-7795"/>
          <s v="7795-7796"/>
          <s v="7796-7797"/>
          <s v="7797-7798"/>
          <s v="7798-7799"/>
          <s v="7799-7800"/>
          <s v="7800-7801"/>
          <s v="7801-7802"/>
          <s v="7802-7803"/>
          <s v="7803-7804"/>
          <s v="7804-7805"/>
          <s v="7805-7806"/>
          <s v="7806-7807"/>
          <s v="7807-7808"/>
          <s v="7808-7809"/>
          <s v="7809-7810"/>
          <s v="7810-7811"/>
          <s v="7811-7812"/>
          <s v="7812-7813"/>
          <s v="7813-7814"/>
          <s v="7814-7815"/>
          <s v="7815-7816"/>
          <s v="7816-7817"/>
          <s v="7817-7818"/>
          <s v="7818-7819"/>
          <s v="7819-7820"/>
          <s v="7820-7821"/>
          <s v="7821-7822"/>
          <s v="7822-7823"/>
          <s v="7823-7824"/>
          <s v="7824-7825"/>
          <s v="7825-7826"/>
          <s v="7826-7827"/>
          <s v="7827-7828"/>
          <s v="7828-7829"/>
          <s v="7829-7830"/>
          <s v="7830-7831"/>
          <s v="7831-7832"/>
          <s v="7832-7833"/>
          <s v="7833-7834"/>
          <s v="7834-7835"/>
          <s v="7835-7836"/>
          <s v="7836-7837"/>
          <s v="7837-7838"/>
          <s v="7838-7839"/>
          <s v="7839-7840"/>
          <s v="7840-7841"/>
          <s v="7841-7842"/>
          <s v="7842-7843"/>
          <s v="7843-7844"/>
          <s v="7844-7845"/>
          <s v="7845-7846"/>
          <s v="7846-7847"/>
          <s v="7847-7848"/>
          <s v="7848-7849"/>
          <s v="7849-7850"/>
          <s v="7850-7851"/>
          <s v="7851-7852"/>
          <s v="7852-7853"/>
          <s v="7853-7854"/>
          <s v="7854-7855"/>
          <s v="7855-7856"/>
          <s v="7856-7857"/>
          <s v="7857-7858"/>
          <s v="7858-7859"/>
          <s v="7859-7860"/>
          <s v="7860-7861"/>
          <s v="7861-7862"/>
          <s v="7862-7863"/>
          <s v="7863-7864"/>
          <s v="7864-7865"/>
          <s v="7865-7866"/>
          <s v="7866-7867"/>
          <s v="7867-7868"/>
          <s v="7868-7869"/>
          <s v="7869-7870"/>
          <s v="7870-7871"/>
          <s v="7871-7872"/>
          <s v="7872-7873"/>
          <s v="7873-7874"/>
          <s v="7874-7875"/>
          <s v="7875-7876"/>
          <s v="7876-7877"/>
          <s v="7877-7878"/>
          <s v="7878-7879"/>
          <s v="7879-7880"/>
          <s v="7880-7881"/>
          <s v="7881-7882"/>
          <s v="7882-7883"/>
          <s v="7883-7884"/>
          <s v="7884-7885"/>
          <s v="7885-7886"/>
          <s v="7886-7887"/>
          <s v="7887-7888"/>
          <s v="7888-7889"/>
          <s v="7889-7890"/>
          <s v="7890-7891"/>
          <s v="7891-7892"/>
          <s v="7892-7893"/>
          <s v="7893-7894"/>
          <s v="7894-7895"/>
          <s v="7895-7896"/>
          <s v="7896-7897"/>
          <s v="7897-7898"/>
          <s v="7898-7899"/>
          <s v="7899-7900"/>
          <s v="7900-7901"/>
          <s v="7901-7902"/>
          <s v="7902-7903"/>
          <s v="7903-7904"/>
          <s v="7904-7905"/>
          <s v="7905-7906"/>
          <s v="7906-7907"/>
          <s v="7907-7908"/>
          <s v="7908-7909"/>
          <s v="7909-7910"/>
          <s v="7910-7911"/>
          <s v="7911-7912"/>
          <s v="7912-7913"/>
          <s v="7913-7914"/>
          <s v="7914-7915"/>
          <s v="7915-7916"/>
          <s v="7916-7917"/>
          <s v="7917-7918"/>
          <s v="7918-7919"/>
          <s v="7919-7920"/>
          <s v="7920-7921"/>
          <s v="7921-7922"/>
          <s v="7922-7923"/>
          <s v="7923-7924"/>
          <s v="7924-7925"/>
          <s v="7925-7926"/>
          <s v="7926-7927"/>
          <s v="7927-7928"/>
          <s v="7928-7929"/>
          <s v="7929-7930"/>
          <s v="7930-7931"/>
          <s v="7931-7932"/>
          <s v="7932-7933"/>
          <s v="7933-7934"/>
          <s v="7934-7935"/>
          <s v="7935-7936"/>
          <s v="7936-7937"/>
          <s v="7937-7938"/>
          <s v="7938-7939"/>
          <s v="7939-7940"/>
          <s v="7940-7941"/>
          <s v="7941-7942"/>
          <s v="7942-7943"/>
          <s v="7943-7944"/>
          <s v="7944-7945"/>
          <s v="7945-7946"/>
          <s v="7946-7947"/>
          <s v="7947-7948"/>
          <s v="7948-7949"/>
          <s v="7949-7950"/>
          <s v="7950-7951"/>
          <s v="7951-7952"/>
          <s v="7952-7953"/>
          <s v="7953-7954"/>
          <s v="7954-7955"/>
          <s v="7955-7956"/>
          <s v="7956-7957"/>
          <s v="7957-7958"/>
          <s v="7958-7959"/>
          <s v="7959-7960"/>
          <s v="7960-7961"/>
          <s v="7961-7962"/>
          <s v="7962-7963"/>
          <s v="7963-7964"/>
          <s v="7964-7965"/>
          <s v="7965-7966"/>
          <s v="7966-7967"/>
          <s v="7967-7968"/>
          <s v="7968-7969"/>
          <s v="7969-7970"/>
          <s v="7970-7971"/>
          <s v="7971-7972"/>
          <s v="7972-7973"/>
          <s v="7973-7974"/>
          <s v="7974-7975"/>
          <s v="7975-7976"/>
          <s v="7976-7977"/>
          <s v="7977-7978"/>
          <s v="7978-7979"/>
          <s v="7979-7980"/>
          <s v="7980-7981"/>
          <s v="7981-7982"/>
          <s v="7982-7983"/>
          <s v="7983-7984"/>
          <s v="7984-7985"/>
          <s v="7985-7986"/>
          <s v="7986-7987"/>
          <s v="7987-7988"/>
          <s v="7988-7989"/>
          <s v="7989-7990"/>
          <s v="7990-7991"/>
          <s v="7991-7992"/>
          <s v="7992-7993"/>
          <s v="7993-7994"/>
          <s v="7994-7995"/>
          <s v="7995-7996"/>
          <s v="7996-7997"/>
          <s v="7997-7998"/>
          <s v="7998-7999"/>
          <s v="7999-8000"/>
          <s v="8000-8001"/>
          <s v="8001-8002"/>
          <s v="8002-8003"/>
          <s v="8003-8004"/>
          <s v="8004-8005"/>
          <s v="8005-8006"/>
          <s v="8006-8007"/>
          <s v="8007-8008"/>
          <s v="8008-8009"/>
          <s v="8009-8010"/>
          <s v="8010-8011"/>
          <s v="8011-8012"/>
          <s v="8012-8013"/>
          <s v="8013-8014"/>
          <s v="8014-8015"/>
          <s v="8015-8016"/>
          <s v="8016-8017"/>
          <s v="8017-8018"/>
          <s v="8018-8019"/>
          <s v="8019-8020"/>
          <s v="8020-8021"/>
          <s v="8021-8022"/>
          <s v="8022-8023"/>
          <s v="8023-8024"/>
          <s v="8024-8025"/>
          <s v="8025-8026"/>
          <s v="8026-8027"/>
          <s v="8027-8028"/>
          <s v="8028-8029"/>
          <s v="8029-8030"/>
          <s v="8030-8031"/>
          <s v="8031-8032"/>
          <s v="8032-8033"/>
          <s v="8033-8034"/>
          <s v="8034-8035"/>
          <s v="8035-8036"/>
          <s v="8036-8037"/>
          <s v="8037-8038"/>
          <s v="8038-8039"/>
          <s v="8039-8040"/>
          <s v="8040-8041"/>
          <s v="8041-8042"/>
          <s v="8042-8043"/>
          <s v="8043-8044"/>
          <s v="8044-8045"/>
          <s v="8045-8046"/>
          <s v="8046-8047"/>
          <s v="8047-8048"/>
          <s v="8048-8049"/>
          <s v="8049-8050"/>
          <s v="8050-8051"/>
          <s v="8051-8052"/>
          <s v="8052-8053"/>
          <s v="8053-8054"/>
          <s v="8054-8055"/>
          <s v="8055-8056"/>
          <s v="8056-8057"/>
          <s v="8057-8058"/>
          <s v="8058-8059"/>
          <s v="8059-8060"/>
          <s v="8060-8061"/>
          <s v="8061-8062"/>
          <s v="8062-8063"/>
          <s v="8063-8064"/>
          <s v="8064-8065"/>
          <s v="8065-8066"/>
          <s v="8066-8067"/>
          <s v="8067-8068"/>
          <s v="8068-8069"/>
          <s v="8069-8070"/>
          <s v="8070-8071"/>
          <s v="8071-8072"/>
          <s v="8072-8073"/>
          <s v="8073-8074"/>
          <s v="8074-8075"/>
          <s v="8075-8076"/>
          <s v="8076-8077"/>
          <s v="8077-8078"/>
          <s v="8078-8079"/>
          <s v="8079-8080"/>
          <s v="8080-8081"/>
          <s v="8081-8082"/>
          <s v="8082-8083"/>
          <s v="8083-8084"/>
          <s v="8084-8085"/>
          <s v="8085-8086"/>
          <s v="8086-8087"/>
          <s v="8087-8088"/>
          <s v="8088-8089"/>
          <s v="8089-8090"/>
          <s v="8090-8091"/>
          <s v="8091-8092"/>
          <s v="8092-8093"/>
          <s v="8093-8094"/>
          <s v="8094-8095"/>
          <s v="8095-8096"/>
          <s v="8096-8097"/>
          <s v="8097-8098"/>
          <s v="8098-8099"/>
          <s v="8099-8100"/>
          <s v="8100-8101"/>
          <s v="8101-8102"/>
          <s v="8102-8103"/>
          <s v="8103-8104"/>
          <s v="8104-8105"/>
          <s v="8105-8106"/>
          <s v="8106-8107"/>
          <s v="8107-8108"/>
          <s v="8108-8109"/>
          <s v="8109-8110"/>
          <s v="8110-8111"/>
          <s v="8111-8112"/>
          <s v="8112-8113"/>
          <s v="8113-8114"/>
          <s v="8114-8115"/>
          <s v="8115-8116"/>
          <s v="8116-8117"/>
          <s v="8117-8118"/>
          <s v="8118-8119"/>
          <s v="8119-8120"/>
          <s v="8120-8121"/>
          <s v="8121-8122"/>
          <s v="8122-8123"/>
          <s v="8123-8124"/>
          <s v="8124-8125"/>
          <s v="8125-8126"/>
          <s v="8126-8127"/>
          <s v="8127-8128"/>
          <s v="8128-8129"/>
          <s v="8129-8130"/>
          <s v="8130-8131"/>
          <s v="8131-8132"/>
          <s v="8132-8133"/>
          <s v="8133-8134"/>
          <s v="8134-8135"/>
          <s v="8135-8136"/>
          <s v="8136-8137"/>
          <s v="8137-8138"/>
          <s v="8138-8139"/>
          <s v="8139-8140"/>
          <s v="8140-8141"/>
          <s v="8141-8142"/>
          <s v="8142-8143"/>
          <s v="8143-8144"/>
          <s v="8144-8145"/>
          <s v="8145-8146"/>
          <s v="8146-8147"/>
          <s v="8147-8148"/>
          <s v="8148-8149"/>
          <s v="8149-8150"/>
          <s v="8150-8151"/>
          <s v="8151-8152"/>
          <s v="8152-8153"/>
          <s v="8153-8154"/>
          <s v="8154-8155"/>
          <s v="8155-8156"/>
          <s v="8156-8157"/>
          <s v="8157-8158"/>
          <s v="8158-8159"/>
          <s v="8159-8160"/>
          <s v="8160-8161"/>
          <s v="8161-8162"/>
          <s v="8162-8163"/>
          <s v="8163-8164"/>
          <s v="8164-8165"/>
          <s v="8165-8166"/>
          <s v="8166-8167"/>
          <s v="8167-8168"/>
          <s v="8168-8169"/>
          <s v="8169-8170"/>
          <s v="8170-8171"/>
          <s v="8171-8172"/>
          <s v="8172-8173"/>
          <s v="8173-8174"/>
          <s v="8174-8175"/>
          <s v="8175-8176"/>
          <s v="8176-8177"/>
          <s v="8177-8178"/>
          <s v="8178-8179"/>
          <s v="8179-8180"/>
          <s v="8180-8181"/>
          <s v="8181-8182"/>
          <s v="8182-8183"/>
          <s v="8183-8184"/>
          <s v="8184-8185"/>
          <s v="8185-8186"/>
          <s v="8186-8187"/>
          <s v="8187-8188"/>
          <s v="8188-8189"/>
          <s v="8189-8190"/>
          <s v="8190-8191"/>
          <s v="8191-8192"/>
          <s v="8192-8193"/>
          <s v="8193-8194"/>
          <s v="8194-8195"/>
          <s v="8195-8196"/>
          <s v="8196-8197"/>
          <s v="8197-8198"/>
          <s v="8198-8199"/>
          <s v="8199-8200"/>
          <s v="8200-8201"/>
          <s v="8201-8202"/>
          <s v="8202-8203"/>
          <s v="8203-8204"/>
          <s v="8204-8205"/>
          <s v="8205-8206"/>
          <s v="8206-8207"/>
          <s v="8207-8208"/>
          <s v="8208-8209"/>
          <s v="8209-8210"/>
          <s v="8210-8211"/>
          <s v="8211-8212"/>
          <s v="8212-8213"/>
          <s v="8213-8214"/>
          <s v="8214-8215"/>
          <s v="8215-8216"/>
          <s v="8216-8217"/>
          <s v="8217-8218"/>
          <s v="8218-8219"/>
          <s v="8219-8220"/>
          <s v="8220-8221"/>
          <s v="8221-8222"/>
          <s v="8222-8223"/>
          <s v="8223-8224"/>
          <s v="8224-8225"/>
          <s v="8225-8226"/>
          <s v="8226-8227"/>
          <s v="8227-8228"/>
          <s v="8228-8229"/>
          <s v="8229-8230"/>
          <s v="8230-8231"/>
          <s v="8231-8232"/>
          <s v="8232-8233"/>
          <s v="8233-8234"/>
          <s v="8234-8235"/>
          <s v="8235-8236"/>
          <s v="8236-8237"/>
          <s v="8237-8238"/>
          <s v="8238-8239"/>
          <s v="8239-8240"/>
          <s v="8240-8241"/>
          <s v="8241-8242"/>
          <s v="8242-8243"/>
          <s v="8243-8244"/>
          <s v="8244-8245"/>
          <s v="8245-8246"/>
          <s v="8246-8247"/>
          <s v="8247-8248"/>
          <s v="8248-8249"/>
          <s v="8249-8250"/>
          <s v="8250-8251"/>
          <s v="8251-8252"/>
          <s v="8252-8253"/>
          <s v="8253-8254"/>
          <s v="8254-8255"/>
          <s v="8255-8256"/>
          <s v="8256-8257"/>
          <s v="8257-8258"/>
          <s v="8258-8259"/>
          <s v="8259-8260"/>
          <s v="8260-8261"/>
          <s v="8261-8262"/>
          <s v="8262-8263"/>
          <s v="8263-8264"/>
          <s v="8264-8265"/>
          <s v="8265-8266"/>
          <s v="8266-8267"/>
          <s v="8267-8268"/>
          <s v="8268-8269"/>
          <s v="8269-8270"/>
          <s v="8270-8271"/>
          <s v="8271-8272"/>
          <s v="8272-8273"/>
          <s v="8273-8274"/>
          <s v="8274-8275"/>
          <s v="8275-8276"/>
          <s v="8276-8277"/>
          <s v="8277-8278"/>
          <s v="8278-8279"/>
          <s v="8279-8280"/>
          <s v="8280-8281"/>
          <s v="8281-8282"/>
          <s v="8282-8283"/>
          <s v="8283-8284"/>
          <s v="8284-8285"/>
          <s v="8285-8286"/>
          <s v="8286-8287"/>
          <s v="8287-8288"/>
          <s v="8288-8289"/>
          <s v="8289-8290"/>
          <s v="8290-8291"/>
          <s v="8291-8292"/>
          <s v="8292-8293"/>
          <s v="8293-8294"/>
          <s v="8294-8295"/>
          <s v="8295-8296"/>
          <s v="8296-8297"/>
          <s v="8297-8298"/>
          <s v="8298-8299"/>
          <s v="8299-8300"/>
          <s v="8300-8301"/>
          <s v="8301-8302"/>
          <s v="8302-8303"/>
          <s v="8303-8304"/>
          <s v="8304-8305"/>
          <s v="8305-8306"/>
          <s v="8306-8307"/>
          <s v="8307-8308"/>
          <s v="8308-8309"/>
          <s v="8309-8310"/>
          <s v="8310-8311"/>
          <s v="8311-8312"/>
          <s v="8312-8313"/>
          <s v="8313-8314"/>
          <s v="8314-8315"/>
          <s v="8315-8316"/>
          <s v="8316-8317"/>
          <s v="8317-8318"/>
          <s v="8318-8319"/>
          <s v="8319-8320"/>
          <s v="8320-8321"/>
          <s v="8321-8322"/>
          <s v="8322-8323"/>
          <s v="8323-8324"/>
          <s v="8324-8325"/>
          <s v="8325-8326"/>
          <s v="8326-8327"/>
          <s v="8327-8328"/>
          <s v="8328-8329"/>
          <s v="8329-8330"/>
          <s v="8330-8331"/>
          <s v="8331-8332"/>
          <s v="8332-8333"/>
          <s v="8333-8334"/>
          <s v="8334-8335"/>
          <s v="8335-8336"/>
          <s v="8336-8337"/>
          <s v="8337-8338"/>
          <s v="8338-8339"/>
          <s v="8339-8340"/>
          <s v="8340-8341"/>
          <s v="8341-8342"/>
          <s v="8342-8343"/>
          <s v="8343-8344"/>
          <s v="8344-8345"/>
          <s v="8345-8346"/>
          <s v="8346-8347"/>
          <s v="8347-8348"/>
          <s v="8348-8349"/>
          <s v="8349-8350"/>
          <s v="8350-8351"/>
          <s v="8351-8352"/>
          <s v="8352-8353"/>
          <s v="8353-8354"/>
          <s v="8354-8355"/>
          <s v="8355-8356"/>
          <s v="8356-8357"/>
          <s v="8357-8358"/>
          <s v="8358-8359"/>
          <s v="8359-8360"/>
          <s v="8360-8361"/>
          <s v="8361-8362"/>
          <s v="8362-8363"/>
          <s v="8363-8364"/>
          <s v="8364-8365"/>
          <s v="8365-8366"/>
          <s v="8366-8367"/>
          <s v="8367-8368"/>
          <s v="8368-8369"/>
          <s v="8369-8370"/>
          <s v="8370-8371"/>
          <s v="8371-8372"/>
          <s v="8372-8373"/>
          <s v="8373-8374"/>
          <s v="8374-8375"/>
          <s v="8375-8376"/>
          <s v="8376-8377"/>
          <s v="8377-8378"/>
          <s v="8378-8379"/>
          <s v="8379-8380"/>
          <s v="8380-8381"/>
          <s v="8381-8382"/>
          <s v="8382-8383"/>
          <s v="8383-8384"/>
          <s v="8384-8385"/>
          <s v="8385-8386"/>
          <s v="8386-8387"/>
          <s v="8387-8388"/>
          <s v="8388-8389"/>
          <s v="8389-8390"/>
          <s v="8390-8391"/>
          <s v="8391-8392"/>
          <s v="8392-8393"/>
          <s v="8393-8394"/>
          <s v="8394-8395"/>
          <s v="8395-8396"/>
          <s v="8396-8397"/>
          <s v="8397-8398"/>
          <s v="8398-8399"/>
          <s v="8399-8400"/>
          <s v="8400-8401"/>
          <s v="8401-8402"/>
          <s v="8402-8403"/>
          <s v="8403-8404"/>
          <s v="8404-8405"/>
          <s v="8405-8406"/>
          <s v="8406-8407"/>
          <s v="8407-8408"/>
          <s v="8408-8409"/>
          <s v="8409-8410"/>
          <s v="8410-8411"/>
          <s v="8411-8412"/>
          <s v="8412-8413"/>
          <s v="8413-8414"/>
          <s v="8414-8415"/>
          <s v="8415-8416"/>
          <s v="8416-8417"/>
          <s v="8417-8418"/>
          <s v="8418-8419"/>
          <s v="8419-8420"/>
          <s v="8420-8421"/>
          <s v="8421-8422"/>
          <s v="8422-8423"/>
          <s v="8423-8424"/>
          <s v="8424-8425"/>
          <s v="8425-8426"/>
          <s v="8426-8427"/>
          <s v="8427-8428"/>
          <s v="8428-8429"/>
          <s v="8429-8430"/>
          <s v="8430-8431"/>
          <s v="8431-8432"/>
          <s v="8432-8433"/>
          <s v="8433-8434"/>
          <s v="8434-8435"/>
          <s v="8435-8436"/>
          <s v="8436-8437"/>
          <s v="8437-8438"/>
          <s v="8438-8439"/>
          <s v="8439-8440"/>
          <s v="8440-8441"/>
          <s v="8441-8442"/>
          <s v="8442-8443"/>
          <s v="8443-8444"/>
          <s v="8444-8445"/>
          <s v="8445-8446"/>
          <s v="8446-8447"/>
          <s v="8447-8448"/>
          <s v="8448-8449"/>
          <s v="8449-8450"/>
          <s v="8450-8451"/>
          <s v="8451-8452"/>
          <s v="8452-8453"/>
          <s v="8453-8454"/>
          <s v="8454-8455"/>
          <s v="8455-8456"/>
          <s v="8456-8457"/>
          <s v="8457-8458"/>
          <s v="8458-8459"/>
          <s v="8459-8460"/>
          <s v="8460-8461"/>
          <s v="8461-8462"/>
          <s v="8462-8463"/>
          <s v="8463-8464"/>
          <s v="8464-8465"/>
          <s v="8465-8466"/>
          <s v="8466-8467"/>
          <s v="8467-8468"/>
          <s v="8468-8469"/>
          <s v="8469-8470"/>
          <s v="8470-8471"/>
          <s v="8471-8472"/>
          <s v="8472-8473"/>
          <s v="8473-8474"/>
          <s v="8474-8475"/>
          <s v="8475-8476"/>
          <s v="8476-8477"/>
          <s v="8477-8478"/>
          <s v="8478-8479"/>
          <s v="8479-8480"/>
          <s v="8480-8481"/>
          <s v="8481-8482"/>
          <s v="8482-8483"/>
          <s v="8483-8484"/>
          <s v="8484-8485"/>
          <s v="8485-8486"/>
          <s v="8486-8487"/>
          <s v="8487-8488"/>
          <s v="8488-8489"/>
          <s v="8489-8490"/>
          <s v="8490-8491"/>
          <s v="8491-8492"/>
          <s v="8492-8493"/>
          <s v="8493-8494"/>
          <s v="8494-8495"/>
          <s v="8495-8496"/>
          <s v="8496-8497"/>
          <s v="8497-8498"/>
          <s v="8498-8499"/>
          <s v="8499-8500"/>
          <s v="8500-8501"/>
          <s v="8501-8502"/>
          <s v="8502-8503"/>
          <s v="8503-8504"/>
          <s v="8504-8505"/>
          <s v="8505-8506"/>
          <s v="8506-8507"/>
          <s v="8507-8508"/>
          <s v="8508-8509"/>
          <s v="8509-8510"/>
          <s v="8510-8511"/>
          <s v="8511-8512"/>
          <s v="8512-8513"/>
          <s v="8513-8514"/>
          <s v="8514-8515"/>
          <s v="8515-8516"/>
          <s v="8516-8517"/>
          <s v="8517-8518"/>
          <s v="8518-8519"/>
          <s v="8519-8520"/>
          <s v="8520-8521"/>
          <s v="8521-8522"/>
          <s v="8522-8523"/>
          <s v="8523-8524"/>
          <s v="8524-8525"/>
          <s v="8525-8526"/>
          <s v="8526-8527"/>
          <s v="8527-8528"/>
          <s v="8528-8529"/>
          <s v="8529-8530"/>
          <s v="8530-8531"/>
          <s v="8531-8532"/>
          <s v="8532-8533"/>
          <s v="8533-8534"/>
          <s v="8534-8535"/>
          <s v="8535-8536"/>
          <s v="8536-8537"/>
          <s v="8537-8538"/>
          <s v="8538-8539"/>
          <s v="8539-8540"/>
          <s v="8540-8541"/>
          <s v="8541-8542"/>
          <s v="8542-8543"/>
          <s v="8543-8544"/>
          <s v="8544-8545"/>
          <s v="8545-8546"/>
          <s v="8546-8547"/>
          <s v="8547-8548"/>
          <s v="8548-8549"/>
          <s v="8549-8550"/>
          <s v="8550-8551"/>
          <s v="8551-8552"/>
          <s v="8552-8553"/>
          <s v="8553-8554"/>
          <s v="8554-8555"/>
          <s v="8555-8556"/>
          <s v="8556-8557"/>
          <s v="8557-8558"/>
          <s v="8558-8559"/>
          <s v="8559-8560"/>
          <s v="8560-8561"/>
          <s v="8561-8562"/>
          <s v="8562-8563"/>
          <s v="8563-8564"/>
          <s v="8564-8565"/>
          <s v="8565-8566"/>
          <s v="8566-8567"/>
          <s v="8567-8568"/>
          <s v="8568-8569"/>
          <s v="8569-8570"/>
          <s v="8570-8571"/>
          <s v="8571-8572"/>
          <s v="8572-8573"/>
          <s v="8573-8574"/>
          <s v="8574-8575"/>
          <s v="8575-8576"/>
          <s v="8576-8577"/>
          <s v="8577-8578"/>
          <s v="8578-8579"/>
          <s v="8579-8580"/>
          <s v="8580-8581"/>
          <s v="8581-8582"/>
          <s v="8582-8583"/>
          <s v="8583-8584"/>
          <s v="8584-8585"/>
          <s v="8585-8586"/>
          <s v="8586-8587"/>
          <s v="8587-8588"/>
          <s v="8588-8589"/>
          <s v="8589-8590"/>
          <s v="8590-8591"/>
          <s v="8591-8592"/>
          <s v="8592-8593"/>
          <s v="8593-8594"/>
          <s v="8594-8595"/>
          <s v="8595-8596"/>
          <s v="8596-8597"/>
          <s v="8597-8598"/>
          <s v="8598-8599"/>
          <s v="8599-8600"/>
          <s v="8600-8601"/>
          <s v="8601-8602"/>
          <s v="8602-8603"/>
          <s v="8603-8604"/>
          <s v="8604-8605"/>
          <s v="8605-8606"/>
          <s v="8606-8607"/>
          <s v="8607-8608"/>
          <s v="8608-8609"/>
          <s v="8609-8610"/>
          <s v="8610-8611"/>
          <s v="8611-8612"/>
          <s v="8612-8613"/>
          <s v="8613-8614"/>
          <s v="8614-8615"/>
          <s v="8615-8616"/>
          <s v="8616-8617"/>
          <s v="8617-8618"/>
          <s v="8618-8619"/>
          <s v="8619-8620"/>
          <s v="8620-8621"/>
          <s v="8621-8622"/>
          <s v="8622-8623"/>
          <s v="8623-8624"/>
          <s v="8624-8625"/>
          <s v="8625-8626"/>
          <s v="8626-8627"/>
          <s v="8627-8628"/>
          <s v="8628-8629"/>
          <s v="8629-8630"/>
          <s v="8630-8631"/>
          <s v="8631-8632"/>
          <s v="8632-8633"/>
          <s v="8633-8634"/>
          <s v="8634-8635"/>
          <s v="8635-8636"/>
          <s v="8636-8637"/>
          <s v="8637-8638"/>
          <s v="8638-8639"/>
          <s v="8639-8640"/>
          <s v="8640-8641"/>
          <s v="8641-8642"/>
          <s v="8642-8643"/>
          <s v="8643-8644"/>
          <s v="8644-8645"/>
          <s v="8645-8646"/>
          <s v="8646-8647"/>
          <s v="8647-8648"/>
          <s v="8648-8649"/>
          <s v="8649-8650"/>
          <s v="8650-8651"/>
          <s v="8651-8652"/>
          <s v="8652-8653"/>
          <s v="8653-8654"/>
          <s v="8654-8655"/>
          <s v="8655-8656"/>
          <s v="8656-8657"/>
          <s v="8657-8658"/>
          <s v="8658-8659"/>
          <s v="8659-8660"/>
          <s v="8660-8661"/>
          <s v="8661-8662"/>
          <s v="8662-8663"/>
          <s v="8663-8664"/>
          <s v="8664-8665"/>
          <s v="8665-8666"/>
          <s v="8666-8667"/>
          <s v="8667-8668"/>
          <s v="8668-8669"/>
          <s v="8669-8670"/>
          <s v="8670-8671"/>
          <s v="8671-8672"/>
          <s v="8672-8673"/>
          <s v="8673-8674"/>
          <s v="8674-8675"/>
          <s v="8675-8676"/>
          <s v="8676-8677"/>
          <s v="8677-8678"/>
          <s v="8678-8679"/>
          <s v="8679-8680"/>
          <s v="8680-8681"/>
          <s v="8681-8682"/>
          <s v="8682-8683"/>
          <s v="8683-8684"/>
          <s v="8684-8685"/>
          <s v="8685-8686"/>
          <s v="8686-8687"/>
          <s v="8687-8688"/>
          <s v="8688-8689"/>
          <s v="8689-8690"/>
          <s v="8690-8691"/>
          <s v="8691-8692"/>
          <s v="8692-8693"/>
          <s v="8693-8694"/>
          <s v="8694-8695"/>
          <s v="8695-8696"/>
          <s v="8696-8697"/>
          <s v="8697-8698"/>
          <s v="8698-8699"/>
          <s v="8699-8700"/>
          <s v="8700-8701"/>
          <s v="8701-8702"/>
          <s v="8702-8703"/>
          <s v="8703-8704"/>
          <s v="8704-8705"/>
          <s v="8705-8706"/>
          <s v="8706-8707"/>
          <s v="8707-8708"/>
          <s v="8708-8709"/>
          <s v="8709-8710"/>
          <s v="8710-8711"/>
          <s v="8711-8712"/>
          <s v="8712-8713"/>
          <s v="8713-8714"/>
          <s v="8714-8715"/>
          <s v="8715-8716"/>
          <s v="8716-8717"/>
          <s v="8717-8718"/>
          <s v="8718-8719"/>
          <s v="8719-8720"/>
          <s v="8720-8721"/>
          <s v="8721-8722"/>
          <s v="8722-8723"/>
          <s v="8723-8724"/>
          <s v="8724-8725"/>
          <s v="8725-8726"/>
          <s v="8726-8727"/>
          <s v="8727-8728"/>
          <s v="8728-8729"/>
          <s v="8729-8730"/>
          <s v="8730-8731"/>
          <s v="8731-8732"/>
          <s v="8732-8733"/>
          <s v="8733-8734"/>
          <s v="8734-8735"/>
          <s v="8735-8736"/>
          <s v="8736-8737"/>
          <s v="8737-8738"/>
          <s v="8738-8739"/>
          <s v="8739-8740"/>
          <s v="8740-8741"/>
          <s v="8741-8742"/>
          <s v="8742-8743"/>
          <s v="8743-8744"/>
          <s v="8744-8745"/>
          <s v="8745-8746"/>
          <s v="8746-8747"/>
          <s v="8747-8748"/>
          <s v="8748-8749"/>
          <s v="8749-8750"/>
          <s v="8750-8751"/>
          <s v="8751-8752"/>
          <s v="8752-8753"/>
          <s v="8753-8754"/>
          <s v="8754-8755"/>
          <s v="8755-8756"/>
          <s v="8756-8757"/>
          <s v="8757-8758"/>
          <s v="8758-8759"/>
          <s v="8759-8760"/>
          <s v="8760-8761"/>
          <s v="8761-8762"/>
          <s v="8762-8763"/>
          <s v="8763-8764"/>
          <s v="8764-8765"/>
          <s v="8765-8766"/>
          <s v="8766-8767"/>
          <s v="8767-8768"/>
          <s v="8768-8769"/>
          <s v="8769-8770"/>
          <s v="8770-8771"/>
          <s v="8771-8772"/>
          <s v="8772-8773"/>
          <s v="8773-8774"/>
          <s v="8774-8775"/>
          <s v="8775-8776"/>
          <s v="8776-8777"/>
          <s v="8777-8778"/>
          <s v="8778-8779"/>
          <s v="8779-8780"/>
          <s v="8780-8781"/>
          <s v="8781-8782"/>
          <s v="8782-8783"/>
          <s v="8783-8784"/>
          <s v="8784-8785"/>
          <s v="8785-8786"/>
          <s v="8786-8787"/>
          <s v="8787-8788"/>
          <s v="8788-8789"/>
          <s v="8789-8790"/>
          <s v="8790-8791"/>
          <s v="8791-8792"/>
          <s v="8792-8793"/>
          <s v="8793-8794"/>
          <s v="8794-8795"/>
          <s v="8795-8796"/>
          <s v="8796-8797"/>
          <s v="8797-8798"/>
          <s v="8798-8799"/>
          <s v="8799-8800"/>
          <s v="8800-8801"/>
          <s v="8801-8802"/>
          <s v="8802-8803"/>
          <s v="8803-8804"/>
          <s v="8804-8805"/>
          <s v="8805-8806"/>
          <s v="8806-8807"/>
          <s v="8807-8808"/>
          <s v="8808-8809"/>
          <s v="8809-8810"/>
          <s v="8810-8811"/>
          <s v="8811-8812"/>
          <s v="8812-8813"/>
          <s v="8813-8814"/>
          <s v="8814-8815"/>
          <s v="8815-8816"/>
          <s v="8816-8817"/>
          <s v="8817-8818"/>
          <s v="8818-8819"/>
          <s v="8819-8820"/>
          <s v="8820-8821"/>
          <s v="8821-8822"/>
          <s v="8822-8823"/>
          <s v="8823-8824"/>
          <s v="8824-8825"/>
          <s v="8825-8826"/>
          <s v="8826-8827"/>
          <s v="8827-8828"/>
          <s v="8828-8829"/>
          <s v="8829-8830"/>
          <s v="8830-8831"/>
          <s v="8831-8832"/>
          <s v="8832-8833"/>
          <s v="8833-8834"/>
          <s v="8834-8835"/>
          <s v="8835-8836"/>
          <s v="8836-8837"/>
          <s v="8837-8838"/>
          <s v="8838-8839"/>
          <s v="8839-8840"/>
          <s v="8840-8841"/>
          <s v="8841-8842"/>
          <s v="8842-8843"/>
          <s v="8843-8844"/>
          <s v="8844-8845"/>
          <s v="8845-8846"/>
          <s v="8846-8847"/>
          <s v="8847-8848"/>
          <s v="8848-8849"/>
          <s v="8849-8850"/>
          <s v="8850-8851"/>
          <s v="8851-8852"/>
          <s v="8852-8853"/>
          <s v="8853-8854"/>
          <s v="8854-8855"/>
          <s v="8855-8856"/>
          <s v="8856-8857"/>
          <s v="8857-8858"/>
          <s v="8858-8859"/>
          <s v="8859-8860"/>
          <s v="8860-8861"/>
          <s v="8861-8862"/>
          <s v="8862-8863"/>
          <s v="8863-8864"/>
          <s v="8864-8865"/>
          <s v="8865-8866"/>
          <s v="8866-8867"/>
          <s v="8867-8868"/>
          <s v="8868-8869"/>
          <s v="8869-8870"/>
          <s v="8870-8871"/>
          <s v="8871-8872"/>
          <s v="8872-8873"/>
          <s v="8873-8874"/>
          <s v="8874-8875"/>
          <s v="8875-8876"/>
          <s v="8876-8877"/>
          <s v="8877-8878"/>
          <s v="8878-8879"/>
          <s v="8879-8880"/>
          <s v="8880-8881"/>
          <s v="8881-8882"/>
          <s v="8882-8883"/>
          <s v="8883-8884"/>
          <s v="8884-8885"/>
          <s v="8885-8886"/>
          <s v="8886-8887"/>
          <s v="8887-8888"/>
          <s v="8888-8889"/>
          <s v="8889-8890"/>
          <s v="8890-8891"/>
          <s v="8891-8892"/>
          <s v="8892-8893"/>
          <s v="8893-8894"/>
          <s v="8894-8895"/>
          <s v="8895-8896"/>
          <s v="8896-8897"/>
          <s v="8897-8898"/>
          <s v="8898-8899"/>
          <s v="8899-8900"/>
          <s v="8900-8901"/>
          <s v="8901-8902"/>
          <s v="8902-8903"/>
          <s v="8903-8904"/>
          <s v="8904-8905"/>
          <s v="8905-8906"/>
          <s v="8906-8907"/>
          <s v="8907-8908"/>
          <s v="8908-8909"/>
          <s v="8909-8910"/>
          <s v="8910-8911"/>
          <s v="8911-8912"/>
          <s v="8912-8913"/>
          <s v="8913-8914"/>
          <s v="8914-8915"/>
          <s v="8915-8916"/>
          <s v="8916-8917"/>
          <s v="8917-8918"/>
          <s v="8918-8919"/>
          <s v="8919-8920"/>
          <s v="8920-8921"/>
          <s v="8921-8922"/>
          <s v="8922-8923"/>
          <s v="8923-8924"/>
          <s v="8924-8925"/>
          <s v="8925-8926"/>
          <s v="8926-8927"/>
          <s v="8927-8928"/>
          <s v="8928-8929"/>
          <s v="8929-8930"/>
          <s v="8930-8931"/>
          <s v="8931-8932"/>
          <s v="8932-8933"/>
          <s v="8933-8934"/>
          <s v="8934-8935"/>
          <s v="8935-8936"/>
          <s v="8936-8937"/>
          <s v="8937-8938"/>
          <s v="8938-8939"/>
          <s v="8939-8940"/>
          <s v="8940-8941"/>
          <s v="8941-8942"/>
          <s v="8942-8943"/>
          <s v="8943-8944"/>
          <s v="8944-8945"/>
          <s v="8945-8946"/>
          <s v="8946-8947"/>
          <s v="8947-8948"/>
          <s v="8948-8949"/>
          <s v="8949-8950"/>
          <s v="8950-8951"/>
          <s v="8951-8952"/>
          <s v="8952-8953"/>
          <s v="8953-8954"/>
          <s v="8954-8955"/>
          <s v="8955-8956"/>
          <s v="8956-8957"/>
          <s v="8957-8958"/>
          <s v="8958-8959"/>
          <s v="8959-8960"/>
          <s v="8960-8961"/>
          <s v="8961-8962"/>
          <s v="8962-8963"/>
          <s v="8963-8964"/>
          <s v="8964-8965"/>
          <s v="8965-8966"/>
          <s v="8966-8967"/>
          <s v="8967-8968"/>
          <s v="8968-8969"/>
          <s v="8969-8970"/>
          <s v="8970-8971"/>
          <s v="8971-8972"/>
          <s v="8972-8973"/>
          <s v="8973-8974"/>
          <s v="8974-8975"/>
          <s v="8975-8976"/>
          <s v="8976-8977"/>
          <s v="8977-8978"/>
          <s v="8978-8979"/>
          <s v="8979-8980"/>
          <s v="8980-8981"/>
          <s v="8981-8982"/>
          <s v="8982-8983"/>
          <s v="8983-8984"/>
          <s v="8984-8985"/>
          <s v="8985-8986"/>
          <s v="8986-8987"/>
          <s v="8987-8988"/>
          <s v="8988-8989"/>
          <s v="8989-8990"/>
          <s v="8990-8991"/>
          <s v="8991-8992"/>
          <s v="8992-8993"/>
          <s v="8993-8994"/>
          <s v="8994-8995"/>
          <s v="8995-8996"/>
          <s v="8996-8997"/>
          <s v="8997-8998"/>
          <s v="8998-8999"/>
          <s v="8999-9000"/>
          <s v="9000-9001"/>
          <s v="9001-9002"/>
          <s v="9002-9003"/>
          <s v="9003-9004"/>
          <s v="9004-9005"/>
          <s v="9005-9006"/>
          <s v="9006-9007"/>
          <s v="9007-9008"/>
          <s v="9008-9009"/>
          <s v="9009-9010"/>
          <s v="9010-9011"/>
          <s v="9011-9012"/>
          <s v="9012-9013"/>
          <s v="9013-9014"/>
          <s v="9014-9015"/>
          <s v="9015-9016"/>
          <s v="9016-9017"/>
          <s v="9017-9018"/>
          <s v="9018-9019"/>
          <s v="9019-9020"/>
          <s v="9020-9021"/>
          <s v="9021-9022"/>
          <s v="9022-9023"/>
          <s v="9023-9024"/>
          <s v="9024-9025"/>
          <s v="9025-9026"/>
          <s v="9026-9027"/>
          <s v="9027-9028"/>
          <s v="9028-9029"/>
          <s v="9029-9030"/>
          <s v="9030-9031"/>
          <s v="9031-9032"/>
          <s v="9032-9033"/>
          <s v="9033-9034"/>
          <s v="9034-9035"/>
          <s v="9035-9036"/>
          <s v="9036-9037"/>
          <s v="9037-9038"/>
          <s v="9038-9039"/>
          <s v="9039-9040"/>
          <s v="9040-9041"/>
          <s v="9041-9042"/>
          <s v="9042-9043"/>
          <s v="9043-9044"/>
          <s v="9044-9045"/>
          <s v="9045-9046"/>
          <s v="9046-9047"/>
          <s v="9047-9048"/>
          <s v="9048-9049"/>
          <s v="9049-9050"/>
          <s v="9050-9051"/>
          <s v="9051-9052"/>
          <s v="9052-9053"/>
          <s v="9053-9054"/>
          <s v="9054-9055"/>
          <s v="9055-9056"/>
          <s v="9056-9057"/>
          <s v="9057-9058"/>
          <s v="9058-9059"/>
          <s v="9059-9060"/>
          <s v="9060-9061"/>
          <s v="9061-9062"/>
          <s v="9062-9063"/>
          <s v="9063-9064"/>
          <s v="9064-9065"/>
          <s v="9065-9066"/>
          <s v="9066-9067"/>
          <s v="9067-9068"/>
          <s v="9068-9069"/>
          <s v="9069-9070"/>
          <s v="9070-9071"/>
          <s v="9071-9072"/>
          <s v="9072-9073"/>
          <s v="9073-9074"/>
          <s v="9074-9075"/>
          <s v="9075-9076"/>
          <s v="9076-9077"/>
          <s v="9077-9078"/>
          <s v="9078-9079"/>
          <s v="9079-9080"/>
          <s v="9080-9081"/>
          <s v="9081-9082"/>
          <s v="9082-9083"/>
          <s v="9083-9084"/>
          <s v="9084-9085"/>
          <s v="9085-9086"/>
          <s v="9086-9087"/>
          <s v="9087-9088"/>
          <s v="9088-9089"/>
          <s v="9089-9090"/>
          <s v="9090-9091"/>
          <s v="9091-9092"/>
          <s v="9092-9093"/>
          <s v="9093-9094"/>
          <s v="9094-9095"/>
          <s v="9095-9096"/>
          <s v="9096-9097"/>
          <s v="9097-9098"/>
          <s v="9098-9099"/>
          <s v="9099-9100"/>
          <s v="9100-9101"/>
          <s v="9101-9102"/>
          <s v="9102-9103"/>
          <s v="9103-9104"/>
          <s v="9104-9105"/>
          <s v="9105-9106"/>
          <s v="9106-9107"/>
          <s v="9107-9108"/>
          <s v="9108-9109"/>
          <s v="9109-9110"/>
          <s v="9110-9111"/>
          <s v="9111-9112"/>
          <s v="9112-9113"/>
          <s v="9113-9114"/>
          <s v="9114-9115"/>
          <s v="9115-9116"/>
          <s v="9116-9117"/>
          <s v="9117-9118"/>
          <s v="9118-9119"/>
          <s v="9119-9120"/>
          <s v="9120-9121"/>
          <s v="9121-9122"/>
          <s v="9122-9123"/>
          <s v="9123-9124"/>
          <s v="9124-9125"/>
          <s v="9125-9126"/>
          <s v="9126-9127"/>
          <s v="9127-9128"/>
          <s v="9128-9129"/>
          <s v="9129-9130"/>
          <s v="9130-9131"/>
          <s v="9131-9132"/>
          <s v="9132-9133"/>
          <s v="9133-9134"/>
          <s v="9134-9135"/>
          <s v="9135-9136"/>
          <s v="9136-9137"/>
          <s v="9137-9138"/>
          <s v="9138-9139"/>
          <s v="9139-9140"/>
          <s v="9140-9141"/>
          <s v="9141-9142"/>
          <s v="9142-9143"/>
          <s v="9143-9144"/>
          <s v="9144-9145"/>
          <s v="9145-9146"/>
          <s v="9146-9147"/>
          <s v="9147-9148"/>
          <s v="9148-9149"/>
          <s v="9149-9150"/>
          <s v="9150-9151"/>
          <s v="9151-9152"/>
          <s v="9152-9153"/>
          <s v="9153-9154"/>
          <s v="9154-9155"/>
          <s v="9155-9156"/>
          <s v="9156-9157"/>
          <s v="9157-9158"/>
          <s v="9158-9159"/>
          <s v="9159-9160"/>
          <s v="9160-9161"/>
          <s v="9161-9162"/>
          <s v="9162-9163"/>
          <s v="9163-9164"/>
          <s v="9164-9165"/>
          <s v="9165-9166"/>
          <s v="9166-9167"/>
          <s v="9167-9168"/>
          <s v="9168-9169"/>
          <s v="9169-9170"/>
          <s v="9170-9171"/>
          <s v="9171-9172"/>
          <s v="9172-9173"/>
          <s v="9173-9174"/>
          <s v="9174-9175"/>
          <s v="9175-9176"/>
          <s v="9176-9177"/>
          <s v="9177-9178"/>
          <s v="9178-9179"/>
          <s v="9179-9180"/>
          <s v="9180-9181"/>
          <s v="9181-9182"/>
          <s v="9182-9183"/>
          <s v="9183-9184"/>
          <s v="9184-9185"/>
          <s v="9185-9186"/>
          <s v="9186-9187"/>
          <s v="9187-9188"/>
          <s v="9188-9189"/>
          <s v="9189-9190"/>
          <s v="9190-9191"/>
          <s v="9191-9192"/>
          <s v="9192-9193"/>
          <s v="9193-9194"/>
          <s v="9194-9195"/>
          <s v="9195-9196"/>
          <s v="9196-9197"/>
          <s v="9197-9198"/>
          <s v="9198-9199"/>
          <s v="9199-9200"/>
          <s v="9200-9201"/>
          <s v="9201-9202"/>
          <s v="9202-9203"/>
          <s v="9203-9204"/>
          <s v="9204-9205"/>
          <s v="9205-9206"/>
          <s v="9206-9207"/>
          <s v="9207-9208"/>
          <s v="9208-9209"/>
          <s v="9209-9210"/>
          <s v="9210-9211"/>
          <s v="9211-9212"/>
          <s v="9212-9213"/>
          <s v="9213-9214"/>
          <s v="9214-9215"/>
          <s v="9215-9216"/>
          <s v="9216-9217"/>
          <s v="9217-9218"/>
          <s v="9218-9219"/>
          <s v="9219-9220"/>
          <s v="9220-9221"/>
          <s v="9221-9222"/>
          <s v="9222-9223"/>
          <s v="9223-9224"/>
          <s v="9224-9225"/>
          <s v="9225-9226"/>
          <s v="9226-9227"/>
          <s v="9227-9228"/>
          <s v="9228-9229"/>
          <s v="9229-9230"/>
          <s v="9230-9231"/>
          <s v="9231-9232"/>
          <s v="9232-9233"/>
          <s v="9233-9234"/>
          <s v="9234-9235"/>
          <s v="9235-9236"/>
          <s v="9236-9237"/>
          <s v="9237-9238"/>
          <s v="9238-9239"/>
          <s v="9239-9240"/>
          <s v="9240-9241"/>
          <s v="9241-9242"/>
          <s v="9242-9243"/>
          <s v="9243-9244"/>
          <s v="9244-9245"/>
          <s v="9245-9246"/>
          <s v="9246-9247"/>
          <s v="9247-9248"/>
          <s v="9248-9249"/>
          <s v="9249-9250"/>
          <s v="9250-9251"/>
          <s v="9251-9252"/>
          <s v="9252-9253"/>
          <s v="9253-9254"/>
          <s v="9254-9255"/>
          <s v="9255-9256"/>
          <s v="9256-9257"/>
          <s v="9257-9258"/>
          <s v="9258-9259"/>
          <s v="9259-9260"/>
          <s v="9260-9261"/>
          <s v="9261-9262"/>
          <s v="9262-9263"/>
          <s v="9263-9264"/>
          <s v="9264-9265"/>
          <s v="9265-9266"/>
          <s v="9266-9267"/>
          <s v="9267-9268"/>
          <s v="9268-9269"/>
          <s v="9269-9270"/>
          <s v="9270-9271"/>
          <s v="9271-9272"/>
          <s v="9272-9273"/>
          <s v="9273-9274"/>
          <s v="9274-9275"/>
          <s v="9275-9276"/>
          <s v="9276-9277"/>
          <s v="9277-9278"/>
          <s v="9278-9279"/>
          <s v="9279-9280"/>
          <s v="9280-9281"/>
          <s v="9281-9282"/>
          <s v="9282-9283"/>
          <s v="9283-9284"/>
          <s v="9284-9285"/>
          <s v="9285-9286"/>
          <s v="9286-9287"/>
          <s v="9287-9288"/>
          <s v="9288-9289"/>
          <s v="9289-9290"/>
          <s v="9290-9291"/>
          <s v="9291-9292"/>
          <s v="9292-9293"/>
          <s v="9293-9294"/>
          <s v="9294-9295"/>
          <s v="9295-9296"/>
          <s v="9296-9297"/>
          <s v="9297-9298"/>
          <s v="9298-9299"/>
          <s v="9299-9300"/>
          <s v="9300-9301"/>
          <s v="9301-9302"/>
          <s v="9302-9303"/>
          <s v="9303-9304"/>
          <s v="9304-9305"/>
          <s v="9305-9306"/>
          <s v="9306-9307"/>
          <s v="9307-9308"/>
          <s v="9308-9309"/>
          <s v="9309-9310"/>
          <s v="9310-9311"/>
          <s v="9311-9312"/>
          <s v="9312-9313"/>
          <s v="9313-9314"/>
          <s v="9314-9315"/>
          <s v="9315-9316"/>
          <s v="9316-9317"/>
          <s v="9317-9318"/>
          <s v="9318-9319"/>
          <s v="9319-9320"/>
          <s v="9320-9321"/>
          <s v="9321-9322"/>
          <s v="9322-9323"/>
          <s v="9323-9324"/>
          <s v="9324-9325"/>
          <s v="9325-9326"/>
          <s v="9326-9327"/>
          <s v="9327-9328"/>
          <s v="9328-9329"/>
          <s v="9329-9330"/>
          <s v="9330-9331"/>
          <s v="9331-9332"/>
          <s v="9332-9333"/>
          <s v="9333-9334"/>
          <s v="9334-9335"/>
          <s v="9335-9336"/>
          <s v="9336-9337"/>
          <s v="9337-9338"/>
          <s v="9338-9339"/>
          <s v="9339-9340"/>
          <s v="9340-9341"/>
          <s v="9341-9342"/>
          <s v="9342-9343"/>
          <s v="9343-9344"/>
          <s v="9344-9345"/>
          <s v="9345-9346"/>
          <s v="9346-9347"/>
          <s v="9347-9348"/>
          <s v="9348-9349"/>
          <s v="9349-9350"/>
          <s v="9350-9351"/>
          <s v="9351-9352"/>
          <s v="9352-9353"/>
          <s v="9353-9354"/>
          <s v="9354-9355"/>
          <s v="9355-9356"/>
          <s v="9356-9357"/>
          <s v="9357-9358"/>
          <s v="9358-9359"/>
          <s v="9359-9360"/>
          <s v="9360-9361"/>
          <s v="9361-9362"/>
          <s v="9362-9363"/>
          <s v="9363-9364"/>
          <s v="9364-9365"/>
          <s v="9365-9366"/>
          <s v="9366-9367"/>
          <s v="9367-9368"/>
          <s v="9368-9369"/>
          <s v="9369-9370"/>
          <s v="9370-9371"/>
          <s v="9371-9372"/>
          <s v="9372-9373"/>
          <s v="9373-9374"/>
          <s v="9374-9375"/>
          <s v="9375-9376"/>
          <s v="9376-9377"/>
          <s v="9377-9378"/>
          <s v="9378-9379"/>
          <s v="9379-9380"/>
          <s v="9380-9381"/>
          <s v="9381-9382"/>
          <s v="9382-9383"/>
          <s v="9383-9384"/>
          <s v="9384-9385"/>
          <s v="9385-9386"/>
          <s v="9386-9387"/>
          <s v="9387-9388"/>
          <s v="9388-9389"/>
          <s v="9389-9390"/>
          <s v="9390-9391"/>
          <s v="9391-9392"/>
          <s v="9392-9393"/>
          <s v="9393-9394"/>
          <s v="9394-9395"/>
          <s v="9395-9396"/>
          <s v="9396-9397"/>
          <s v="9397-9398"/>
          <s v="9398-9399"/>
          <s v="9399-9400"/>
          <s v="9400-9401"/>
          <s v="9401-9402"/>
          <s v="9402-9403"/>
          <s v="9403-9404"/>
          <s v="9404-9405"/>
          <s v="9405-9406"/>
          <s v="9406-9407"/>
          <s v="9407-9408"/>
          <s v="9408-9409"/>
          <s v="9409-9410"/>
          <s v="9410-9411"/>
          <s v="9411-9412"/>
          <s v="9412-9413"/>
          <s v="9413-9414"/>
          <s v="9414-9415"/>
          <s v="9415-9416"/>
          <s v="9416-9417"/>
          <s v="9417-9418"/>
          <s v="9418-9419"/>
          <s v="9419-9420"/>
          <s v="9420-9421"/>
          <s v="9421-9422"/>
          <s v="9422-9423"/>
          <s v="9423-9424"/>
          <s v="9424-9425"/>
          <s v="9425-9426"/>
          <s v="9426-9427"/>
          <s v="9427-9428"/>
          <s v="9428-9429"/>
          <s v="9429-9430"/>
          <s v="9430-9431"/>
          <s v="9431-9432"/>
          <s v="9432-9433"/>
          <s v="9433-9434"/>
          <s v="9434-9435"/>
          <s v="9435-9436"/>
          <s v="9436-9437"/>
          <s v="9437-9438"/>
          <s v="9438-9439"/>
          <s v="9439-9440"/>
          <s v="9440-9441"/>
          <s v="9441-9442"/>
          <s v="9442-9443"/>
          <s v="9443-9444"/>
          <s v="9444-9445"/>
          <s v="9445-9446"/>
          <s v="9446-9447"/>
          <s v="9447-9448"/>
          <s v="9448-9449"/>
          <s v="9449-9450"/>
          <s v="9450-9451"/>
          <s v="9451-9452"/>
          <s v="9452-9453"/>
          <s v="9453-9454"/>
          <s v="9454-9455"/>
          <s v="9455-9456"/>
          <s v="9456-9457"/>
          <s v="9457-9458"/>
          <s v="9458-9459"/>
          <s v="9459-9460"/>
          <s v="9460-9461"/>
          <s v="9461-9462"/>
          <s v="9462-9463"/>
          <s v="9463-9464"/>
          <s v="9464-9465"/>
          <s v="9465-9466"/>
          <s v="9466-9467"/>
          <s v="9467-9468"/>
          <s v="9468-9469"/>
          <s v="9469-9470"/>
          <s v="9470-9471"/>
          <s v="9471-9472"/>
          <s v="9472-9473"/>
          <s v="9473-9474"/>
          <s v="9474-9475"/>
          <s v="9475-9476"/>
          <s v="9476-9477"/>
          <s v="9477-9478"/>
          <s v="9478-9479"/>
          <s v="9479-9480"/>
          <s v="9480-9481"/>
          <s v="9481-9482"/>
          <s v="9482-9483"/>
          <s v="9483-9484"/>
          <s v="9484-9485"/>
          <s v="9485-9486"/>
          <s v="9486-9487"/>
          <s v="9487-9488"/>
          <s v="9488-9489"/>
          <s v="9489-9490"/>
          <s v="9490-9491"/>
          <s v="9491-9492"/>
          <s v="9492-9493"/>
          <s v="9493-9494"/>
          <s v="9494-9495"/>
          <s v="9495-9496"/>
          <s v="9496-9497"/>
          <s v="9497-9498"/>
          <s v="9498-9499"/>
          <s v="9499-9500"/>
          <s v="9500-9501"/>
          <s v="9501-9502"/>
          <s v="9502-9503"/>
          <s v="9503-9504"/>
          <s v="9504-9505"/>
          <s v="9505-9506"/>
          <s v="9506-9507"/>
          <s v="9507-9508"/>
          <s v="9508-9509"/>
          <s v="9509-9510"/>
          <s v="9510-9511"/>
          <s v="9511-9512"/>
          <s v="9512-9513"/>
          <s v="9513-9514"/>
          <s v="9514-9515"/>
          <s v="9515-9516"/>
          <s v="9516-9517"/>
          <s v="9517-9518"/>
          <s v="9518-9519"/>
          <s v="9519-9520"/>
          <s v="9520-9521"/>
          <s v="9521-9522"/>
          <s v="9522-9523"/>
          <s v="9523-9524"/>
          <s v="9524-9525"/>
          <s v="9525-9526"/>
          <s v="9526-9527"/>
          <s v="9527-9528"/>
          <s v="9528-9529"/>
          <s v="9529-9530"/>
          <s v="9530-9531"/>
          <s v="9531-9532"/>
          <s v="9532-9533"/>
          <s v="9533-9534"/>
          <s v="9534-9535"/>
          <s v="9535-9536"/>
          <s v="9536-9537"/>
          <s v="9537-9538"/>
          <s v="9538-9539"/>
          <s v="9539-9540"/>
          <s v="9540-9541"/>
          <s v="9541-9542"/>
          <s v="9542-9543"/>
          <s v="9543-9544"/>
          <s v="9544-9545"/>
          <s v="9545-9546"/>
          <s v="9546-9547"/>
          <s v="9547-9548"/>
          <s v="9548-9549"/>
          <s v="9549-9550"/>
          <s v="9550-9551"/>
          <s v="9551-9552"/>
          <s v="9552-9553"/>
          <s v="9553-9554"/>
          <s v="9554-9555"/>
          <s v="9555-9556"/>
          <s v="9556-9557"/>
          <s v="9557-9558"/>
          <s v="9558-9559"/>
          <s v="9559-9560"/>
          <s v="9560-9561"/>
          <s v="9561-9562"/>
          <s v="9562-9563"/>
          <s v="9563-9564"/>
          <s v="9564-9565"/>
          <s v="9565-9566"/>
          <s v="9566-9567"/>
          <s v="9567-9568"/>
          <s v="9568-9569"/>
          <s v="9569-9570"/>
          <s v="9570-9571"/>
          <s v="9571-9572"/>
          <s v="9572-9573"/>
          <s v="9573-9574"/>
          <s v="9574-9575"/>
          <s v="9575-9576"/>
          <s v="9576-9577"/>
          <s v="9577-9578"/>
          <s v="9578-9579"/>
          <s v="9579-9580"/>
          <s v="9580-9581"/>
          <s v="9581-9582"/>
          <s v="9582-9583"/>
          <s v="9583-9584"/>
          <s v="9584-9585"/>
          <s v="9585-9586"/>
          <s v="9586-9587"/>
          <s v="9587-9588"/>
          <s v="9588-9589"/>
          <s v="9589-9590"/>
          <s v="9590-9591"/>
          <s v="9591-9592"/>
          <s v="9592-9593"/>
          <s v="9593-9594"/>
          <s v="9594-9595"/>
          <s v="9595-9596"/>
          <s v="9596-9597"/>
          <s v="9597-9598"/>
          <s v="9598-9599"/>
          <s v="9599-9600"/>
          <s v="9600-9601"/>
          <s v="9601-9602"/>
          <s v="9602-9603"/>
          <s v="9603-9604"/>
          <s v="9604-9605"/>
          <s v="9605-9606"/>
          <s v="9606-9607"/>
          <s v="9607-9608"/>
          <s v="9608-9609"/>
          <s v="9609-9610"/>
          <s v="9610-9611"/>
          <s v="9611-9612"/>
          <s v="9612-9613"/>
          <s v="9613-9614"/>
          <s v="9614-9615"/>
          <s v="9615-9616"/>
          <s v="9616-9617"/>
          <s v="9617-9618"/>
          <s v="9618-9619"/>
          <s v="9619-9620"/>
          <s v="9620-9621"/>
          <s v="9621-9622"/>
          <s v="9622-9623"/>
          <s v="9623-9624"/>
          <s v="9624-9625"/>
          <s v="9625-9626"/>
          <s v="9626-9627"/>
          <s v="9627-9628"/>
          <s v="9628-9629"/>
          <s v="9629-9630"/>
          <s v="9630-9631"/>
          <s v="9631-9632"/>
          <s v="9632-9633"/>
          <s v="9633-9634"/>
          <s v="9634-9635"/>
          <s v="9635-9636"/>
          <s v="9636-9637"/>
          <s v="9637-9638"/>
          <s v="9638-9639"/>
          <s v="9639-9640"/>
          <s v="9640-9641"/>
          <s v="9641-9642"/>
          <s v="9642-9643"/>
          <s v="9643-9644"/>
          <s v="9644-9645"/>
          <s v="9645-9646"/>
          <s v="9646-9647"/>
          <s v="9647-9648"/>
          <s v="9648-9649"/>
          <s v="9649-9650"/>
          <s v="9650-9651"/>
          <s v="9651-9652"/>
          <s v="9652-9653"/>
          <s v="9653-9654"/>
          <s v="9654-9655"/>
          <s v="9655-9656"/>
          <s v="9656-9657"/>
          <s v="9657-9658"/>
          <s v="9658-9659"/>
          <s v="9659-9660"/>
          <s v="9660-9661"/>
          <s v="9661-9662"/>
          <s v="9662-9663"/>
          <s v="9663-9664"/>
          <s v="9664-9665"/>
          <s v="9665-9666"/>
          <s v="9666-9667"/>
          <s v="9667-9668"/>
          <s v="9668-9669"/>
          <s v="9669-9670"/>
          <s v="9670-9671"/>
          <s v="9671-9672"/>
          <s v="9672-9673"/>
          <s v="9673-9674"/>
          <s v="9674-9675"/>
          <s v="9675-9676"/>
          <s v="9676-9677"/>
          <s v="9677-9678"/>
          <s v="9678-9679"/>
          <s v="9679-9680"/>
          <s v="9680-9681"/>
          <s v="9681-9682"/>
          <s v="9682-9683"/>
          <s v="9683-9684"/>
          <s v="9684-9685"/>
          <s v="9685-9686"/>
          <s v="9686-9687"/>
          <s v="9687-9688"/>
          <s v="9688-9689"/>
          <s v="9689-9690"/>
          <s v="9690-9691"/>
          <s v="9691-9692"/>
          <s v="9692-9693"/>
          <s v="9693-9694"/>
          <s v="9694-9695"/>
          <s v="9695-9696"/>
          <s v="9696-9697"/>
          <s v="9697-9698"/>
          <s v="9698-9699"/>
          <s v="9699-9700"/>
          <s v="9700-9701"/>
          <s v="9701-9702"/>
          <s v="9702-9703"/>
          <s v="9703-9704"/>
          <s v="9704-9705"/>
          <s v="9705-9706"/>
          <s v="9706-9707"/>
          <s v="9707-9708"/>
          <s v="9708-9709"/>
          <s v="9709-9710"/>
          <s v="9710-9711"/>
          <s v="9711-9712"/>
          <s v="9712-9713"/>
          <s v="9713-9714"/>
          <s v="9714-9715"/>
          <s v="9715-9716"/>
          <s v="9716-9717"/>
          <s v="9717-9718"/>
          <s v="9718-9719"/>
          <s v="9719-9720"/>
          <s v="9720-9721"/>
          <s v="9721-9722"/>
          <s v="9722-9723"/>
          <s v="9723-9724"/>
          <s v="9724-9725"/>
          <s v="9725-9726"/>
          <s v="9726-9727"/>
          <s v="9727-9728"/>
          <s v="9728-9729"/>
          <s v="9729-9730"/>
          <s v="9730-9731"/>
          <s v="9731-9732"/>
          <s v="9732-9733"/>
          <s v="9733-9734"/>
          <s v="9734-9735"/>
          <s v="9735-9736"/>
          <s v="9736-9737"/>
          <s v="9737-9738"/>
          <s v="9738-9739"/>
          <s v="9739-9740"/>
          <s v="9740-9741"/>
          <s v="9741-9742"/>
          <s v="9742-9743"/>
          <s v="9743-9744"/>
          <s v="9744-9745"/>
          <s v="9745-9746"/>
          <s v="9746-9747"/>
          <s v="9747-9748"/>
          <s v="9748-9749"/>
          <s v="9749-9750"/>
          <s v="9750-9751"/>
          <s v="9751-9752"/>
          <s v="9752-9753"/>
          <s v="9753-9754"/>
          <s v="9754-9755"/>
          <s v="9755-9756"/>
          <s v="9756-9757"/>
          <s v="9757-9758"/>
          <s v="9758-9759"/>
          <s v="9759-9760"/>
          <s v="9760-9761"/>
          <s v="9761-9762"/>
          <s v="9762-9763"/>
          <s v="9763-9764"/>
          <s v="9764-9765"/>
          <s v="9765-9766"/>
          <s v="9766-9767"/>
          <s v="9767-9768"/>
          <s v="9768-9769"/>
          <s v="9769-9770"/>
          <s v="9770-9771"/>
          <s v="9771-9772"/>
          <s v="9772-9773"/>
          <s v="9773-9774"/>
          <s v="9774-9775"/>
          <s v="9775-9776"/>
          <s v="9776-9777"/>
          <s v="9777-9778"/>
          <s v="9778-9779"/>
          <s v="9779-9780"/>
          <s v="9780-9781"/>
          <s v="9781-9782"/>
          <s v="9782-9783"/>
          <s v="9783-9784"/>
          <s v="9784-9785"/>
          <s v="9785-9786"/>
          <s v="9786-9787"/>
          <s v="9787-9788"/>
          <s v="9788-9789"/>
          <s v="9789-9790"/>
          <s v="9790-9791"/>
          <s v="9791-9792"/>
          <s v="9792-9793"/>
          <s v="9793-9794"/>
          <s v="9794-9795"/>
          <s v="9795-9796"/>
          <s v="9796-9797"/>
          <s v="9797-9798"/>
          <s v="9798-9799"/>
          <s v="9799-9800"/>
          <s v="9800-9801"/>
          <s v="9801-9802"/>
          <s v="9802-9803"/>
          <s v="9803-9804"/>
          <s v="9804-9805"/>
          <s v="9805-9806"/>
          <s v="9806-9807"/>
          <s v="9807-9808"/>
          <s v="9808-9809"/>
          <s v="9809-9810"/>
          <s v="9810-9811"/>
          <s v="9811-9812"/>
          <s v="9812-9813"/>
          <s v="9813-9814"/>
          <s v="9814-9815"/>
          <s v="9815-9816"/>
          <s v="9816-9817"/>
          <s v="9817-9818"/>
          <s v="9818-9819"/>
          <s v="9819-9820"/>
          <s v="9820-9821"/>
          <s v="9821-9822"/>
          <s v="9822-9823"/>
          <s v="9823-9824"/>
          <s v="9824-9825"/>
          <s v="9825-9826"/>
          <s v="9826-9827"/>
          <s v="9827-9828"/>
          <s v="9828-9829"/>
          <s v="9829-9830"/>
          <s v="9830-9831"/>
          <s v="9831-9832"/>
          <s v="9832-9833"/>
          <s v="9833-9834"/>
          <s v="9834-9835"/>
          <s v="9835-9836"/>
          <s v="9836-9837"/>
          <s v="9837-9838"/>
          <s v="9838-9839"/>
          <s v="9839-9840"/>
          <s v="9840-9841"/>
          <s v="9841-9842"/>
          <s v="9842-9843"/>
          <s v="9843-9844"/>
          <s v="9844-9845"/>
          <s v="9845-9846"/>
          <s v="9846-9847"/>
          <s v="9847-9848"/>
          <s v="9848-9849"/>
          <s v="9849-9850"/>
          <s v="9850-9851"/>
          <s v="9851-9852"/>
          <s v="9852-9853"/>
          <s v="9853-9854"/>
          <s v="9854-9855"/>
          <s v="9855-9856"/>
          <s v="9856-9857"/>
          <s v="9857-9858"/>
          <s v="9858-9859"/>
          <s v="9859-9860"/>
          <s v="9860-9861"/>
          <s v="9861-9862"/>
          <s v="9862-9863"/>
          <s v="9863-9864"/>
          <s v="9864-9865"/>
          <s v="9865-9866"/>
          <s v="9866-9867"/>
          <s v="9867-9868"/>
          <s v="9868-9869"/>
          <s v="9869-9870"/>
          <s v="9870-9871"/>
          <s v="9871-9872"/>
          <s v="9872-9873"/>
          <s v="9873-9874"/>
          <s v="9874-9875"/>
          <s v="9875-9876"/>
          <s v="9876-9877"/>
          <s v="9877-9878"/>
          <s v="9878-9879"/>
          <s v="9879-9880"/>
          <s v="9880-9881"/>
          <s v="9881-9882"/>
          <s v="9882-9883"/>
          <s v="9883-9884"/>
          <s v="9884-9885"/>
          <s v="9885-9886"/>
          <s v="9886-9887"/>
          <s v="9887-9888"/>
          <s v="9888-9889"/>
          <s v="9889-9890"/>
          <s v="9890-9891"/>
          <s v="9891-9892"/>
          <s v="9892-9893"/>
          <s v="9893-9894"/>
          <s v="9894-9895"/>
          <s v="9895-9896"/>
          <s v="9896-9897"/>
          <s v="9897-9898"/>
          <s v="9898-9899"/>
          <s v="9899-9900"/>
          <s v="9900-9901"/>
          <s v="9901-9902"/>
          <s v="9902-9903"/>
          <s v="9903-9904"/>
          <s v="9904-9905"/>
          <s v="9905-9906"/>
          <s v="9906-9907"/>
          <s v="9907-9908"/>
          <s v="9908-9909"/>
          <s v="9909-9910"/>
          <s v="9910-9911"/>
          <s v="9911-9912"/>
          <s v="9912-9913"/>
          <s v="9913-9914"/>
          <s v="9914-9915"/>
          <s v="9915-9916"/>
          <s v="9916-9917"/>
          <s v="9917-9918"/>
          <s v="9918-9919"/>
          <s v="9919-9920"/>
          <s v="9920-9921"/>
          <s v="9921-9922"/>
          <s v="9922-9923"/>
          <s v="9923-9924"/>
          <s v="9924-9925"/>
          <s v="9925-9926"/>
          <s v="9926-9927"/>
          <s v="9927-9928"/>
          <s v="9928-9929"/>
          <s v="9929-9930"/>
          <s v="9930-9931"/>
          <s v="9931-9932"/>
          <s v="9932-9933"/>
          <s v="9933-9934"/>
          <s v="9934-9935"/>
          <s v="9935-9936"/>
          <s v="9936-9937"/>
          <s v="9937-9938"/>
          <s v="9938-9939"/>
          <s v="9939-9940"/>
          <s v="9940-9941"/>
          <s v="9941-9942"/>
          <s v="9942-9943"/>
          <s v="9943-9944"/>
          <s v="9944-9945"/>
          <s v="9945-9946"/>
          <s v="9946-9947"/>
          <s v="9947-9948"/>
          <s v="9948-9949"/>
          <s v="9949-9950"/>
          <s v="9950-9951"/>
          <s v="9951-9952"/>
          <s v="9952-9953"/>
          <s v="9953-9954"/>
          <s v="9954-9955"/>
          <s v="9955-9956"/>
          <s v="9956-9957"/>
          <s v="9957-9958"/>
          <s v="9958-9959"/>
          <s v="9959-9960"/>
          <s v="9960-9961"/>
          <s v="9961-9962"/>
          <s v="9962-9963"/>
          <s v="9963-9964"/>
          <s v="9964-9965"/>
          <s v="9965-9966"/>
          <s v="9966-9967"/>
          <s v="9967-9968"/>
          <s v="9968-9969"/>
          <s v="9969-9970"/>
          <s v="9970-9971"/>
          <s v="9971-9972"/>
          <s v="9972-9973"/>
          <s v="9973-9974"/>
          <s v="9974-9975"/>
          <s v="9975-9976"/>
          <s v="9976-9977"/>
          <s v="9977-9978"/>
          <s v="9978-9979"/>
          <s v="9979-9980"/>
          <s v="9980-9981"/>
          <s v="9981-9982"/>
          <s v="9982-9983"/>
          <s v="9983-9984"/>
          <s v="9984-9985"/>
          <s v="9985-9986"/>
          <s v="9986-9987"/>
          <s v="9987-9988"/>
          <s v="9988-9989"/>
          <s v="9989-9990"/>
          <s v="9990-9991"/>
          <s v="9991-9992"/>
          <s v="9992-9993"/>
          <s v="9993-9994"/>
          <s v="9994-9995"/>
          <s v="9995-9996"/>
          <s v="9996-9997"/>
          <s v="9997-9998"/>
          <s v="9998-9999"/>
          <s v="9999-10000"/>
          <s v="10000-10001"/>
          <s v="10001-10002"/>
          <s v="10002-10003"/>
          <s v="10003-10004"/>
          <s v="10004-10005"/>
          <s v="10005-10006"/>
          <s v="10006-10007"/>
          <s v="10007-10008"/>
          <s v="10008-10009"/>
          <s v="10009-10010"/>
          <s v="10010-10011"/>
          <s v="10011-10012"/>
          <s v="10012-10013"/>
          <s v="10013-10014"/>
          <s v="10014-10015"/>
          <s v="10015-10016"/>
          <s v="10016-10017"/>
          <s v="10017-10018"/>
          <s v="10018-10019"/>
          <s v="10019-10020"/>
          <s v="10020-10021"/>
          <s v="10021-10022"/>
          <s v="10022-10023"/>
          <s v="10023-10024"/>
          <s v="10024-10025"/>
          <s v="10025-10026"/>
          <s v="10026-10027"/>
          <s v="10027-10028"/>
          <s v="10028-10029"/>
          <s v="10029-10030"/>
          <s v="10030-10031"/>
          <s v="10031-10032"/>
          <s v="10032-10033"/>
          <s v="10033-10034"/>
          <s v="10034-10035"/>
          <s v="10035-10036"/>
          <s v="10036-10037"/>
          <s v="10037-10038"/>
          <s v="10038-10039"/>
          <s v="10039-10040"/>
          <s v="10040-10041"/>
          <s v="10041-10042"/>
          <s v="10042-10043"/>
          <s v="10043-10044"/>
          <s v="10044-10045"/>
          <s v="10045-10046"/>
          <s v="10046-10047"/>
          <s v="10047-10048"/>
          <s v="10048-10049"/>
          <s v="10049-10050"/>
          <s v="10050-10051"/>
          <s v="10051-10052"/>
          <s v="10052-10053"/>
          <s v="10053-10054"/>
          <s v="10054-10055"/>
          <s v="10055-10056"/>
          <s v="10056-10057"/>
          <s v="10057-10058"/>
          <s v="10058-10059"/>
          <s v="10059-10060"/>
          <s v="10060-10061"/>
          <s v="10061-10062"/>
          <s v="10062-10063"/>
          <s v="10063-10064"/>
          <s v="10064-10065"/>
          <s v="10065-10066"/>
          <s v="10066-10067"/>
          <s v="10067-10068"/>
          <s v="10068-10069"/>
          <s v="10069-10070"/>
          <s v="10070-10071"/>
          <s v="10071-10072"/>
          <s v="10072-10073"/>
          <s v="10073-10074"/>
          <s v="10074-10075"/>
          <s v="10075-10076"/>
          <s v="10076-10077"/>
          <s v="10077-10078"/>
          <s v="10078-10079"/>
          <s v="10079-10080"/>
          <s v="10080-10081"/>
          <s v="10081-10082"/>
          <s v="10082-10083"/>
          <s v="10083-10084"/>
          <s v="10084-10085"/>
          <s v="10085-10086"/>
          <s v="10086-10087"/>
          <s v="10087-10088"/>
          <s v="10088-10089"/>
          <s v="10089-10090"/>
          <s v="10090-10091"/>
          <s v="10091-10092"/>
          <s v="10092-10093"/>
          <s v="10093-10094"/>
          <s v="10094-10095"/>
          <s v="10095-10096"/>
          <s v="10096-10097"/>
          <s v="10097-10098"/>
          <s v="10098-10099"/>
          <s v="10099-10100"/>
          <s v="10100-10101"/>
          <s v="10101-10102"/>
          <s v="10102-10103"/>
          <s v="10103-10104"/>
          <s v="10104-10105"/>
          <s v="10105-10106"/>
          <s v="10106-10107"/>
          <s v="10107-10108"/>
          <s v="10108-10109"/>
          <s v="10109-10110"/>
          <s v="10110-10111"/>
          <s v="10111-10112"/>
          <s v="10112-10113"/>
          <s v="10113-10114"/>
          <s v="10114-10115"/>
          <s v="10115-10116"/>
          <s v="10116-10117"/>
          <s v="10117-10118"/>
          <s v="10118-10119"/>
          <s v="10119-10120"/>
          <s v="10120-10121"/>
          <s v="10121-10122"/>
          <s v="10122-10123"/>
          <s v="10123-10124"/>
          <s v="10124-10125"/>
          <s v="10125-10126"/>
          <s v="10126-10127"/>
          <s v="10127-10128"/>
          <s v="10128-10129"/>
          <s v="10129-10130"/>
          <s v="10130-10131"/>
          <s v="10131-10132"/>
          <s v="10132-10133"/>
          <s v="10133-10134"/>
          <s v="10134-10135"/>
          <s v="10135-10136"/>
          <s v="10136-10137"/>
          <s v="10137-10138"/>
          <s v="10138-10139"/>
          <s v="10139-10140"/>
          <s v="10140-10141"/>
          <s v="10141-10142"/>
          <s v="10142-10143"/>
          <s v="10143-10144"/>
          <s v="10144-10145"/>
          <s v="10145-10146"/>
          <s v="10146-10147"/>
          <s v="10147-10148"/>
          <s v="10148-10149"/>
          <s v="10149-10150"/>
          <s v="10150-10151"/>
          <s v="10151-10152"/>
          <s v="10152-10153"/>
          <s v="10153-10154"/>
          <s v="10154-10155"/>
          <s v="10155-10156"/>
          <s v="10156-10157"/>
          <s v="10157-10158"/>
          <s v="10158-10159"/>
          <s v="10159-10160"/>
          <s v="10160-10161"/>
          <s v="10161-10162"/>
          <s v="10162-10163"/>
          <s v="10163-10164"/>
          <s v="10164-10165"/>
          <s v="10165-10166"/>
          <s v="10166-10167"/>
          <s v="10167-10168"/>
          <s v="10168-10169"/>
          <s v="10169-10170"/>
          <s v="10170-10171"/>
          <s v="10171-10172"/>
          <s v="10172-10173"/>
          <s v="10173-10174"/>
          <s v="10174-10175"/>
          <s v="10175-10176"/>
          <s v="10176-10177"/>
          <s v="10177-10178"/>
          <s v="10178-10179"/>
          <s v="10179-10180"/>
          <s v="10180-10181"/>
          <s v="10181-10182"/>
          <s v="10182-10183"/>
          <s v="10183-10184"/>
          <s v="10184-10185"/>
          <s v="10185-10186"/>
          <s v="10186-10187"/>
          <s v="10187-10188"/>
          <s v="10188-10189"/>
          <s v="10189-10190"/>
          <s v="10190-10191"/>
          <s v="10191-10192"/>
          <s v="10192-10193"/>
          <s v="10193-10194"/>
          <s v="10194-10195"/>
          <s v="10195-10196"/>
          <s v="10196-10197"/>
          <s v="10197-10198"/>
          <s v="10198-10199"/>
          <s v="10199-10200"/>
          <s v="10200-10201"/>
          <s v="10201-10202"/>
          <s v="10202-10203"/>
          <s v="10203-10204"/>
          <s v="10204-10205"/>
          <s v="10205-10206"/>
          <s v="10206-10207"/>
          <s v="10207-10208"/>
          <s v="10208-10209"/>
          <s v="10209-10210"/>
          <s v="10210-10211"/>
          <s v="10211-10212"/>
          <s v="10212-10213"/>
          <s v="10213-10214"/>
          <s v="10214-10215"/>
          <s v="10215-10216"/>
          <s v="10216-10217"/>
          <s v="10217-10218"/>
          <s v="10218-10219"/>
          <s v="10219-10220"/>
          <s v="10220-10221"/>
          <s v="10221-10222"/>
          <s v="10222-10223"/>
          <s v="10223-10224"/>
          <s v="10224-10225"/>
          <s v="10225-10226"/>
          <s v="10226-10227"/>
          <s v="10227-10228"/>
          <s v="10228-10229"/>
          <s v="10229-10230"/>
          <s v="10230-10231"/>
          <s v="10231-10232"/>
          <s v="10232-10233"/>
          <s v="10233-10234"/>
          <s v="10234-10235"/>
          <s v="10235-10236"/>
          <s v="10236-10237"/>
          <s v="10237-10238"/>
          <s v="10238-10239"/>
          <s v="10239-10240"/>
          <s v="10240-10241"/>
          <s v="10241-10242"/>
          <s v="10242-10243"/>
          <s v="10243-10244"/>
          <s v="10244-10245"/>
          <s v="10245-10246"/>
          <s v="10246-10247"/>
          <s v="10247-10248"/>
          <s v="10248-10249"/>
          <s v="10249-10250"/>
          <s v="10250-10251"/>
          <s v="10251-10252"/>
          <s v="10252-10253"/>
          <s v="10253-10254"/>
          <s v="10254-10255"/>
          <s v="10255-10256"/>
          <s v="10256-10257"/>
          <s v="10257-10258"/>
          <s v="10258-10259"/>
          <s v="10259-10260"/>
          <s v="10260-10261"/>
          <s v="10261-10262"/>
          <s v="10262-10263"/>
          <s v="10263-10264"/>
          <s v="10264-10265"/>
          <s v="10265-10266"/>
          <s v="10266-10267"/>
          <s v="10267-10268"/>
          <s v="10268-10269"/>
          <s v="10269-10270"/>
          <s v="10270-10271"/>
          <s v="10271-10272"/>
          <s v="10272-10273"/>
          <s v="10273-10274"/>
          <s v="10274-10275"/>
          <s v="10275-10276"/>
          <s v="10276-10277"/>
          <s v="10277-10278"/>
          <s v="10278-10279"/>
          <s v="10279-10280"/>
          <s v="10280-10281"/>
          <s v="10281-10282"/>
          <s v="10282-10283"/>
          <s v="10283-10284"/>
          <s v="10284-10285"/>
          <s v="10285-10286"/>
          <s v="10286-10287"/>
          <s v="10287-10288"/>
          <s v="10288-10289"/>
          <s v="10289-10290"/>
          <s v="10290-10291"/>
          <s v="10291-10292"/>
          <s v="10292-10293"/>
          <s v="10293-10294"/>
          <s v="10294-10295"/>
          <s v="10295-10296"/>
          <s v="10296-10297"/>
          <s v="10297-10298"/>
          <s v="10298-10299"/>
          <s v="10299-10300"/>
          <s v="10300-10301"/>
          <s v="10301-10302"/>
          <s v="10302-10303"/>
          <s v="10303-10304"/>
          <s v="10304-10305"/>
          <s v="10305-10306"/>
          <s v="10306-10307"/>
          <s v="10307-10308"/>
          <s v="10308-10309"/>
          <s v="10309-10310"/>
          <s v="10310-10311"/>
          <s v="10311-10312"/>
          <s v="10312-10313"/>
          <s v="10313-10314"/>
          <s v="10314-10315"/>
          <s v="10315-10316"/>
          <s v="10316-10317"/>
          <s v="10317-10318"/>
          <s v="10318-10319"/>
          <s v="10319-10320"/>
          <s v="10320-10321"/>
          <s v="10321-10322"/>
          <s v="10322-10323"/>
          <s v="10323-10324"/>
          <s v="10324-10325"/>
          <s v="10325-10326"/>
          <s v="10326-10327"/>
          <s v="10327-10328"/>
          <s v="10328-10329"/>
          <s v="10329-10330"/>
          <s v="10330-10331"/>
          <s v="10331-10332"/>
          <s v="10332-10333"/>
          <s v="10333-10334"/>
          <s v="10334-10335"/>
          <s v="10335-10336"/>
          <s v="10336-10337"/>
          <s v="10337-10338"/>
          <s v="10338-10339"/>
          <s v="10339-10340"/>
          <s v="10340-10341"/>
          <s v="10341-10342"/>
          <s v="10342-10343"/>
          <s v="10343-10344"/>
          <s v="10344-10345"/>
          <s v="10345-10346"/>
          <s v="10346-10347"/>
          <s v="10347-10348"/>
          <s v="10348-10349"/>
          <s v="10349-10350"/>
          <s v="10350-10351"/>
          <s v="10351-10352"/>
          <s v="10352-10353"/>
          <s v="10353-10354"/>
          <s v="10354-10355"/>
          <s v="10355-10356"/>
          <s v="10356-10357"/>
          <s v="10357-10358"/>
          <s v="10358-10359"/>
          <s v="10359-10360"/>
          <s v="10360-10361"/>
          <s v="10361-10362"/>
          <s v="10362-10363"/>
          <s v="10363-10364"/>
          <s v="10364-10365"/>
          <s v="10365-10366"/>
          <s v="10366-10367"/>
          <s v="10367-10368"/>
          <s v="10368-10369"/>
          <s v="10369-10370"/>
          <s v="10370-10371"/>
          <s v="10371-10372"/>
          <s v="10372-10373"/>
          <s v="10373-10374"/>
          <s v="10374-10375"/>
          <s v="10375-10376"/>
          <s v="10376-10377"/>
          <s v="10377-10378"/>
          <s v="10378-10379"/>
          <s v="10379-10380"/>
          <s v="10380-10381"/>
          <s v="10381-10382"/>
          <s v="10382-10383"/>
          <s v="10383-10384"/>
          <s v="10384-10385"/>
          <s v="10385-10386"/>
          <s v="10386-10387"/>
          <s v="10387-10388"/>
          <s v="10388-10389"/>
          <s v="10389-10390"/>
          <s v="10390-10391"/>
          <s v="10391-10392"/>
          <s v="10392-10393"/>
          <s v="10393-10394"/>
          <s v="10394-10395"/>
          <s v="10395-10396"/>
          <s v="10396-10397"/>
          <s v="10397-10398"/>
          <s v="10398-10399"/>
          <s v="10399-10400"/>
          <s v="10400-10401"/>
          <s v="10401-10402"/>
          <s v="10402-10403"/>
          <s v="10403-10404"/>
          <s v="10404-10405"/>
          <s v="10405-10406"/>
          <s v="10406-10407"/>
          <s v="10407-10408"/>
          <s v="10408-10409"/>
          <s v="10409-10410"/>
          <s v="10410-10411"/>
          <s v="10411-10412"/>
          <s v="10412-10413"/>
          <s v="10413-10414"/>
          <s v="10414-10415"/>
          <s v="10415-10416"/>
          <s v="10416-10417"/>
          <s v="10417-10418"/>
          <s v="10418-10419"/>
          <s v="10419-10420"/>
          <s v="10420-10421"/>
          <s v="10421-10422"/>
          <s v="10422-10423"/>
          <s v="10423-10424"/>
          <s v="10424-10425"/>
          <s v="10425-10426"/>
          <s v="10426-10427"/>
          <s v="10427-10428"/>
          <s v="10428-10429"/>
          <s v="10429-10430"/>
          <s v="10430-10431"/>
          <s v="10431-10432"/>
          <s v="10432-10433"/>
          <s v="10433-10434"/>
          <s v="10434-10435"/>
          <s v="10435-10436"/>
          <s v="10436-10437"/>
          <s v="10437-10438"/>
          <s v="10438-10439"/>
          <s v="10439-10440"/>
          <s v="10440-10441"/>
          <s v="10441-10442"/>
          <s v="10442-10443"/>
          <s v="10443-10444"/>
          <s v="10444-10445"/>
          <s v="10445-10446"/>
          <s v="10446-10447"/>
          <s v="10447-10448"/>
          <s v="10448-10449"/>
          <s v="10449-10450"/>
          <s v="10450-10451"/>
          <s v="10451-10452"/>
          <s v="10452-10453"/>
          <s v="10453-10454"/>
          <s v="10454-10455"/>
          <s v="10455-10456"/>
          <s v="10456-10457"/>
          <s v="10457-10458"/>
          <s v="10458-10459"/>
          <s v="10459-10460"/>
          <s v="10460-10461"/>
          <s v="10461-10462"/>
          <s v="10462-10463"/>
          <s v="10463-10464"/>
          <s v="10464-10465"/>
          <s v="10465-10466"/>
          <s v="10466-10467"/>
          <s v="10467-10468"/>
          <s v="10468-10469"/>
          <s v="10469-10470"/>
          <s v="10470-10471"/>
          <s v="10471-10472"/>
          <s v="10472-10473"/>
          <s v="10473-10474"/>
          <s v="10474-10475"/>
          <s v="10475-10476"/>
          <s v="10476-10477"/>
          <s v="10477-10478"/>
          <s v="10478-10479"/>
          <s v="10479-10480"/>
          <s v="10480-10481"/>
          <s v="10481-10482"/>
          <s v="10482-10483"/>
          <s v="10483-10484"/>
          <s v="10484-10485"/>
          <s v="10485-10486"/>
          <s v="10486-10487"/>
          <s v="10487-10488"/>
          <s v="10488-10489"/>
          <s v="10489-10490"/>
          <s v="10490-10491"/>
          <s v="10491-10492"/>
          <s v="10492-10493"/>
          <s v="10493-10494"/>
          <s v="10494-10495"/>
          <s v="10495-10496"/>
          <s v="10496-10497"/>
          <s v="10497-10498"/>
          <s v="10498-10499"/>
          <s v="10499-10500"/>
          <s v="10500-10501"/>
          <s v="10501-10502"/>
          <s v="10502-10503"/>
          <s v="10503-10504"/>
          <s v="10504-10505"/>
          <s v="10505-10506"/>
          <s v="10506-10507"/>
          <s v="10507-10508"/>
          <s v="10508-10509"/>
          <s v="10509-10510"/>
          <s v="10510-10511"/>
          <s v="10511-10512"/>
          <s v="10512-10513"/>
          <s v="10513-10514"/>
          <s v="10514-10515"/>
          <s v="10515-10516"/>
          <s v="10516-10517"/>
          <s v="10517-10518"/>
          <s v="10518-10519"/>
          <s v="10519-10520"/>
          <s v="10520-10521"/>
          <s v="10521-10522"/>
          <s v="10522-10523"/>
          <s v="10523-10524"/>
          <s v="10524-10525"/>
          <s v="10525-10526"/>
          <s v="10526-10527"/>
          <s v="10527-10528"/>
          <s v="10528-10529"/>
          <s v="10529-10530"/>
          <s v="10530-10531"/>
          <s v="10531-10532"/>
          <s v="10532-10533"/>
          <s v="10533-10534"/>
          <s v="10534-10535"/>
          <s v="10535-10536"/>
          <s v="10536-10537"/>
          <s v="10537-10538"/>
          <s v="10538-10539"/>
          <s v="10539-10540"/>
          <s v="10540-10541"/>
          <s v="10541-10542"/>
          <s v="10542-10543"/>
          <s v="10543-10544"/>
          <s v="10544-10545"/>
          <s v="10545-10546"/>
          <s v="10546-10547"/>
          <s v="10547-10548"/>
          <s v="10548-10549"/>
          <s v="10549-10550"/>
          <s v="10550-10551"/>
          <s v="10551-10552"/>
          <s v="10552-10553"/>
          <s v="10553-10554"/>
          <s v="10554-10555"/>
          <s v="10555-10556"/>
          <s v="10556-10557"/>
          <s v="10557-10558"/>
          <s v="10558-10559"/>
          <s v="10559-10560"/>
          <s v="10560-10561"/>
          <s v="10561-10562"/>
          <s v="10562-10563"/>
          <s v="10563-10564"/>
          <s v="10564-10565"/>
          <s v="10565-10566"/>
          <s v="10566-10567"/>
          <s v="10567-10568"/>
          <s v="10568-10569"/>
          <s v="10569-10570"/>
          <s v="10570-10571"/>
          <s v="10571-10572"/>
          <s v="10572-10573"/>
          <s v="10573-10574"/>
          <s v="10574-10575"/>
          <s v="10575-10576"/>
          <s v="10576-10577"/>
          <s v="10577-10578"/>
          <s v="10578-10579"/>
          <s v="10579-10580"/>
          <s v="10580-10581"/>
          <s v="10581-10582"/>
          <s v="10582-10583"/>
          <s v="10583-10584"/>
          <s v="10584-10585"/>
          <s v="10585-10586"/>
          <s v="10586-10587"/>
          <s v="10587-10588"/>
          <s v="10588-10589"/>
          <s v="10589-10590"/>
          <s v="10590-10591"/>
          <s v="10591-10592"/>
          <s v="10592-10593"/>
          <s v="10593-10594"/>
          <s v="10594-10595"/>
          <s v="10595-10596"/>
          <s v="10596-10597"/>
          <s v="10597-10598"/>
          <s v="10598-10599"/>
          <s v="10599-10600"/>
          <s v="10600-10601"/>
          <s v="10601-10602"/>
          <s v="10602-10603"/>
          <s v="10603-10604"/>
          <s v="10604-10605"/>
          <s v="10605-10606"/>
          <s v="10606-10607"/>
          <s v="10607-10608"/>
          <s v="10608-10609"/>
          <s v="10609-10610"/>
          <s v="10610-10611"/>
          <s v="10611-10612"/>
          <s v="10612-10613"/>
          <s v="10613-10614"/>
          <s v="10614-10615"/>
          <s v="10615-10616"/>
          <s v="10616-10617"/>
          <s v="10617-10618"/>
          <s v="10618-10619"/>
          <s v="10619-10620"/>
          <s v="10620-10621"/>
          <s v="10621-10622"/>
          <s v="10622-10623"/>
          <s v="10623-10624"/>
          <s v="10624-10625"/>
          <s v="10625-10626"/>
          <s v="10626-10627"/>
          <s v="10627-10628"/>
          <s v="10628-10629"/>
          <s v="10629-10630"/>
          <s v="10630-10631"/>
          <s v="10631-10632"/>
          <s v="10632-10633"/>
          <s v="10633-10634"/>
          <s v="10634-10635"/>
          <s v="10635-10636"/>
          <s v="10636-10637"/>
          <s v="10637-10638"/>
          <s v="10638-10639"/>
          <s v="10639-10640"/>
          <s v="10640-10641"/>
          <s v="10641-10642"/>
          <s v="10642-10643"/>
          <s v="10643-10644"/>
          <s v="10644-10645"/>
          <s v="10645-10646"/>
          <s v="10646-10647"/>
          <s v="10647-10648"/>
          <s v="10648-10649"/>
          <s v="10649-10650"/>
          <s v="10650-10651"/>
          <s v="10651-10652"/>
          <s v="10652-10653"/>
          <s v="10653-10654"/>
          <s v="10654-10655"/>
          <s v="10655-10656"/>
          <s v="10656-10657"/>
          <s v="10657-10658"/>
          <s v="10658-10659"/>
          <s v="10659-10660"/>
          <s v="10660-10661"/>
          <s v="10661-10662"/>
          <s v="10662-10663"/>
          <s v="10663-10664"/>
          <s v="10664-10665"/>
          <s v="10665-10666"/>
          <s v="10666-10667"/>
          <s v="10667-10668"/>
          <s v="10668-10669"/>
          <s v="10669-10670"/>
          <s v="10670-10671"/>
          <s v="10671-10672"/>
          <s v="10672-10673"/>
          <s v="10673-10674"/>
          <s v="10674-10675"/>
          <s v="10675-10676"/>
          <s v="10676-10677"/>
          <s v="10677-10678"/>
          <s v="10678-10679"/>
          <s v="10679-10680"/>
          <s v="10680-10681"/>
          <s v="10681-10682"/>
          <s v="10682-10683"/>
          <s v="10683-10684"/>
          <s v="10684-10685"/>
          <s v="10685-10686"/>
          <s v="10686-10687"/>
          <s v="10687-10688"/>
          <s v="10688-10689"/>
          <s v="10689-10690"/>
          <s v="10690-10691"/>
          <s v="10691-10692"/>
          <s v="10692-10693"/>
          <s v="10693-10694"/>
          <s v="10694-10695"/>
          <s v="10695-10696"/>
          <s v="10696-10697"/>
          <s v="10697-10698"/>
          <s v="10698-10699"/>
          <s v="10699-10700"/>
          <s v="10700-10701"/>
          <s v="10701-10702"/>
          <s v="10702-10703"/>
          <s v="10703-10704"/>
          <s v="10704-10705"/>
          <s v="10705-10706"/>
          <s v="10706-10707"/>
          <s v="10707-10708"/>
          <s v="10708-10709"/>
          <s v="10709-10710"/>
          <s v="10710-10711"/>
          <s v="10711-10712"/>
          <s v="10712-10713"/>
          <s v="10713-10714"/>
          <s v="10714-10715"/>
          <s v="10715-10716"/>
          <s v="10716-10717"/>
          <s v="10717-10718"/>
          <s v="10718-10719"/>
          <s v="10719-10720"/>
          <s v="10720-10721"/>
          <s v="10721-10722"/>
          <s v="10722-10723"/>
          <s v="10723-10724"/>
          <s v="10724-10725"/>
          <s v="10725-10726"/>
          <s v="10726-10727"/>
          <s v="10727-10728"/>
          <s v="10728-10729"/>
          <s v="10729-10730"/>
          <s v="10730-10731"/>
          <s v="10731-10732"/>
          <s v="10732-10733"/>
          <s v="10733-10734"/>
          <s v="10734-10735"/>
          <s v="10735-10736"/>
          <s v="10736-10737"/>
          <s v="10737-10738"/>
          <s v="10738-10739"/>
          <s v="10739-10740"/>
          <s v="10740-10741"/>
          <s v="10741-10742"/>
          <s v="10742-10743"/>
          <s v="10743-10744"/>
          <s v="10744-10745"/>
          <s v="10745-10746"/>
          <s v="10746-10747"/>
          <s v="10747-10748"/>
          <s v="10748-10749"/>
          <s v="10749-10750"/>
          <s v="10750-10751"/>
          <s v="10751-10752"/>
          <s v="10752-10753"/>
          <s v="10753-10754"/>
          <s v="10754-10755"/>
          <s v="10755-10756"/>
          <s v="10756-10757"/>
          <s v="10757-10758"/>
          <s v="10758-10759"/>
          <s v="10759-10760"/>
          <s v="10760-10761"/>
          <s v="10761-10762"/>
          <s v="10762-10763"/>
          <s v="10763-10764"/>
          <s v="10764-10765"/>
          <s v="10765-10766"/>
          <s v="10766-10767"/>
          <s v="10767-10768"/>
          <s v="10768-10769"/>
          <s v="10769-10770"/>
          <s v="10770-10771"/>
          <s v="10771-10772"/>
          <s v="10772-10773"/>
          <s v="10773-10774"/>
          <s v="10774-10775"/>
          <s v="10775-10776"/>
          <s v="10776-10777"/>
          <s v="10777-10778"/>
          <s v="10778-10779"/>
          <s v="10779-10780"/>
          <s v="10780-10781"/>
          <s v="10781-10782"/>
          <s v="10782-10783"/>
          <s v="10783-10784"/>
          <s v="10784-10785"/>
          <s v="10785-10786"/>
          <s v="10786-10787"/>
          <s v="10787-10788"/>
          <s v="10788-10789"/>
          <s v="10789-10790"/>
          <s v="10790-10791"/>
          <s v="10791-10792"/>
          <s v="10792-10793"/>
          <s v="10793-10794"/>
          <s v="10794-10795"/>
          <s v="10795-10796"/>
          <s v="10796-10797"/>
          <s v="10797-10798"/>
          <s v="10798-10799"/>
          <s v="10799-10800"/>
          <s v="10800-10801"/>
          <s v="10801-10802"/>
          <s v="10802-10803"/>
          <s v="10803-10804"/>
          <s v="10804-10805"/>
          <s v="10805-10806"/>
          <s v="10806-10807"/>
          <s v="10807-10808"/>
          <s v="10808-10809"/>
          <s v="10809-10810"/>
          <s v="10810-10811"/>
          <s v="10811-10812"/>
          <s v="10812-10813"/>
          <s v="10813-10814"/>
          <s v="10814-10815"/>
          <s v="10815-10816"/>
          <s v="10816-10817"/>
          <s v="10817-10818"/>
          <s v="10818-10819"/>
          <s v="10819-10820"/>
          <s v="10820-10821"/>
          <s v="10821-10822"/>
          <s v="10822-10823"/>
          <s v="10823-10824"/>
          <s v="10824-10825"/>
          <s v="10825-10826"/>
          <s v="10826-10827"/>
          <s v="10827-10828"/>
          <s v="10828-10829"/>
          <s v="10829-10830"/>
          <s v="10830-10831"/>
          <s v="10831-10832"/>
          <s v="10832-10833"/>
          <s v="10833-10834"/>
          <s v="10834-10835"/>
          <s v="10835-10836"/>
          <s v="10836-10837"/>
          <s v="10837-10838"/>
          <s v="10838-10839"/>
          <s v="10839-10840"/>
          <s v="10840-10841"/>
          <s v="10841-10842"/>
          <s v="10842-10843"/>
          <s v="10843-10844"/>
          <s v="10844-10845"/>
          <s v="10845-10846"/>
          <s v="10846-10847"/>
          <s v="10847-10848"/>
          <s v="10848-10849"/>
          <s v="10849-10850"/>
          <s v="10850-10851"/>
          <s v="10851-10852"/>
          <s v="10852-10853"/>
          <s v="10853-10854"/>
          <s v="10854-10855"/>
          <s v="10855-10856"/>
          <s v="10856-10857"/>
          <s v="10857-10858"/>
          <s v="10858-10859"/>
          <s v="10859-10860"/>
          <s v="10860-10861"/>
          <s v="10861-10862"/>
          <s v="10862-10863"/>
          <s v="10863-10864"/>
          <s v="10864-10865"/>
          <s v="10865-10866"/>
          <s v="10866-10867"/>
          <s v="10867-10868"/>
          <s v="10868-10869"/>
          <s v="10869-10870"/>
          <s v="10870-10871"/>
          <s v="10871-10872"/>
          <s v="10872-10873"/>
          <s v="10873-10874"/>
          <s v="10874-10875"/>
          <s v="10875-10876"/>
          <s v="10876-10877"/>
          <s v="10877-10878"/>
          <s v="10878-10879"/>
          <s v="10879-10880"/>
          <s v="10880-10881"/>
          <s v="10881-10882"/>
          <s v="10882-10883"/>
          <s v="10883-10884"/>
          <s v="10884-10885"/>
          <s v="10885-10886"/>
          <s v="10886-10887"/>
          <s v="10887-10888"/>
          <s v="10888-10889"/>
          <s v="10889-10890"/>
          <s v="10890-10891"/>
          <s v="10891-10892"/>
          <s v="10892-10893"/>
          <s v="10893-10894"/>
          <s v="10894-10895"/>
          <s v="10895-10896"/>
          <s v="10896-10897"/>
          <s v="10897-10898"/>
          <s v="10898-10899"/>
          <s v="10899-10900"/>
          <s v="10900-10901"/>
          <s v="10901-10902"/>
          <s v="10902-10903"/>
          <s v="10903-10904"/>
          <s v="10904-10905"/>
          <s v="10905-10906"/>
          <s v="10906-10907"/>
          <s v="10907-10908"/>
          <s v="10908-10909"/>
          <s v="10909-10910"/>
          <s v="10910-10911"/>
          <s v="10911-10912"/>
          <s v="10912-10913"/>
          <s v="10913-10914"/>
          <s v="10914-10915"/>
          <s v="10915-10916"/>
          <s v="10916-10917"/>
          <s v="10917-10918"/>
          <s v="10918-10919"/>
          <s v="10919-10920"/>
          <s v="10920-10921"/>
          <s v="10921-10922"/>
          <s v="10922-10923"/>
          <s v="10923-10924"/>
          <s v="10924-10925"/>
          <s v="10925-10926"/>
          <s v="10926-10927"/>
          <s v="10927-10928"/>
          <s v="10928-10929"/>
          <s v="10929-10930"/>
          <s v="10930-10931"/>
          <s v="10931-10932"/>
          <s v="10932-10933"/>
          <s v="10933-10934"/>
          <s v="10934-10935"/>
          <s v="10935-10936"/>
          <s v="10936-10937"/>
          <s v="10937-10938"/>
          <s v="10938-10939"/>
          <s v="10939-10940"/>
          <s v="10940-10941"/>
          <s v="10941-10942"/>
          <s v="10942-10943"/>
          <s v="10943-10944"/>
          <s v="10944-10945"/>
          <s v="10945-10946"/>
          <s v="10946-10947"/>
          <s v="10947-10948"/>
          <s v="10948-10949"/>
          <s v="10949-10950"/>
          <s v="10950-10951"/>
          <s v="10951-10952"/>
          <s v="10952-10953"/>
          <s v="10953-10954"/>
          <s v="10954-10955"/>
          <s v="10955-10956"/>
          <s v="10956-10957"/>
          <s v="10957-10958"/>
          <s v="10958-10959"/>
          <s v="10959-10960"/>
          <s v="10960-10961"/>
          <s v="10961-10962"/>
          <s v="10962-10963"/>
          <s v="10963-10964"/>
          <s v="10964-10965"/>
          <s v="10965-10966"/>
          <s v="10966-10967"/>
          <s v="10967-10968"/>
          <s v="10968-10969"/>
          <s v="10969-10970"/>
          <s v="10970-10971"/>
          <s v="10971-10972"/>
          <s v="10972-10973"/>
          <s v="10973-10974"/>
          <s v="10974-10975"/>
          <s v="10975-10976"/>
          <s v="10976-10977"/>
          <s v="10977-10978"/>
          <s v="10978-10979"/>
          <s v="10979-10980"/>
          <s v="10980-10981"/>
          <s v="10981-10982"/>
          <s v="10982-10983"/>
          <s v="10983-10984"/>
          <s v="10984-10985"/>
          <s v="10985-10986"/>
          <s v="10986-10987"/>
          <s v="10987-10988"/>
          <s v="10988-10989"/>
          <s v="10989-10990"/>
          <s v="10990-10991"/>
          <s v="10991-10992"/>
          <s v="10992-10993"/>
          <s v="10993-10994"/>
          <s v="10994-10995"/>
          <s v="10995-10996"/>
          <s v="10996-10997"/>
          <s v="10997-10998"/>
          <s v="10998-10999"/>
          <s v="10999-11000"/>
          <s v="11000-11001"/>
          <s v="11001-11002"/>
          <s v="11002-11003"/>
          <s v="11003-11004"/>
          <s v="11004-11005"/>
          <s v="11005-11006"/>
          <s v="11006-11007"/>
          <s v="11007-11008"/>
          <s v="11008-11009"/>
          <s v="11009-11010"/>
          <s v="11010-11011"/>
          <s v="11011-11012"/>
          <s v="11012-11013"/>
          <s v="11013-11014"/>
          <s v="11014-11015"/>
          <s v="11015-11016"/>
          <s v="11016-11017"/>
          <s v="11017-11018"/>
          <s v="11018-11019"/>
          <s v="11019-11020"/>
          <s v="11020-11021"/>
          <s v="11021-11022"/>
          <s v="11022-11023"/>
          <s v="11023-11024"/>
          <s v="11024-11025"/>
          <s v="11025-11026"/>
          <s v="11026-11027"/>
          <s v="11027-11028"/>
          <s v="11028-11029"/>
          <s v="11029-11030"/>
          <s v="11030-11031"/>
          <s v="11031-11032"/>
          <s v="11032-11033"/>
          <s v="11033-11034"/>
          <s v="11034-11035"/>
          <s v="11035-11036"/>
          <s v="11036-11037"/>
          <s v="11037-11038"/>
          <s v="11038-11039"/>
          <s v="11039-11040"/>
          <s v="11040-11041"/>
          <s v="11041-11042"/>
          <s v="11042-11043"/>
          <s v="11043-11044"/>
          <s v="11044-11045"/>
          <s v="11045-11046"/>
          <s v="11046-11047"/>
          <s v="11047-11048"/>
          <s v="11048-11049"/>
          <s v="11049-11050"/>
          <s v="11050-11051"/>
          <s v="11051-11052"/>
          <s v="11052-11053"/>
          <s v="11053-11054"/>
          <s v="11054-11055"/>
          <s v="11055-11056"/>
          <s v="11056-11057"/>
          <s v="11057-11058"/>
          <s v="11058-11059"/>
          <s v="11059-11060"/>
          <s v="11060-11061"/>
          <s v="11061-11062"/>
          <s v="11062-11063"/>
          <s v="11063-11064"/>
          <s v="11064-11065"/>
          <s v="11065-11066"/>
          <s v="11066-11067"/>
          <s v="11067-11068"/>
          <s v="11068-11069"/>
          <s v="11069-11070"/>
          <s v="11070-11071"/>
          <s v="11071-11072"/>
          <s v="11072-11073"/>
          <s v="11073-11074"/>
          <s v="11074-11075"/>
          <s v="11075-11076"/>
          <s v="11076-11077"/>
          <s v="11077-11078"/>
          <s v="11078-11079"/>
          <s v="11079-11080"/>
          <s v="11080-11081"/>
          <s v="11081-11082"/>
          <s v="11082-11083"/>
          <s v="11083-11084"/>
          <s v="11084-11085"/>
          <s v="11085-11086"/>
          <s v="11086-11087"/>
          <s v="11087-11088"/>
          <s v="11088-11089"/>
          <s v="11089-11090"/>
          <s v="11090-11091"/>
          <s v="11091-11092"/>
          <s v="11092-11093"/>
          <s v="11093-11094"/>
          <s v="11094-11095"/>
          <s v="11095-11096"/>
          <s v="11096-11097"/>
          <s v="11097-11098"/>
          <s v="11098-11099"/>
          <s v="11099-11100"/>
          <s v="11100-11101"/>
          <s v="11101-11102"/>
          <s v="11102-11103"/>
          <s v="11103-11104"/>
          <s v="11104-11105"/>
          <s v="11105-11106"/>
          <s v="11106-11107"/>
          <s v="11107-11108"/>
          <s v="11108-11109"/>
          <s v="11109-11110"/>
          <s v="11110-11111"/>
          <s v="11111-11112"/>
          <s v="11112-11113"/>
          <s v="11113-11114"/>
          <s v="11114-11115"/>
          <s v="11115-11116"/>
          <s v="11116-11117"/>
          <s v="11117-11118"/>
          <s v="11118-11119"/>
          <s v="11119-11120"/>
          <s v="11120-11121"/>
          <s v="11121-11122"/>
          <s v="11122-11123"/>
          <s v="11123-11124"/>
          <s v="11124-11125"/>
          <s v="11125-11126"/>
          <s v="11126-11127"/>
          <s v="11127-11128"/>
          <s v="11128-11129"/>
          <s v="11129-11130"/>
          <s v="11130-11131"/>
          <s v="11131-11132"/>
          <s v="11132-11133"/>
          <s v="11133-11134"/>
          <s v="11134-11135"/>
          <s v="11135-11136"/>
          <s v="11136-11137"/>
          <s v="11137-11138"/>
          <s v="11138-11139"/>
          <s v="11139-11140"/>
          <s v="11140-11141"/>
          <s v="11141-11142"/>
          <s v="11142-11143"/>
          <s v="11143-11144"/>
          <s v="11144-11145"/>
          <s v="11145-11146"/>
          <s v="11146-11147"/>
          <s v="11147-11148"/>
          <s v="11148-11149"/>
          <s v="11149-11150"/>
          <s v="11150-11151"/>
          <s v="11151-11152"/>
          <s v="11152-11153"/>
          <s v="11153-11154"/>
          <s v="11154-11155"/>
          <s v="11155-11156"/>
          <s v="11156-11157"/>
          <s v="11157-11158"/>
          <s v="11158-11159"/>
          <s v="11159-11160"/>
          <s v="11160-11161"/>
          <s v="11161-11162"/>
          <s v="11162-11163"/>
          <s v="11163-11164"/>
          <s v="11164-11165"/>
          <s v="11165-11166"/>
          <s v="11166-11167"/>
          <s v="11167-11168"/>
          <s v="11168-11169"/>
          <s v="11169-11170"/>
          <s v="11170-11171"/>
          <s v="11171-11172"/>
          <s v="11172-11173"/>
          <s v="11173-11174"/>
          <s v="11174-11175"/>
          <s v="11175-11176"/>
          <s v="11176-11177"/>
          <s v="11177-11178"/>
          <s v="11178-11179"/>
          <s v="11179-11180"/>
          <s v="11180-11181"/>
          <s v="11181-11182"/>
          <s v="11182-11183"/>
          <s v="11183-11184"/>
          <s v="11184-11185"/>
          <s v="11185-11186"/>
          <s v="11186-11187"/>
          <s v="11187-11188"/>
          <s v="11188-11189"/>
          <s v="11189-11190"/>
          <s v="11190-11191"/>
          <s v="11191-11192"/>
          <s v="11192-11193"/>
          <s v="11193-11194"/>
          <s v="11194-11195"/>
          <s v="11195-11196"/>
          <s v="11196-11197"/>
          <s v="11197-11198"/>
          <s v="11198-11199"/>
          <s v="11199-11200"/>
          <s v="11200-11201"/>
          <s v="11201-11202"/>
          <s v="11202-11203"/>
          <s v="11203-11204"/>
          <s v="11204-11205"/>
          <s v="11205-11206"/>
          <s v="11206-11207"/>
          <s v="11207-11208"/>
          <s v="11208-11209"/>
          <s v="11209-11210"/>
          <s v="11210-11211"/>
          <s v="11211-11212"/>
          <s v="11212-11213"/>
          <s v="11213-11214"/>
          <s v="11214-11215"/>
          <s v="11215-11216"/>
          <s v="11216-11217"/>
          <s v="11217-11218"/>
          <s v="11218-11219"/>
          <s v="11219-11220"/>
          <s v="11220-11221"/>
          <s v="11221-11222"/>
          <s v="11222-11223"/>
          <s v="11223-11224"/>
          <s v="11224-11225"/>
          <s v="11225-11226"/>
          <s v="11226-11227"/>
          <s v="11227-11228"/>
          <s v="11228-11229"/>
          <s v="11229-11230"/>
          <s v="11230-11231"/>
          <s v="11231-11232"/>
          <s v="11232-11233"/>
          <s v="11233-11234"/>
          <s v="11234-11235"/>
          <s v="11235-11236"/>
          <s v="11236-11237"/>
          <s v="11237-11238"/>
          <s v="11238-11239"/>
          <s v="11239-11240"/>
          <s v="11240-11241"/>
          <s v="11241-11242"/>
          <s v="11242-11243"/>
          <s v="11243-11244"/>
          <s v="11244-11245"/>
          <s v="11245-11246"/>
          <s v="11246-11247"/>
          <s v="11247-11248"/>
          <s v="11248-11249"/>
          <s v="11249-11250"/>
          <s v="11250-11251"/>
          <s v="11251-11252"/>
          <s v="11252-11253"/>
          <s v="11253-11254"/>
          <s v="11254-11255"/>
          <s v="11255-11256"/>
          <s v="11256-11257"/>
          <s v="11257-11258"/>
          <s v="11258-11259"/>
          <s v="11259-11260"/>
          <s v="11260-11261"/>
          <s v="11261-11262"/>
          <s v="11262-11263"/>
          <s v="11263-11264"/>
          <s v="11264-11265"/>
          <s v="11265-11266"/>
          <s v="11266-11267"/>
          <s v="11267-11268"/>
          <s v="11268-11269"/>
          <s v="11269-11270"/>
          <s v="11270-11271"/>
          <s v="11271-11272"/>
          <s v="11272-11273"/>
          <s v="11273-11274"/>
          <s v="11274-11275"/>
          <s v="11275-11276"/>
          <s v="11276-11277"/>
          <s v="11277-11278"/>
          <s v="11278-11279"/>
          <s v="11279-11280"/>
          <s v="11280-11281"/>
          <s v="11281-11282"/>
          <s v="11282-11283"/>
          <s v="11283-11284"/>
          <s v="11284-11285"/>
          <s v="11285-11286"/>
          <s v="11286-11287"/>
          <s v="11287-11288"/>
          <s v="11288-11289"/>
          <s v="11289-11290"/>
          <s v="11290-11291"/>
          <s v="11291-11292"/>
          <s v="11292-11293"/>
          <s v="11293-11294"/>
          <s v="11294-11295"/>
          <s v="11295-11296"/>
          <s v="11296-11297"/>
          <s v="11297-11298"/>
          <s v="11298-11299"/>
          <s v="11299-11300"/>
          <s v="11300-11301"/>
          <s v="11301-11302"/>
          <s v="11302-11303"/>
          <s v="11303-11304"/>
          <s v="11304-11305"/>
          <s v="11305-11306"/>
          <s v="11306-11307"/>
          <s v="11307-11308"/>
          <s v="11308-11309"/>
          <s v="11309-11310"/>
          <s v="11310-11311"/>
          <s v="11311-11312"/>
          <s v="11312-11313"/>
          <s v="11313-11314"/>
          <s v="11314-11315"/>
          <s v="11315-11316"/>
          <s v="11316-11317"/>
          <s v="11317-11318"/>
          <s v="11318-11319"/>
          <s v="11319-11320"/>
          <s v="11320-11321"/>
          <s v="11321-11322"/>
          <s v="11322-11323"/>
          <s v="11323-11324"/>
          <s v="11324-11325"/>
          <s v="11325-11326"/>
          <s v="11326-11327"/>
          <s v="11327-11328"/>
          <s v="11328-11329"/>
          <s v="11329-11330"/>
          <s v="11330-11331"/>
          <s v="11331-11332"/>
          <s v="11332-11333"/>
          <s v="11333-11334"/>
          <s v="11334-11335"/>
          <s v="11335-11336"/>
          <s v="11336-11337"/>
          <s v="11337-11338"/>
          <s v="11338-11339"/>
          <s v="11339-11340"/>
          <s v="11340-11341"/>
          <s v="11341-11342"/>
          <s v="11342-11343"/>
          <s v="11343-11344"/>
          <s v="11344-11345"/>
          <s v="11345-11346"/>
          <s v="11346-11347"/>
          <s v="11347-11348"/>
          <s v="11348-11349"/>
          <s v="11349-11350"/>
          <s v="11350-11351"/>
          <s v="11351-11352"/>
          <s v="11352-11353"/>
          <s v="11353-11354"/>
          <s v="11354-11355"/>
          <s v="11355-11356"/>
          <s v="11356-11357"/>
          <s v="11357-11358"/>
          <s v="11358-11359"/>
          <s v="11359-11360"/>
          <s v="11360-11361"/>
          <s v="11361-11362"/>
          <s v="11362-11363"/>
          <s v="11363-11364"/>
          <s v="11364-11365"/>
          <s v="11365-11366"/>
          <s v="11366-11367"/>
          <s v="11367-11368"/>
          <s v="11368-11369"/>
          <s v="11369-11370"/>
          <s v="11370-11371"/>
          <s v="11371-11372"/>
          <s v="11372-11373"/>
          <s v="11373-11374"/>
          <s v="11374-11375"/>
          <s v="11375-11376"/>
          <s v="11376-11377"/>
          <s v="11377-11378"/>
          <s v="11378-11379"/>
          <s v="11379-11380"/>
          <s v="11380-11381"/>
          <s v="11381-11382"/>
          <s v="11382-11383"/>
          <s v="11383-11384"/>
          <s v="11384-11385"/>
          <s v="11385-11386"/>
          <s v="11386-11387"/>
          <s v="11387-11388"/>
          <s v="11388-11389"/>
          <s v="11389-11390"/>
          <s v="11390-11391"/>
          <s v="11391-11392"/>
          <s v="11392-11393"/>
          <s v="11393-11394"/>
          <s v="11394-11395"/>
          <s v="11395-11396"/>
          <s v="11396-11397"/>
          <s v="11397-11398"/>
          <s v="11398-11399"/>
          <s v="11399-11400"/>
          <s v="11400-11401"/>
          <s v="11401-11402"/>
          <s v="11402-11403"/>
          <s v="11403-11404"/>
          <s v="11404-11405"/>
          <s v="11405-11406"/>
          <s v="11406-11407"/>
          <s v="11407-11408"/>
          <s v="11408-11409"/>
          <s v="11409-11410"/>
          <s v="11410-11411"/>
          <s v="11411-11412"/>
          <s v="11412-11413"/>
          <s v="11413-11414"/>
          <s v="11414-11415"/>
          <s v="11415-11416"/>
          <s v="11416-11417"/>
          <s v="11417-11418"/>
          <s v="11418-11419"/>
          <s v="11419-11420"/>
          <s v="11420-11421"/>
          <s v="11421-11422"/>
          <s v="11422-11423"/>
          <s v="11423-11424"/>
          <s v="11424-11425"/>
          <s v="11425-11426"/>
          <s v="11426-11427"/>
          <s v="11427-11428"/>
          <s v="11428-11429"/>
          <s v="11429-11430"/>
          <s v="11430-11431"/>
          <s v="11431-11432"/>
          <s v="11432-11433"/>
          <s v="11433-11434"/>
          <s v="11434-11435"/>
          <s v="11435-11436"/>
          <s v="11436-11437"/>
          <s v="11437-11438"/>
          <s v="11438-11439"/>
          <s v="11439-11440"/>
          <s v="11440-11441"/>
          <s v="11441-11442"/>
          <s v="11442-11443"/>
          <s v="11443-11444"/>
          <s v="11444-11445"/>
          <s v="11445-11446"/>
          <s v="11446-11447"/>
          <s v="11447-11448"/>
          <s v="11448-11449"/>
          <s v="11449-11450"/>
          <s v="11450-11451"/>
          <s v="11451-11452"/>
          <s v="11452-11453"/>
          <s v="11453-11454"/>
          <s v="11454-11455"/>
          <s v="11455-11456"/>
          <s v="11456-11457"/>
          <s v="11457-11458"/>
          <s v="11458-11459"/>
          <s v="11459-11460"/>
          <s v="11460-11461"/>
          <s v="11461-11462"/>
          <s v="11462-11463"/>
          <s v="11463-11464"/>
          <s v="11464-11465"/>
          <s v="11465-11466"/>
          <s v="11466-11467"/>
          <s v="11467-11468"/>
          <s v="11468-11469"/>
          <s v="11469-11470"/>
          <s v="11470-11471"/>
          <s v="11471-11472"/>
          <s v="11472-11473"/>
          <s v="11473-11474"/>
          <s v="11474-11475"/>
          <s v="11475-11476"/>
          <s v="11476-11477"/>
          <s v="11477-11478"/>
          <s v="11478-11479"/>
          <s v="11479-11480"/>
          <s v="11480-11481"/>
          <s v="11481-11482"/>
          <s v="11482-11483"/>
          <s v="11483-11484"/>
          <s v="11484-11485"/>
          <s v="11485-11486"/>
          <s v="11486-11487"/>
          <s v="11487-11488"/>
          <s v="11488-11489"/>
          <s v="11489-11490"/>
          <s v="11490-11491"/>
          <s v="11491-11492"/>
          <s v="11492-11493"/>
          <s v="11493-11494"/>
          <s v="11494-11495"/>
          <s v="11495-11496"/>
          <s v="11496-11497"/>
          <s v="11497-11498"/>
          <s v="11498-11499"/>
          <s v="11499-11500"/>
          <s v="11500-11501"/>
          <s v="11501-11502"/>
          <s v="11502-11503"/>
          <s v="11503-11504"/>
          <s v="11504-11505"/>
          <s v="11505-11506"/>
          <s v="11506-11507"/>
          <s v="11507-11508"/>
          <s v="11508-11509"/>
          <s v="11509-11510"/>
          <s v="11510-11511"/>
          <s v="11511-11512"/>
          <s v="11512-11513"/>
          <s v="11513-11514"/>
          <s v="11514-11515"/>
          <s v="11515-11516"/>
          <s v="11516-11517"/>
          <s v="11517-11518"/>
          <s v="11518-11519"/>
          <s v="11519-11520"/>
          <s v="11520-11521"/>
          <s v="11521-11522"/>
          <s v="11522-11523"/>
          <s v="11523-11524"/>
          <s v="11524-11525"/>
          <s v="11525-11526"/>
          <s v="11526-11527"/>
          <s v="11527-11528"/>
          <s v="11528-11529"/>
          <s v="11529-11530"/>
          <s v="11530-11531"/>
          <s v="11531-11532"/>
          <s v="11532-11533"/>
          <s v="11533-11534"/>
          <s v="11534-11535"/>
          <s v="11535-11536"/>
          <s v="11536-11537"/>
          <s v="11537-11538"/>
          <s v="11538-11539"/>
          <s v="11539-11540"/>
          <s v="11540-11541"/>
          <s v="11541-11542"/>
          <s v="11542-11543"/>
          <s v="11543-11544"/>
          <s v="11544-11545"/>
          <s v="11545-11546"/>
          <s v="11546-11547"/>
          <s v="11547-11548"/>
          <s v="11548-11549"/>
          <s v="11549-11550"/>
          <s v="11550-11551"/>
          <s v="11551-11552"/>
          <s v="11552-11553"/>
          <s v="11553-11554"/>
          <s v="11554-11555"/>
          <s v="11555-11556"/>
          <s v="11556-11557"/>
          <s v="11557-11558"/>
          <s v="11558-11559"/>
          <s v="11559-11560"/>
          <s v="11560-11561"/>
          <s v="11561-11562"/>
          <s v="11562-11563"/>
          <s v="11563-11564"/>
          <s v="11564-11565"/>
          <s v="11565-11566"/>
          <s v="11566-11567"/>
          <s v="11567-11568"/>
          <s v="11568-11569"/>
          <s v="11569-11570"/>
          <s v="11570-11571"/>
          <s v="11571-11572"/>
          <s v="11572-11573"/>
          <s v="11573-11574"/>
          <s v="11574-11575"/>
          <s v="11575-11576"/>
          <s v="11576-11577"/>
          <s v="11577-11578"/>
          <s v="11578-11579"/>
          <s v="11579-11580"/>
          <s v="11580-11581"/>
          <s v="11581-11582"/>
          <s v="11582-11583"/>
          <s v="11583-11584"/>
          <s v="11584-11585"/>
          <s v="11585-11586"/>
          <s v="11586-11587"/>
          <s v="11587-11588"/>
          <s v="11588-11589"/>
          <s v="11589-11590"/>
          <s v="11590-11591"/>
          <s v="11591-11592"/>
          <s v="11592-11593"/>
          <s v="11593-11594"/>
          <s v="11594-11595"/>
          <s v="11595-11596"/>
          <s v="11596-11597"/>
          <s v="11597-11598"/>
          <s v="11598-11599"/>
          <s v="11599-11600"/>
          <s v="11600-11601"/>
          <s v="11601-11602"/>
          <s v="11602-11603"/>
          <s v="11603-11604"/>
          <s v="11604-11605"/>
          <s v="11605-11606"/>
          <s v="11606-11607"/>
          <s v="11607-11608"/>
          <s v="11608-11609"/>
          <s v="11609-11610"/>
          <s v="11610-11611"/>
          <s v="11611-11612"/>
          <s v="11612-11613"/>
          <s v="11613-11614"/>
          <s v="11614-11615"/>
          <s v="11615-11616"/>
          <s v="11616-11617"/>
          <s v="11617-11618"/>
          <s v="11618-11619"/>
          <s v="11619-11620"/>
          <s v="11620-11621"/>
          <s v="11621-11622"/>
          <s v="11622-11623"/>
          <s v="11623-11624"/>
          <s v="11624-11625"/>
          <s v="11625-11626"/>
          <s v="11626-11627"/>
          <s v="11627-11628"/>
          <s v="11628-11629"/>
          <s v="11629-11630"/>
          <s v="11630-11631"/>
          <s v="11631-11632"/>
          <s v="11632-11633"/>
          <s v="11633-11634"/>
          <s v="11634-11635"/>
          <s v="11635-11636"/>
          <s v="11636-11637"/>
          <s v="11637-11638"/>
          <s v="11638-11639"/>
          <s v="11639-11640"/>
          <s v="11640-11641"/>
          <s v="11641-11642"/>
          <s v="11642-11643"/>
          <s v="11643-11644"/>
          <s v="11644-11645"/>
          <s v="11645-11646"/>
          <s v="11646-11647"/>
          <s v="11647-11648"/>
          <s v="11648-11649"/>
          <s v="11649-11650"/>
          <s v="11650-11651"/>
          <s v="11651-11652"/>
          <s v="11652-11653"/>
          <s v="11653-11654"/>
          <s v="11654-11655"/>
          <s v="11655-11656"/>
          <s v="11656-11657"/>
          <s v="11657-11658"/>
          <s v="11658-11659"/>
          <s v="11659-11660"/>
          <s v="11660-11661"/>
          <s v="11661-11662"/>
          <s v="11662-11663"/>
          <s v="11663-11664"/>
          <s v="11664-11665"/>
          <s v="11665-11666"/>
          <s v="11666-11667"/>
          <s v="11667-11668"/>
          <s v="11668-11669"/>
          <s v="11669-11670"/>
          <s v="11670-11671"/>
          <s v="11671-11672"/>
          <s v="11672-11673"/>
          <s v="11673-11674"/>
          <s v="11674-11675"/>
          <s v="11675-11676"/>
          <s v="11676-11677"/>
          <s v="11677-11678"/>
          <s v="11678-11679"/>
          <s v="11679-11680"/>
          <s v="11680-11681"/>
          <s v="11681-11682"/>
          <s v="11682-11683"/>
          <s v="11683-11684"/>
          <s v="11684-11685"/>
          <s v="11685-11686"/>
          <s v="11686-11687"/>
          <s v="11687-11688"/>
          <s v="11688-11689"/>
          <s v="11689-11690"/>
          <s v="11690-11691"/>
          <s v="11691-11692"/>
          <s v="11692-11693"/>
          <s v="11693-11694"/>
          <s v="11694-11695"/>
          <s v="11695-11696"/>
          <s v="11696-11697"/>
          <s v="11697-11698"/>
          <s v="11698-11699"/>
          <s v="11699-11700"/>
          <s v="11700-11701"/>
          <s v="11701-11702"/>
          <s v="11702-11703"/>
          <s v="11703-11704"/>
          <s v="11704-11705"/>
          <s v="11705-11706"/>
          <s v="11706-11707"/>
          <s v="11707-11708"/>
          <s v="11708-11709"/>
          <s v="11709-11710"/>
          <s v="11710-11711"/>
          <s v="11711-11712"/>
          <s v="11712-11713"/>
          <s v="11713-11714"/>
          <s v="11714-11715"/>
          <s v="11715-11716"/>
          <s v="11716-11717"/>
          <s v="11717-11718"/>
          <s v="11718-11719"/>
          <s v="11719-11720"/>
          <s v="11720-11721"/>
          <s v="11721-11722"/>
          <s v="11722-11723"/>
          <s v="11723-11724"/>
          <s v="11724-11725"/>
          <s v="11725-11726"/>
          <s v="11726-11727"/>
          <s v="11727-11728"/>
          <s v="11728-11729"/>
          <s v="11729-11730"/>
          <s v="11730-11731"/>
          <s v="11731-11732"/>
          <s v="11732-11733"/>
          <s v="11733-11734"/>
          <s v="11734-11735"/>
          <s v="11735-11736"/>
          <s v="11736-11737"/>
          <s v="11737-11738"/>
          <s v="11738-11739"/>
          <s v="11739-11740"/>
          <s v="11740-11741"/>
          <s v="11741-11742"/>
          <s v="11742-11743"/>
          <s v="11743-11744"/>
          <s v="11744-11745"/>
          <s v="11745-11746"/>
          <s v="11746-11747"/>
          <s v="11747-11748"/>
          <s v="11748-11749"/>
          <s v="11749-11750"/>
          <s v="11750-11751"/>
          <s v="11751-11752"/>
          <s v="11752-11753"/>
          <s v="11753-11754"/>
          <s v="11754-11755"/>
          <s v="11755-11756"/>
          <s v="11756-11757"/>
          <s v="11757-11758"/>
          <s v="11758-11759"/>
          <s v="11759-11760"/>
          <s v="11760-11761"/>
          <s v="11761-11762"/>
          <s v="11762-11763"/>
          <s v="11763-11764"/>
          <s v="11764-11765"/>
          <s v="11765-11766"/>
          <s v="11766-11767"/>
          <s v="11767-11768"/>
          <s v="11768-11769"/>
          <s v="11769-11770"/>
          <s v="11770-11771"/>
          <s v="11771-11772"/>
          <s v="11772-11773"/>
          <s v="11773-11774"/>
          <s v="11774-11775"/>
          <s v="11775-11776"/>
          <s v="11776-11777"/>
          <s v="11777-11778"/>
          <s v="11778-11779"/>
          <s v="11779-11780"/>
          <s v="11780-11781"/>
          <s v="11781-11782"/>
          <s v="11782-11783"/>
          <s v="11783-11784"/>
          <s v="11784-11785"/>
          <s v="11785-11786"/>
          <s v="11786-11787"/>
          <s v="11787-11788"/>
          <s v="11788-11789"/>
          <s v="11789-11790"/>
          <s v="11790-11791"/>
          <s v="11791-11792"/>
          <s v="11792-11793"/>
          <s v="11793-11794"/>
          <s v="11794-11795"/>
          <s v="11795-11796"/>
          <s v="11796-11797"/>
          <s v="11797-11798"/>
          <s v="11798-11799"/>
          <s v="11799-11800"/>
          <s v="11800-11801"/>
          <s v="11801-11802"/>
          <s v="11802-11803"/>
          <s v="11803-11804"/>
          <s v="11804-11805"/>
          <s v="11805-11806"/>
          <s v="11806-11807"/>
          <s v="11807-11808"/>
          <s v="11808-11809"/>
          <s v="11809-11810"/>
          <s v="11810-11811"/>
          <s v="11811-11812"/>
          <s v="11812-11813"/>
          <s v="11813-11814"/>
          <s v="11814-11815"/>
          <s v="11815-11816"/>
          <s v="11816-11817"/>
          <s v="11817-11818"/>
          <s v="11818-11819"/>
          <s v="11819-11820"/>
          <s v="11820-11821"/>
          <s v="11821-11822"/>
          <s v="11822-11823"/>
          <s v="11823-11824"/>
          <s v="11824-11825"/>
          <s v="11825-11826"/>
          <s v="11826-11827"/>
          <s v="11827-11828"/>
          <s v="11828-11829"/>
          <s v="11829-11830"/>
          <s v="11830-11831"/>
          <s v="11831-11832"/>
          <s v="11832-11833"/>
          <s v="11833-11834"/>
          <s v="11834-11835"/>
          <s v="11835-11836"/>
          <s v="11836-11837"/>
          <s v="11837-11838"/>
          <s v="11838-11839"/>
          <s v="11839-11840"/>
          <s v="11840-11841"/>
          <s v="11841-11842"/>
          <s v="11842-11843"/>
          <s v="11843-11844"/>
          <s v="11844-11845"/>
          <s v="11845-11846"/>
          <s v="11846-11847"/>
          <s v="11847-11848"/>
          <s v="11848-11849"/>
          <s v="11849-11850"/>
          <s v="11850-11851"/>
          <s v="11851-11852"/>
          <s v="11852-11853"/>
          <s v="11853-11854"/>
          <s v="11854-11855"/>
          <s v="11855-11856"/>
          <s v="11856-11857"/>
          <s v="11857-11858"/>
          <s v="11858-11859"/>
          <s v="11859-11860"/>
          <s v="11860-11861"/>
          <s v="11861-11862"/>
          <s v="11862-11863"/>
          <s v="11863-11864"/>
          <s v="11864-11865"/>
          <s v="11865-11866"/>
          <s v="11866-11867"/>
          <s v="11867-11868"/>
          <s v="11868-11869"/>
          <s v="11869-11870"/>
          <s v="11870-11871"/>
          <s v="11871-11872"/>
          <s v="11872-11873"/>
          <s v="11873-11874"/>
          <s v="11874-11875"/>
          <s v="11875-11876"/>
          <s v="11876-11877"/>
          <s v="11877-11878"/>
          <s v="11878-11879"/>
          <s v="11879-11880"/>
          <s v="11880-11881"/>
          <s v="11881-11882"/>
          <s v="11882-11883"/>
          <s v="11883-11884"/>
          <s v="11884-11885"/>
          <s v="11885-11886"/>
          <s v="11886-11887"/>
          <s v="11887-11888"/>
          <s v="11888-11889"/>
          <s v="11889-11890"/>
          <s v="11890-11891"/>
          <s v="11891-11892"/>
          <s v="11892-11893"/>
          <s v="11893-11894"/>
          <s v="11894-11895"/>
          <s v="11895-11896"/>
          <s v="11896-11897"/>
          <s v="11897-11898"/>
          <s v="11898-11899"/>
          <s v="11899-11900"/>
          <s v="11900-11901"/>
          <s v="11901-11902"/>
          <s v="11902-11903"/>
          <s v="11903-11904"/>
          <s v="11904-11905"/>
          <s v="11905-11906"/>
          <s v="11906-11907"/>
          <s v="11907-11908"/>
          <s v="11908-11909"/>
          <s v="11909-11910"/>
          <s v="11910-11911"/>
          <s v="11911-11912"/>
          <s v="11912-11913"/>
          <s v="11913-11914"/>
          <s v="11914-11915"/>
          <s v="11915-11916"/>
          <s v="11916-11917"/>
          <s v="11917-11918"/>
          <s v="11918-11919"/>
          <s v="11919-11920"/>
          <s v="11920-11921"/>
          <s v="11921-11922"/>
          <s v="11922-11923"/>
          <s v="11923-11924"/>
          <s v="11924-11925"/>
          <s v="11925-11926"/>
          <s v="11926-11927"/>
          <s v="11927-11928"/>
          <s v="11928-11929"/>
          <s v="11929-11930"/>
          <s v="11930-11931"/>
          <s v="11931-11932"/>
          <s v="11932-11933"/>
          <s v="11933-11934"/>
          <s v="11934-11935"/>
          <s v="11935-11936"/>
          <s v="11936-11937"/>
          <s v="11937-11938"/>
          <s v="11938-11939"/>
          <s v="11939-11940"/>
          <s v="11940-11941"/>
          <s v="11941-11942"/>
          <s v="11942-11943"/>
          <s v="11943-11944"/>
          <s v="11944-11945"/>
          <s v="11945-11946"/>
          <s v="11946-11947"/>
          <s v="11947-11948"/>
          <s v="11948-11949"/>
          <s v="11949-11950"/>
          <s v="11950-11951"/>
          <s v="11951-11952"/>
          <s v="11952-11953"/>
          <s v="11953-11954"/>
          <s v="11954-11955"/>
          <s v="11955-11956"/>
          <s v="11956-11957"/>
          <s v="11957-11958"/>
          <s v="11958-11959"/>
          <s v="11959-11960"/>
          <s v="11960-11961"/>
          <s v="11961-11962"/>
          <s v="11962-11963"/>
          <s v="11963-11964"/>
          <s v="11964-11965"/>
          <s v="11965-11966"/>
          <s v="11966-11967"/>
          <s v="11967-11968"/>
          <s v="11968-11969"/>
          <s v="11969-11970"/>
          <s v="11970-11971"/>
          <s v="11971-11972"/>
          <s v="11972-11973"/>
          <s v="11973-11974"/>
          <s v="11974-11975"/>
          <s v="11975-11976"/>
          <s v="11976-11977"/>
          <s v="11977-11978"/>
          <s v="11978-11979"/>
          <s v="11979-11980"/>
          <s v="11980-11981"/>
          <s v="11981-11982"/>
          <s v="11982-11983"/>
          <s v="11983-11984"/>
          <s v="11984-11985"/>
          <s v="11985-11986"/>
          <s v="11986-11987"/>
          <s v="11987-11988"/>
          <s v="11988-11989"/>
          <s v="11989-11990"/>
          <s v="11990-11991"/>
          <s v="11991-11992"/>
          <s v="11992-11993"/>
          <s v="11993-11994"/>
          <s v="11994-11995"/>
          <s v="11995-11996"/>
          <s v="11996-11997"/>
          <s v="11997-11998"/>
          <s v="11998-11999"/>
          <s v="11999-12000"/>
          <s v="12000-12001"/>
          <s v="12001-12002"/>
          <s v="12002-12003"/>
          <s v="12003-12004"/>
          <s v="12004-12005"/>
          <s v="12005-12006"/>
          <s v="12006-12007"/>
          <s v="12007-12008"/>
          <s v="12008-12009"/>
          <s v="12009-12010"/>
          <s v="12010-12011"/>
          <s v="12011-12012"/>
          <s v="12012-12013"/>
          <s v="12013-12014"/>
          <s v="12014-12015"/>
          <s v="12015-12016"/>
          <s v="12016-12017"/>
          <s v="12017-12018"/>
          <s v="12018-12019"/>
          <s v="12019-12020"/>
          <s v="12020-12021"/>
          <s v="12021-12022"/>
          <s v="12022-12023"/>
          <s v="12023-12024"/>
          <s v="12024-12025"/>
          <s v="12025-12026"/>
          <s v="12026-12027"/>
          <s v="12027-12028"/>
          <s v="12028-12029"/>
          <s v="12029-12030"/>
          <s v="12030-12031"/>
          <s v="12031-12032"/>
          <s v="12032-12033"/>
          <s v="12033-12034"/>
          <s v="12034-12035"/>
          <s v="12035-12036"/>
          <s v="12036-12037"/>
          <s v="12037-12038"/>
          <s v="12038-12039"/>
          <s v="12039-12040"/>
          <s v="12040-12041"/>
          <s v="12041-12042"/>
          <s v="12042-12043"/>
          <s v="12043-12044"/>
          <s v="12044-12045"/>
          <s v="12045-12046"/>
          <s v="12046-12047"/>
          <s v="12047-12048"/>
          <s v="12048-12049"/>
          <s v="12049-12050"/>
          <s v="12050-12051"/>
          <s v="12051-12052"/>
          <s v="12052-12053"/>
          <s v="12053-12054"/>
          <s v="12054-12055"/>
          <s v="12055-12056"/>
          <s v="12056-12057"/>
          <s v="12057-12058"/>
          <s v="12058-12059"/>
          <s v="12059-12060"/>
          <s v="12060-12061"/>
          <s v="12061-12062"/>
          <s v="12062-12063"/>
          <s v="12063-12064"/>
          <s v="12064-12065"/>
          <s v="12065-12066"/>
          <s v="12066-12067"/>
          <s v="12067-12068"/>
          <s v="12068-12069"/>
          <s v="12069-12070"/>
          <s v="12070-12071"/>
          <s v="12071-12072"/>
          <s v="12072-12073"/>
          <s v="12073-12074"/>
          <s v="12074-12075"/>
          <s v="12075-12076"/>
          <s v="12076-12077"/>
          <s v="12077-12078"/>
          <s v="12078-12079"/>
          <s v="12079-12080"/>
          <s v="12080-12081"/>
          <s v="12081-12082"/>
          <s v="12082-12083"/>
          <s v="12083-12084"/>
          <s v="12084-12085"/>
          <s v="12085-12086"/>
          <s v="12086-12087"/>
          <s v="12087-12088"/>
          <s v="12088-12089"/>
          <s v="12089-12090"/>
          <s v="12090-12091"/>
          <s v="12091-12092"/>
          <s v="12092-12093"/>
          <s v="12093-12094"/>
          <s v="12094-12095"/>
          <s v="12095-12096"/>
          <s v="12096-12097"/>
          <s v="12097-12098"/>
          <s v="12098-12099"/>
          <s v="12099-12100"/>
          <s v="12100-12101"/>
          <s v="12101-12102"/>
          <s v="12102-12103"/>
          <s v="12103-12104"/>
          <s v="12104-12105"/>
          <s v="12105-12106"/>
          <s v="12106-12107"/>
          <s v="12107-12108"/>
          <s v="12108-12109"/>
          <s v="12109-12110"/>
          <s v="12110-12111"/>
          <s v="12111-12112"/>
          <s v="12112-12113"/>
          <s v="12113-12114"/>
          <s v="12114-12115"/>
          <s v="12115-12116"/>
          <s v="12116-12117"/>
          <s v="12117-12118"/>
          <s v="12118-12119"/>
          <s v="12119-12120"/>
          <s v="12120-12121"/>
          <s v="12121-12122"/>
          <s v="12122-12123"/>
          <s v="12123-12124"/>
          <s v="12124-12125"/>
          <s v="12125-12126"/>
          <s v="12126-12127"/>
          <s v="12127-12128"/>
          <s v="12128-12129"/>
          <s v="12129-12130"/>
          <s v="12130-12131"/>
          <s v="12131-12132"/>
          <s v="12132-12133"/>
          <s v="12133-12134"/>
          <s v="12134-12135"/>
          <s v="12135-12136"/>
          <s v="12136-12137"/>
          <s v="12137-12138"/>
          <s v="12138-12139"/>
          <s v="12139-12140"/>
          <s v="12140-12141"/>
          <s v="12141-12142"/>
          <s v="12142-12143"/>
          <s v="12143-12144"/>
          <s v="12144-12145"/>
          <s v="12145-12146"/>
          <s v="12146-12147"/>
          <s v="12147-12148"/>
          <s v="12148-12149"/>
          <s v="12149-12150"/>
          <s v="12150-12151"/>
          <s v="12151-12152"/>
          <s v="12152-12153"/>
          <s v="12153-12154"/>
          <s v="12154-12155"/>
          <s v="12155-12156"/>
          <s v="12156-12157"/>
          <s v="12157-12158"/>
          <s v="12158-12159"/>
          <s v="12159-12160"/>
          <s v="12160-12161"/>
          <s v="12161-12162"/>
          <s v="12162-12163"/>
          <s v="12163-12164"/>
          <s v="12164-12165"/>
          <s v="12165-12166"/>
          <s v="12166-12167"/>
          <s v="12167-12168"/>
          <s v="12168-12169"/>
          <s v="12169-12170"/>
          <s v="12170-12171"/>
          <s v="12171-12172"/>
          <s v="12172-12173"/>
          <s v="12173-12174"/>
          <s v="12174-12175"/>
          <s v="12175-12176"/>
          <s v="12176-12177"/>
          <s v="12177-12178"/>
          <s v="12178-12179"/>
          <s v="12179-12180"/>
          <s v="12180-12181"/>
          <s v="12181-12182"/>
          <s v="12182-12183"/>
          <s v="12183-12184"/>
          <s v="12184-12185"/>
          <s v="12185-12186"/>
          <s v="12186-12187"/>
          <s v="12187-12188"/>
          <s v="12188-12189"/>
          <s v="12189-12190"/>
          <s v="12190-12191"/>
          <s v="12191-12192"/>
          <s v="12192-12193"/>
          <s v="12193-12194"/>
          <s v="12194-12195"/>
          <s v="12195-12196"/>
          <s v="12196-12197"/>
          <s v="12197-12198"/>
          <s v="12198-12199"/>
          <s v="12199-12200"/>
          <s v="12200-12201"/>
          <s v="12201-12202"/>
          <s v="12202-12203"/>
          <s v="12203-12204"/>
          <s v="12204-12205"/>
          <s v="12205-12206"/>
          <s v="12206-12207"/>
          <s v="12207-12208"/>
          <s v="12208-12209"/>
          <s v="12209-12210"/>
          <s v="12210-12211"/>
          <s v="12211-12212"/>
          <s v="12212-12213"/>
          <s v="12213-12214"/>
          <s v="12214-12215"/>
          <s v="12215-12216"/>
          <s v="12216-12217"/>
          <s v="12217-12218"/>
          <s v="12218-12219"/>
          <s v="12219-12220"/>
          <s v="12220-12221"/>
          <s v="12221-12222"/>
          <s v="12222-12223"/>
          <s v="12223-12224"/>
          <s v="12224-12225"/>
          <s v="12225-12226"/>
          <s v="12226-12227"/>
          <s v="12227-12228"/>
          <s v="12228-12229"/>
          <s v="12229-12230"/>
          <s v="12230-12231"/>
          <s v="12231-12232"/>
          <s v="12232-12233"/>
          <s v="12233-12234"/>
          <s v="12234-12235"/>
          <s v="12235-12236"/>
          <s v="12236-12237"/>
          <s v="12237-12238"/>
          <s v="12238-12239"/>
          <s v="12239-12240"/>
          <s v="12240-12241"/>
          <s v="12241-12242"/>
          <s v="12242-12243"/>
          <s v="12243-12244"/>
          <s v="12244-12245"/>
          <s v="12245-12246"/>
          <s v="12246-12247"/>
          <s v="12247-12248"/>
          <s v="12248-12249"/>
          <s v="12249-12250"/>
          <s v="12250-12251"/>
          <s v="12251-12252"/>
          <s v="12252-12253"/>
          <s v="12253-12254"/>
          <s v="12254-12255"/>
          <s v="12255-12256"/>
          <s v="12256-12257"/>
          <s v="12257-12258"/>
          <s v="12258-12259"/>
          <s v="12259-12260"/>
          <s v="12260-12261"/>
          <s v="12261-12262"/>
          <s v="12262-12263"/>
          <s v="12263-12264"/>
          <s v="12264-12265"/>
          <s v="12265-12266"/>
          <s v="12266-12267"/>
          <s v="12267-12268"/>
          <s v="12268-12269"/>
          <s v="12269-12270"/>
          <s v="12270-12271"/>
          <s v="12271-12272"/>
          <s v="12272-12273"/>
          <s v="12273-12274"/>
          <s v="12274-12275"/>
          <s v="12275-12276"/>
          <s v="12276-12277"/>
          <s v="12277-12278"/>
          <s v="12278-12279"/>
          <s v="12279-12280"/>
          <s v="12280-12281"/>
          <s v="12281-12282"/>
          <s v="12282-12283"/>
          <s v="12283-12284"/>
          <s v="12284-12285"/>
          <s v="12285-12286"/>
          <s v="12286-12287"/>
          <s v="12287-12288"/>
          <s v="12288-12289"/>
          <s v="12289-12290"/>
          <s v="12290-12291"/>
          <s v="12291-12292"/>
          <s v="12292-12293"/>
          <s v="12293-12294"/>
          <s v="12294-12295"/>
          <s v="12295-12296"/>
          <s v="12296-12297"/>
          <s v="12297-12298"/>
          <s v="12298-12299"/>
          <s v="12299-12300"/>
          <s v="12300-12301"/>
          <s v="12301-12302"/>
          <s v="12302-12303"/>
          <s v="12303-12304"/>
          <s v="12304-12305"/>
          <s v="12305-12306"/>
          <s v="12306-12307"/>
          <s v="12307-12308"/>
          <s v="12308-12309"/>
          <s v="12309-12310"/>
          <s v="12310-12311"/>
          <s v="12311-12312"/>
          <s v="12312-12313"/>
          <s v="12313-12314"/>
          <s v="12314-12315"/>
          <s v="12315-12316"/>
          <s v="12316-12317"/>
          <s v="12317-12318"/>
          <s v="12318-12319"/>
          <s v="12319-12320"/>
          <s v="12320-12321"/>
          <s v="12321-12322"/>
          <s v="12322-12323"/>
          <s v="12323-12324"/>
          <s v="12324-12325"/>
          <s v="12325-12326"/>
          <s v="12326-12327"/>
          <s v="12327-12328"/>
          <s v="12328-12329"/>
          <s v="12329-12330"/>
          <s v="12330-12331"/>
          <s v="12331-12332"/>
          <s v="12332-12333"/>
          <s v="12333-12334"/>
          <s v="12334-12335"/>
          <s v="12335-12336"/>
          <s v="12336-12337"/>
          <s v="12337-12338"/>
          <s v="12338-12339"/>
          <s v="12339-12340"/>
          <s v="12340-12341"/>
          <s v="12341-12342"/>
          <s v="12342-12343"/>
          <s v="12343-12344"/>
          <s v="12344-12345"/>
          <s v="12345-12346"/>
          <s v="12346-12347"/>
          <s v="12347-12348"/>
          <s v="12348-12349"/>
          <s v="12349-12350"/>
          <s v="12350-12351"/>
          <s v="12351-12352"/>
          <s v="12352-12353"/>
          <s v="12353-12354"/>
          <s v="12354-12355"/>
          <s v="12355-12356"/>
          <s v="12356-12357"/>
          <s v="12357-12358"/>
          <s v="12358-12359"/>
          <s v="12359-12360"/>
          <s v="12360-12361"/>
          <s v="12361-12362"/>
          <s v="12362-12363"/>
          <s v="12363-12364"/>
          <s v="12364-12365"/>
          <s v="12365-12366"/>
          <s v="12366-12367"/>
          <s v="12367-12368"/>
          <s v="12368-12369"/>
          <s v="12369-12370"/>
          <s v="12370-12371"/>
          <s v="12371-12372"/>
          <s v="12372-12373"/>
          <s v="12373-12374"/>
          <s v="12374-12375"/>
          <s v="12375-12376"/>
          <s v="12376-12377"/>
          <s v="12377-12378"/>
          <s v="12378-12379"/>
          <s v="12379-12380"/>
          <s v="12380-12381"/>
          <s v="12381-12382"/>
          <s v="12382-12383"/>
          <s v="12383-12384"/>
          <s v="12384-12385"/>
          <s v="12385-12386"/>
          <s v="12386-12387"/>
          <s v="12387-12388"/>
          <s v="12388-12389"/>
          <s v="12389-12390"/>
          <s v="12390-12391"/>
          <s v="12391-12392"/>
          <s v="12392-12393"/>
          <s v="12393-12394"/>
          <s v="12394-12395"/>
          <s v="12395-12396"/>
          <s v="12396-12397"/>
          <s v="12397-12398"/>
          <s v="12398-12399"/>
          <s v="12399-12400"/>
          <s v="12400-12401"/>
          <s v="12401-12402"/>
          <s v="12402-12403"/>
          <s v="12403-12404"/>
          <s v="12404-12405"/>
          <s v="12405-12406"/>
          <s v="12406-12407"/>
          <s v="12407-12408"/>
          <s v="12408-12409"/>
          <s v="12409-12410"/>
          <s v="12410-12411"/>
          <s v="12411-12412"/>
          <s v="12412-12413"/>
          <s v="12413-12414"/>
          <s v="12414-12415"/>
          <s v="12415-12416"/>
          <s v="12416-12417"/>
          <s v="12417-12418"/>
          <s v="12418-12419"/>
          <s v="12419-12420"/>
          <s v="12420-12421"/>
          <s v="12421-12422"/>
          <s v="12422-12423"/>
          <s v="12423-12424"/>
          <s v="12424-12425"/>
          <s v="12425-12426"/>
          <s v="12426-12427"/>
          <s v="12427-12428"/>
          <s v="12428-12429"/>
          <s v="12429-12430"/>
          <s v="12430-12431"/>
          <s v="12431-12432"/>
          <s v="12432-12433"/>
          <s v="12433-12434"/>
          <s v="12434-12435"/>
          <s v="12435-12436"/>
          <s v="12436-12437"/>
          <s v="12437-12438"/>
          <s v="12438-12439"/>
          <s v="12439-12440"/>
          <s v="12440-12441"/>
          <s v="12441-12442"/>
          <s v="12442-12443"/>
          <s v="12443-12444"/>
          <s v="12444-12445"/>
          <s v="12445-12446"/>
          <s v="12446-12447"/>
          <s v="12447-12448"/>
          <s v="12448-12449"/>
          <s v="12449-12450"/>
          <s v="12450-12451"/>
          <s v="12451-12452"/>
          <s v="12452-12453"/>
          <s v="12453-12454"/>
          <s v="12454-12455"/>
          <s v="12455-12456"/>
          <s v="12456-12457"/>
          <s v="12457-12458"/>
          <s v="12458-12459"/>
          <s v="12459-12460"/>
          <s v="12460-12461"/>
          <s v="12461-12462"/>
          <s v="12462-12463"/>
          <s v="12463-12464"/>
          <s v="12464-12465"/>
          <s v="12465-12466"/>
          <s v="12466-12467"/>
          <s v="12467-12468"/>
          <s v="12468-12469"/>
          <s v="12469-12470"/>
          <s v="12470-12471"/>
          <s v="12471-12472"/>
          <s v="12472-12473"/>
          <s v="12473-12474"/>
          <s v="12474-12475"/>
          <s v="12475-12476"/>
          <s v="12476-12477"/>
          <s v="12477-12478"/>
          <s v="12478-12479"/>
          <s v="12479-12480"/>
          <s v="12480-12481"/>
          <s v="12481-12482"/>
          <s v="12482-12483"/>
          <s v="12483-12484"/>
          <s v="12484-12485"/>
          <s v="12485-12486"/>
          <s v="12486-12487"/>
          <s v="12487-12488"/>
          <s v="12488-12489"/>
          <s v="12489-12490"/>
          <s v="12490-12491"/>
          <s v="12491-12492"/>
          <s v="12492-12493"/>
          <s v="12493-12494"/>
          <s v="12494-12495"/>
          <s v="12495-12496"/>
          <s v="12496-12497"/>
          <s v="12497-12498"/>
          <s v="12498-12499"/>
          <s v="12499-12500"/>
          <s v="12500-12501"/>
          <s v="12501-12502"/>
          <s v="12502-12503"/>
          <s v="12503-12504"/>
          <s v="12504-12505"/>
          <s v="12505-12506"/>
          <s v="12506-12507"/>
          <s v="12507-12508"/>
          <s v="12508-12509"/>
          <s v="12509-12510"/>
          <s v="12510-12511"/>
          <s v="12511-12512"/>
          <s v="12512-12513"/>
          <s v="12513-12514"/>
          <s v="12514-12515"/>
          <s v="12515-12516"/>
          <s v="12516-12517"/>
          <s v="12517-12518"/>
          <s v="12518-12519"/>
          <s v="12519-12520"/>
          <s v="12520-12521"/>
          <s v="12521-12522"/>
          <s v="12522-12523"/>
          <s v="12523-12524"/>
          <s v="12524-12525"/>
          <s v="12525-12526"/>
          <s v="12526-12527"/>
          <s v="12527-12528"/>
          <s v="12528-12529"/>
          <s v="12529-12530"/>
          <s v="12530-12531"/>
          <s v="12531-12532"/>
          <s v="12532-12533"/>
          <s v="12533-12534"/>
          <s v="12534-12535"/>
          <s v="12535-12536"/>
          <s v="12536-12537"/>
          <s v="12537-12538"/>
          <s v="12538-12539"/>
          <s v="12539-12540"/>
          <s v="12540-12541"/>
          <s v="12541-12542"/>
          <s v="12542-12543"/>
          <s v="12543-12544"/>
          <s v="12544-12545"/>
          <s v="12545-12546"/>
          <s v="12546-12547"/>
          <s v="12547-12548"/>
          <s v="12548-12549"/>
          <s v="12549-12550"/>
          <s v="12550-12551"/>
          <s v="12551-12552"/>
          <s v="12552-12553"/>
          <s v="12553-12554"/>
          <s v="12554-12555"/>
          <s v="12555-12556"/>
          <s v="12556-12557"/>
          <s v="12557-12558"/>
          <s v="12558-12559"/>
          <s v="12559-12560"/>
          <s v="12560-12561"/>
          <s v="12561-12562"/>
          <s v="12562-12563"/>
          <s v="12563-12564"/>
          <s v="12564-12565"/>
          <s v="12565-12566"/>
          <s v="12566-12567"/>
          <s v="12567-12568"/>
          <s v="12568-12569"/>
          <s v="12569-12570"/>
          <s v="12570-12571"/>
          <s v="12571-12572"/>
          <s v="12572-12573"/>
          <s v="12573-12574"/>
          <s v="12574-12575"/>
          <s v="12575-12576"/>
          <s v="12576-12577"/>
          <s v="12577-12578"/>
          <s v="12578-12579"/>
          <s v="12579-12580"/>
          <s v="12580-12581"/>
          <s v="12581-12582"/>
          <s v="12582-12583"/>
          <s v="12583-12584"/>
          <s v="12584-12585"/>
          <s v="12585-12586"/>
          <s v="12586-12587"/>
          <s v="12587-12588"/>
          <s v="12588-12589"/>
          <s v="12589-12590"/>
          <s v="12590-12591"/>
          <s v="12591-12592"/>
          <s v="12592-12593"/>
          <s v="12593-12594"/>
          <s v="12594-12595"/>
          <s v="12595-12596"/>
          <s v="12596-12597"/>
          <s v="12597-12598"/>
          <s v="12598-12599"/>
          <s v="12599-12600"/>
          <s v="12600-12601"/>
          <s v="12601-12602"/>
          <s v="12602-12603"/>
          <s v="12603-12604"/>
          <s v="12604-12605"/>
          <s v="12605-12606"/>
          <s v="12606-12607"/>
          <s v="12607-12608"/>
          <s v="12608-12609"/>
          <s v="12609-12610"/>
          <s v="12610-12611"/>
          <s v="12611-12612"/>
          <s v="12612-12613"/>
          <s v="12613-12614"/>
          <s v="12614-12615"/>
          <s v="12615-12616"/>
          <s v="12616-12617"/>
          <s v="12617-12618"/>
          <s v="12618-12619"/>
          <s v="12619-12620"/>
          <s v="12620-12621"/>
          <s v="12621-12622"/>
          <s v="12622-12623"/>
          <s v="12623-12624"/>
          <s v="12624-12625"/>
          <s v="12625-12626"/>
          <s v="12626-12627"/>
          <s v="12627-12628"/>
          <s v="12628-12629"/>
          <s v="12629-12630"/>
          <s v="12630-12631"/>
          <s v="12631-12632"/>
          <s v="12632-12633"/>
          <s v="12633-12634"/>
          <s v="12634-12635"/>
          <s v="12635-12636"/>
          <s v="12636-12637"/>
          <s v="12637-12638"/>
          <s v="12638-12639"/>
          <s v="12639-12640"/>
          <s v="12640-12641"/>
          <s v="12641-12642"/>
          <s v="12642-12643"/>
          <s v="12643-12644"/>
          <s v="12644-12645"/>
          <s v="12645-12646"/>
          <s v="12646-12647"/>
          <s v="12647-12648"/>
          <s v="12648-12649"/>
          <s v="12649-12650"/>
          <s v="12650-12651"/>
          <s v="12651-12652"/>
          <s v="12652-12653"/>
          <s v="12653-12654"/>
          <s v="12654-12655"/>
          <s v="12655-12656"/>
          <s v="12656-12657"/>
          <s v="12657-12658"/>
          <s v="12658-12659"/>
          <s v="12659-12660"/>
          <s v="12660-12661"/>
          <s v="12661-12662"/>
          <s v="12662-12663"/>
          <s v="12663-12664"/>
          <s v="12664-12665"/>
          <s v="12665-12666"/>
          <s v="12666-12667"/>
          <s v="12667-12668"/>
          <s v="12668-12669"/>
          <s v="12669-12670"/>
          <s v="12670-12671"/>
          <s v="12671-12672"/>
          <s v="12672-12673"/>
          <s v="12673-12674"/>
          <s v="12674-12675"/>
          <s v="12675-12676"/>
          <s v="12676-12677"/>
          <s v="12677-12678"/>
          <s v="12678-12679"/>
          <s v="12679-12680"/>
          <s v="12680-12681"/>
          <s v="12681-12682"/>
          <s v="12682-12683"/>
          <s v="12683-12684"/>
          <s v="12684-12685"/>
          <s v="12685-12686"/>
          <s v="12686-12687"/>
          <s v="12687-12688"/>
          <s v="12688-12689"/>
          <s v="12689-12690"/>
          <s v="12690-12691"/>
          <s v="12691-12692"/>
          <s v="12692-12693"/>
          <s v="12693-12694"/>
          <s v="12694-12695"/>
          <s v="12695-12696"/>
          <s v="12696-12697"/>
          <s v="12697-12698"/>
          <s v="12698-12699"/>
          <s v="12699-12700"/>
          <s v="12700-12701"/>
          <s v="12701-12702"/>
          <s v="12702-12703"/>
          <s v="12703-12704"/>
          <s v="12704-12705"/>
          <s v="12705-12706"/>
          <s v="12706-12707"/>
          <s v="12707-12708"/>
          <s v="12708-12709"/>
          <s v="12709-12710"/>
          <s v="12710-12711"/>
          <s v="12711-12712"/>
          <s v="12712-12713"/>
          <s v="12713-12714"/>
          <s v="12714-12715"/>
          <s v="12715-12716"/>
          <s v="12716-12717"/>
          <s v="12717-12718"/>
          <s v="12718-12719"/>
          <s v="12719-12720"/>
          <s v="12720-12721"/>
          <s v="12721-12722"/>
          <s v="12722-12723"/>
          <s v="12723-12724"/>
          <s v="12724-12725"/>
          <s v="12725-12726"/>
          <s v="12726-12727"/>
          <s v="12727-12728"/>
          <s v="12728-12729"/>
          <s v="12729-12730"/>
          <s v="12730-12731"/>
          <s v="12731-12732"/>
          <s v="12732-12733"/>
          <s v="12733-12734"/>
          <s v="12734-12735"/>
          <s v="12735-12736"/>
          <s v="12736-12737"/>
          <s v="12737-12738"/>
          <s v="12738-12739"/>
          <s v="12739-12740"/>
          <s v="12740-12741"/>
          <s v="12741-12742"/>
          <s v="12742-12743"/>
          <s v="12743-12744"/>
          <s v="12744-12745"/>
          <s v="12745-12746"/>
          <s v="12746-12747"/>
          <s v="12747-12748"/>
          <s v="12748-12749"/>
          <s v="12749-12750"/>
          <s v="12750-12751"/>
          <s v="12751-12752"/>
          <s v="12752-12753"/>
          <s v="12753-12754"/>
          <s v="12754-12755"/>
          <s v="12755-12756"/>
          <s v="12756-12757"/>
          <s v="12757-12758"/>
          <s v="12758-12759"/>
          <s v="12759-12760"/>
          <s v="12760-12761"/>
          <s v="12761-12762"/>
          <s v="12762-12763"/>
          <s v="12763-12764"/>
          <s v="12764-12765"/>
          <s v="12765-12766"/>
          <s v="12766-12767"/>
          <s v="12767-12768"/>
          <s v="12768-12769"/>
          <s v="12769-12770"/>
          <s v="12770-12771"/>
          <s v="12771-12772"/>
          <s v="12772-12773"/>
          <s v="12773-12774"/>
          <s v="12774-12775"/>
          <s v="12775-12776"/>
          <s v="12776-12777"/>
          <s v="12777-12778"/>
          <s v="12778-12779"/>
          <s v="12779-12780"/>
          <s v="12780-12781"/>
          <s v="12781-12782"/>
          <s v="12782-12783"/>
          <s v="12783-12784"/>
          <s v="12784-12785"/>
          <s v="12785-12786"/>
          <s v="12786-12787"/>
          <s v="12787-12788"/>
          <s v="12788-12789"/>
          <s v="12789-12790"/>
          <s v="12790-12791"/>
          <s v="12791-12792"/>
          <s v="12792-12793"/>
          <s v="12793-12794"/>
          <s v="12794-12795"/>
          <s v="12795-12796"/>
          <s v="12796-12797"/>
          <s v="12797-12798"/>
          <s v="12798-12799"/>
          <s v="12799-12800"/>
          <s v="12800-12801"/>
          <s v="12801-12802"/>
          <s v="12802-12803"/>
          <s v="12803-12804"/>
          <s v="12804-12805"/>
          <s v="12805-12806"/>
          <s v="12806-12807"/>
          <s v="12807-12808"/>
          <s v="12808-12809"/>
          <s v="12809-12810"/>
          <s v="12810-12811"/>
          <s v="12811-12812"/>
          <s v="12812-12813"/>
          <s v="12813-12814"/>
          <s v="12814-12815"/>
          <s v="12815-12816"/>
          <s v="12816-12817"/>
          <s v="12817-12818"/>
          <s v="12818-12819"/>
          <s v="12819-12820"/>
          <s v="12820-12821"/>
          <s v="12821-12822"/>
          <s v="12822-12823"/>
          <s v="12823-12824"/>
          <s v="12824-12825"/>
          <s v="12825-12826"/>
          <s v="12826-12827"/>
          <s v="12827-12828"/>
          <s v="12828-12829"/>
          <s v="12829-12830"/>
          <s v="12830-12831"/>
          <s v="12831-12832"/>
          <s v="12832-12833"/>
          <s v="12833-12834"/>
          <s v="12834-12835"/>
          <s v="12835-12836"/>
          <s v="12836-12837"/>
          <s v="12837-12838"/>
          <s v="12838-12839"/>
          <s v="12839-12840"/>
          <s v="12840-12841"/>
          <s v="12841-12842"/>
          <s v="12842-12843"/>
          <s v="12843-12844"/>
          <s v="12844-12845"/>
          <s v="12845-12846"/>
          <s v="12846-12847"/>
          <s v="12847-12848"/>
          <s v="12848-12849"/>
          <s v="12849-12850"/>
          <s v="12850-12851"/>
          <s v="12851-12852"/>
          <s v="12852-12853"/>
          <s v="12853-12854"/>
          <s v="12854-12855"/>
          <s v="12855-12856"/>
          <s v="12856-12857"/>
          <s v="12857-12858"/>
          <s v="12858-12859"/>
          <s v="12859-12860"/>
          <s v="12860-12861"/>
          <s v="12861-12862"/>
          <s v="12862-12863"/>
          <s v="12863-12864"/>
          <s v="12864-12865"/>
          <s v="12865-12866"/>
          <s v="12866-12867"/>
          <s v="12867-12868"/>
          <s v="12868-12869"/>
          <s v="12869-12870"/>
          <s v="12870-12871"/>
          <s v="12871-12872"/>
          <s v="12872-12873"/>
          <s v="12873-12874"/>
          <s v="12874-12875"/>
          <s v="12875-12876"/>
          <s v="12876-12877"/>
          <s v="12877-12878"/>
          <s v="12878-12879"/>
          <s v="12879-12880"/>
          <s v="12880-12881"/>
          <s v="12881-12882"/>
          <s v="12882-12883"/>
          <s v="12883-12884"/>
          <s v="12884-12885"/>
          <s v="12885-12886"/>
          <s v="12886-12887"/>
          <s v="12887-12888"/>
          <s v="12888-12889"/>
          <s v="12889-12890"/>
          <s v="12890-12891"/>
          <s v="12891-12892"/>
          <s v="12892-12893"/>
          <s v="12893-12894"/>
          <s v="12894-12895"/>
          <s v="12895-12896"/>
          <s v="12896-12897"/>
          <s v="12897-12898"/>
          <s v="12898-12899"/>
          <s v="12899-12900"/>
          <s v="12900-12901"/>
          <s v="12901-12902"/>
          <s v="12902-12903"/>
          <s v="12903-12904"/>
          <s v="12904-12905"/>
          <s v="12905-12906"/>
          <s v="12906-12907"/>
          <s v="12907-12908"/>
          <s v="12908-12909"/>
          <s v="12909-12910"/>
          <s v="12910-12911"/>
          <s v="12911-12912"/>
          <s v="12912-12913"/>
          <s v="12913-12914"/>
          <s v="12914-12915"/>
          <s v="12915-12916"/>
          <s v="12916-12917"/>
          <s v="12917-12918"/>
          <s v="12918-12919"/>
          <s v="12919-12920"/>
          <s v="12920-12921"/>
          <s v="12921-12922"/>
          <s v="12922-12923"/>
          <s v="12923-12924"/>
          <s v="12924-12925"/>
          <s v="12925-12926"/>
          <s v="12926-12927"/>
          <s v="12927-12928"/>
          <s v="12928-12929"/>
          <s v="12929-12930"/>
          <s v="12930-12931"/>
          <s v="12931-12932"/>
          <s v="12932-12933"/>
          <s v="12933-12934"/>
          <s v="12934-12935"/>
          <s v="12935-12936"/>
          <s v="12936-12937"/>
          <s v="12937-12938"/>
          <s v="12938-12939"/>
          <s v="12939-12940"/>
          <s v="12940-12941"/>
          <s v="12941-12942"/>
          <s v="12942-12943"/>
          <s v="12943-12944"/>
          <s v="12944-12945"/>
          <s v="12945-12946"/>
          <s v="12946-12947"/>
          <s v="12947-12948"/>
          <s v="12948-12949"/>
          <s v="12949-12950"/>
          <s v="12950-12951"/>
          <s v="12951-12952"/>
          <s v="12952-12953"/>
          <s v="12953-12954"/>
          <s v="12954-12955"/>
          <s v="12955-12956"/>
          <s v="12956-12957"/>
          <s v="12957-12958"/>
          <s v="12958-12959"/>
          <s v="12959-12960"/>
          <s v="12960-12961"/>
          <s v="12961-12962"/>
          <s v="12962-12963"/>
          <s v="12963-12964"/>
          <s v="12964-12965"/>
          <s v="12965-12966"/>
          <s v="12966-12967"/>
          <s v="12967-12968"/>
          <s v="12968-12969"/>
          <s v="12969-12970"/>
          <s v="12970-12971"/>
          <s v="12971-12972"/>
          <s v="12972-12973"/>
          <s v="12973-12974"/>
          <s v="12974-12975"/>
          <s v="12975-12976"/>
          <s v="12976-12977"/>
          <s v="12977-12978"/>
          <s v="12978-12979"/>
          <s v="12979-12980"/>
          <s v="12980-12981"/>
          <s v="12981-12982"/>
          <s v="12982-12983"/>
          <s v="12983-12984"/>
          <s v="12984-12985"/>
          <s v="12985-12986"/>
          <s v="12986-12987"/>
          <s v="12987-12988"/>
          <s v="12988-12989"/>
          <s v="12989-12990"/>
          <s v="12990-12991"/>
          <s v="12991-12992"/>
          <s v="12992-12993"/>
          <s v="12993-12994"/>
          <s v="12994-12995"/>
          <s v="12995-12996"/>
          <s v="12996-12997"/>
          <s v="12997-12998"/>
          <s v="12998-12999"/>
          <s v="12999-13000"/>
          <s v="13000-13001"/>
          <s v="13001-13002"/>
          <s v="13002-13003"/>
          <s v="13003-13004"/>
          <s v="13004-13005"/>
          <s v="13005-13006"/>
          <s v="13006-13007"/>
          <s v="13007-13008"/>
          <s v="13008-13009"/>
          <s v="13009-13010"/>
          <s v="13010-13011"/>
          <s v="13011-13012"/>
          <s v="13012-13013"/>
          <s v="13013-13014"/>
          <s v="13014-13015"/>
          <s v="13015-13016"/>
          <s v="13016-13017"/>
          <s v="13017-13018"/>
          <s v="13018-13019"/>
          <s v="13019-13020"/>
          <s v="13020-13021"/>
          <s v="13021-13022"/>
          <s v="13022-13023"/>
          <s v="13023-13024"/>
          <s v="13024-13025"/>
          <s v="13025-13026"/>
          <s v="13026-13027"/>
          <s v="13027-13028"/>
          <s v="13028-13029"/>
          <s v="13029-13030"/>
          <s v="13030-13031"/>
          <s v="13031-13032"/>
          <s v="13032-13033"/>
          <s v="13033-13034"/>
          <s v="13034-13035"/>
          <s v="13035-13036"/>
          <s v="13036-13037"/>
          <s v="13037-13038"/>
          <s v="13038-13039"/>
          <s v="13039-13040"/>
          <s v="13040-13041"/>
          <s v="13041-13042"/>
          <s v="13042-13043"/>
          <s v="13043-13044"/>
          <s v="13044-13045"/>
          <s v="13045-13046"/>
          <s v="13046-13047"/>
          <s v="13047-13048"/>
          <s v="13048-13049"/>
          <s v="13049-13050"/>
          <s v="13050-13051"/>
          <s v="13051-13052"/>
          <s v="13052-13053"/>
          <s v="13053-13054"/>
          <s v="13054-13055"/>
          <s v="13055-13056"/>
          <s v="13056-13057"/>
          <s v="13057-13058"/>
          <s v="13058-13059"/>
          <s v="13059-13060"/>
          <s v="13060-13061"/>
          <s v="13061-13062"/>
          <s v="13062-13063"/>
          <s v="13063-13064"/>
          <s v="13064-13065"/>
          <s v="13065-13066"/>
          <s v="13066-13067"/>
          <s v="13067-13068"/>
          <s v="13068-13069"/>
          <s v="13069-13070"/>
          <s v="13070-13071"/>
          <s v="13071-13072"/>
          <s v="13072-13073"/>
          <s v="13073-13074"/>
          <s v="13074-13075"/>
          <s v="13075-13076"/>
          <s v="13076-13077"/>
          <s v="13077-13078"/>
          <s v="13078-13079"/>
          <s v="13079-13080"/>
          <s v="13080-13081"/>
          <s v="13081-13082"/>
          <s v="13082-13083"/>
          <s v="13083-13084"/>
          <s v="13084-13085"/>
          <s v="13085-13086"/>
          <s v="13086-13087"/>
          <s v="13087-13088"/>
          <s v="13088-13089"/>
          <s v="13089-13090"/>
          <s v="13090-13091"/>
          <s v="13091-13092"/>
          <s v="13092-13093"/>
          <s v="13093-13094"/>
          <s v="13094-13095"/>
          <s v="13095-13096"/>
          <s v="13096-13097"/>
          <s v="13097-13098"/>
          <s v="13098-13099"/>
          <s v="13099-13100"/>
          <s v="13100-13101"/>
          <s v="13101-13102"/>
          <s v="13102-13103"/>
          <s v="13103-13104"/>
          <s v="13104-13105"/>
          <s v="13105-13106"/>
          <s v="13106-13107"/>
          <s v="13107-13108"/>
          <s v="13108-13109"/>
          <s v="13109-13110"/>
          <s v="13110-13111"/>
          <s v="13111-13112"/>
          <s v="13112-13113"/>
          <s v="13113-13114"/>
          <s v="13114-13115"/>
          <s v="13115-13116"/>
          <s v="13116-13117"/>
          <s v="13117-13118"/>
          <s v="13118-13119"/>
          <s v="13119-13120"/>
          <s v="13120-13121"/>
          <s v="13121-13122"/>
          <s v="13122-13123"/>
          <s v="13123-13124"/>
          <s v="13124-13125"/>
          <s v="13125-13126"/>
          <s v="13126-13127"/>
          <s v="13127-13128"/>
          <s v="13128-13129"/>
          <s v="13129-13130"/>
          <s v="13130-13131"/>
          <s v="13131-13132"/>
          <s v="13132-13133"/>
          <s v="13133-13134"/>
          <s v="13134-13135"/>
          <s v="13135-13136"/>
          <s v="13136-13137"/>
          <s v="13137-13138"/>
          <s v="13138-13139"/>
          <s v="13139-13140"/>
          <s v="13140-13141"/>
          <s v="13141-13142"/>
          <s v="13142-13143"/>
          <s v="13143-13144"/>
          <s v="13144-13145"/>
          <s v="13145-13146"/>
          <s v="13146-13147"/>
          <s v="13147-13148"/>
          <s v="13148-13149"/>
          <s v="13149-13150"/>
          <s v="13150-13151"/>
          <s v="13151-13152"/>
          <s v="13152-13153"/>
          <s v="13153-13154"/>
          <s v="13154-13155"/>
          <s v="13155-13156"/>
          <s v="13156-13157"/>
          <s v="13157-13158"/>
          <s v="13158-13159"/>
          <s v="13159-13160"/>
          <s v="13160-13161"/>
          <s v="13161-13162"/>
          <s v="13162-13163"/>
          <s v="13163-13164"/>
          <s v="13164-13165"/>
          <s v="13165-13166"/>
          <s v="13166-13167"/>
          <s v="13167-13168"/>
          <s v="13168-13169"/>
          <s v="13169-13170"/>
          <s v="13170-13171"/>
          <s v="13171-13172"/>
          <s v="13172-13173"/>
          <s v="13173-13174"/>
          <s v="13174-13175"/>
          <s v="13175-13176"/>
          <s v="13176-13177"/>
          <s v="13177-13178"/>
          <s v="13178-13179"/>
          <s v="13179-13180"/>
          <s v="13180-13181"/>
          <s v="13181-13182"/>
          <s v="13182-13183"/>
          <s v="13183-13184"/>
          <s v="13184-13185"/>
          <s v="13185-13186"/>
          <s v="13186-13187"/>
          <s v="13187-13188"/>
          <s v="13188-13189"/>
          <s v="13189-13190"/>
          <s v="13190-13191"/>
          <s v="13191-13192"/>
          <s v="13192-13193"/>
          <s v="13193-13194"/>
          <s v="13194-13195"/>
          <s v="13195-13196"/>
          <s v="13196-13197"/>
          <s v="13197-13198"/>
          <s v="13198-13199"/>
          <s v="13199-13200"/>
          <s v="13200-13201"/>
          <s v="13201-13202"/>
          <s v="13202-13203"/>
          <s v="13203-13204"/>
          <s v="13204-13205"/>
          <s v="13205-13206"/>
          <s v="13206-13207"/>
          <s v="13207-13208"/>
          <s v="13208-13209"/>
          <s v="13209-13210"/>
          <s v="13210-13211"/>
          <s v="13211-13212"/>
          <s v="13212-13213"/>
          <s v="13213-13214"/>
          <s v="13214-13215"/>
          <s v="13215-13216"/>
          <s v="13216-13217"/>
          <s v="13217-13218"/>
          <s v="13218-13219"/>
          <s v="13219-13220"/>
          <s v="13220-13221"/>
          <s v="13221-13222"/>
          <s v="13222-13223"/>
          <s v="13223-13224"/>
          <s v="13224-13225"/>
          <s v="13225-13226"/>
          <s v="13226-13227"/>
          <s v="13227-13228"/>
          <s v="13228-13229"/>
          <s v="13229-13230"/>
          <s v="13230-13231"/>
          <s v="13231-13232"/>
          <s v="13232-13233"/>
          <s v="13233-13234"/>
          <s v="13234-13235"/>
          <s v="13235-13236"/>
          <s v="13236-13237"/>
          <s v="13237-13238"/>
          <s v="13238-13239"/>
          <s v="13239-13240"/>
          <s v="13240-13241"/>
          <s v="13241-13242"/>
          <s v="13242-13243"/>
          <s v="13243-13244"/>
          <s v="13244-13245"/>
          <s v="13245-13246"/>
          <s v="13246-13247"/>
          <s v="13247-13248"/>
          <s v="13248-13249"/>
          <s v="13249-13250"/>
          <s v="13250-13251"/>
          <s v="13251-13252"/>
          <s v="13252-13253"/>
          <s v="13253-13254"/>
          <s v="13254-13255"/>
          <s v="13255-13256"/>
          <s v="13256-13257"/>
          <s v="13257-13258"/>
          <s v="13258-13259"/>
          <s v="13259-13260"/>
          <s v="13260-13261"/>
          <s v="13261-13262"/>
          <s v="13262-13263"/>
          <s v="13263-13264"/>
          <s v="13264-13265"/>
          <s v="13265-13266"/>
          <s v="13266-13267"/>
          <s v="13267-13268"/>
          <s v="13268-13269"/>
          <s v="13269-13270"/>
          <s v="13270-13271"/>
          <s v="13271-13272"/>
          <s v="13272-13273"/>
          <s v="13273-13274"/>
          <s v="13274-13275"/>
          <s v="13275-13276"/>
          <s v="13276-13277"/>
          <s v="13277-13278"/>
          <s v="13278-13279"/>
          <s v="13279-13280"/>
          <s v="13280-13281"/>
          <s v="13281-13282"/>
          <s v="13282-13283"/>
          <s v="13283-13284"/>
          <s v="13284-13285"/>
          <s v="13285-13286"/>
          <s v="13286-13287"/>
          <s v="13287-13288"/>
          <s v="13288-13289"/>
          <s v="13289-13290"/>
          <s v="13290-13291"/>
          <s v="13291-13292"/>
          <s v="13292-13293"/>
          <s v="13293-13294"/>
          <s v="13294-13295"/>
          <s v="13295-13296"/>
          <s v="13296-13297"/>
          <s v="13297-13298"/>
          <s v="13298-13299"/>
          <s v="13299-13300"/>
          <s v="13300-13301"/>
          <s v="13301-13302"/>
          <s v="13302-13303"/>
          <s v="13303-13304"/>
          <s v="13304-13305"/>
          <s v="13305-13306"/>
          <s v="13306-13307"/>
          <s v="13307-13308"/>
          <s v="13308-13309"/>
          <s v="13309-13310"/>
          <s v="13310-13311"/>
          <s v="13311-13312"/>
          <s v="13312-13313"/>
          <s v="13313-13314"/>
          <s v="13314-13315"/>
          <s v="13315-13316"/>
          <s v="13316-13317"/>
          <s v="13317-13318"/>
          <s v="13318-13319"/>
          <s v="13319-13320"/>
          <s v="13320-13321"/>
          <s v="13321-13322"/>
          <s v="13322-13323"/>
          <s v="13323-13324"/>
          <s v="13324-13325"/>
          <s v="13325-13326"/>
          <s v="13326-13327"/>
          <s v="13327-13328"/>
          <s v="13328-13329"/>
          <s v="13329-13330"/>
          <s v="13330-13331"/>
          <s v="13331-13332"/>
          <s v="13332-13333"/>
          <s v="13333-13334"/>
          <s v="13334-13335"/>
          <s v="13335-13336"/>
          <s v="13336-13337"/>
          <s v="13337-13338"/>
          <s v="13338-13339"/>
          <s v="13339-13340"/>
          <s v="13340-13341"/>
          <s v="13341-13342"/>
          <s v="13342-13343"/>
          <s v="13343-13344"/>
          <s v="13344-13345"/>
          <s v="13345-13346"/>
          <s v="13346-13347"/>
          <s v="13347-13348"/>
          <s v="13348-13349"/>
          <s v="13349-13350"/>
          <s v="13350-13351"/>
          <s v="13351-13352"/>
          <s v="13352-13353"/>
          <s v="13353-13354"/>
          <s v="13354-13355"/>
          <s v="13355-13356"/>
          <s v="13356-13357"/>
          <s v="13357-13358"/>
          <s v="13358-13359"/>
          <s v="13359-13360"/>
          <s v="13360-13361"/>
          <s v="13361-13362"/>
          <s v="13362-13363"/>
          <s v="13363-13364"/>
          <s v="13364-13365"/>
          <s v="13365-13366"/>
          <s v="13366-13367"/>
          <s v="13367-13368"/>
          <s v="13368-13369"/>
          <s v="13369-13370"/>
          <s v="13370-13371"/>
          <s v="13371-13372"/>
          <s v="13372-13373"/>
          <s v="13373-13374"/>
          <s v="13374-13375"/>
          <s v="13375-13376"/>
          <s v="13376-13377"/>
          <s v="13377-13378"/>
          <s v="13378-13379"/>
          <s v="13379-13380"/>
          <s v="13380-13381"/>
          <s v="13381-13382"/>
          <s v="13382-13383"/>
          <s v="13383-13384"/>
          <s v="13384-13385"/>
          <s v="13385-13386"/>
          <s v="13386-13387"/>
          <s v="13387-13388"/>
          <s v="13388-13389"/>
          <s v="13389-13390"/>
          <s v="13390-13391"/>
          <s v="13391-13392"/>
          <s v="13392-13393"/>
          <s v="13393-13394"/>
          <s v="13394-13395"/>
          <s v="13395-13396"/>
          <s v="13396-13397"/>
          <s v="13397-13398"/>
          <s v="13398-13399"/>
          <s v="13399-13400"/>
          <s v="13400-13401"/>
          <s v="13401-13402"/>
          <s v="13402-13403"/>
          <s v="13403-13404"/>
          <s v="13404-13405"/>
          <s v="13405-13406"/>
          <s v="13406-13407"/>
          <s v="13407-13408"/>
          <s v="13408-13409"/>
          <s v="13409-13410"/>
          <s v="13410-13411"/>
          <s v="13411-13412"/>
          <s v="13412-13413"/>
          <s v="13413-13414"/>
          <s v="13414-13415"/>
          <s v="13415-13416"/>
          <s v="13416-13417"/>
          <s v="13417-13418"/>
          <s v="13418-13419"/>
          <s v="13419-13420"/>
          <s v="13420-13421"/>
          <s v="13421-13422"/>
          <s v="13422-13423"/>
          <s v="13423-13424"/>
          <s v="13424-13425"/>
          <s v="13425-13426"/>
          <s v="13426-13427"/>
          <s v="13427-13428"/>
          <s v="13428-13429"/>
          <s v="13429-13430"/>
          <s v="13430-13431"/>
          <s v="13431-13432"/>
          <s v="13432-13433"/>
          <s v="13433-13434"/>
          <s v="13434-13435"/>
          <s v="13435-13436"/>
          <s v="13436-13437"/>
          <s v="13437-13438"/>
          <s v="13438-13439"/>
          <s v="13439-13440"/>
          <s v="13440-13441"/>
          <s v="13441-13442"/>
          <s v="13442-13443"/>
          <s v="13443-13444"/>
          <s v="13444-13445"/>
          <s v="13445-13446"/>
          <s v="13446-13447"/>
          <s v="13447-13448"/>
          <s v="13448-13449"/>
          <s v="13449-13450"/>
          <s v="13450-13451"/>
          <s v="13451-13452"/>
          <s v="13452-13453"/>
          <s v="13453-13454"/>
          <s v="13454-13455"/>
          <s v="13455-13456"/>
          <s v="13456-13457"/>
          <s v="13457-13458"/>
          <s v="13458-13459"/>
          <s v="13459-13460"/>
          <s v="13460-13461"/>
          <s v="13461-13462"/>
          <s v="13462-13463"/>
          <s v="13463-13464"/>
          <s v="13464-13465"/>
          <s v="13465-13466"/>
          <s v="13466-13467"/>
          <s v="13467-13468"/>
          <s v="13468-13469"/>
          <s v="13469-13470"/>
          <s v="13470-13471"/>
          <s v="13471-13472"/>
          <s v="13472-13473"/>
          <s v="13473-13474"/>
          <s v="13474-13475"/>
          <s v="13475-13476"/>
          <s v="13476-13477"/>
          <s v="13477-13478"/>
          <s v="13478-13479"/>
          <s v="13479-13480"/>
          <s v="13480-13481"/>
          <s v="13481-13482"/>
          <s v="13482-13483"/>
          <s v="13483-13484"/>
          <s v="13484-13485"/>
          <s v="13485-13486"/>
          <s v="13486-13487"/>
          <s v="13487-13488"/>
          <s v="13488-13489"/>
          <s v="13489-13490"/>
          <s v="13490-13491"/>
          <s v="13491-13492"/>
          <s v="13492-13493"/>
          <s v="13493-13494"/>
          <s v="13494-13495"/>
          <s v="13495-13496"/>
          <s v="13496-13497"/>
          <s v="13497-13498"/>
          <s v="13498-13499"/>
          <s v="13499-13500"/>
          <s v="13500-13501"/>
          <s v="13501-13502"/>
          <s v="13502-13503"/>
          <s v="13503-13504"/>
          <s v="13504-13505"/>
          <s v="13505-13506"/>
          <s v="13506-13507"/>
          <s v="13507-13508"/>
          <s v="13508-13509"/>
          <s v="13509-13510"/>
          <s v="13510-13511"/>
          <s v="13511-13512"/>
          <s v="13512-13513"/>
          <s v="13513-13514"/>
          <s v="13514-13515"/>
          <s v="13515-13516"/>
          <s v="13516-13517"/>
          <s v="13517-13518"/>
          <s v="13518-13519"/>
          <s v="13519-13520"/>
          <s v="13520-13521"/>
          <s v="13521-13522"/>
          <s v="13522-13523"/>
          <s v="13523-13524"/>
          <s v="13524-13525"/>
          <s v="13525-13526"/>
          <s v="13526-13527"/>
          <s v="13527-13528"/>
          <s v="13528-13529"/>
          <s v="13529-13530"/>
          <s v="13530-13531"/>
          <s v="13531-13532"/>
          <s v="13532-13533"/>
          <s v="13533-13534"/>
          <s v="13534-13535"/>
          <s v="13535-13536"/>
          <s v="13536-13537"/>
          <s v="13537-13538"/>
          <s v="13538-13539"/>
          <s v="13539-13540"/>
          <s v="13540-13541"/>
          <s v="13541-13542"/>
          <s v="13542-13543"/>
          <s v="13543-13544"/>
          <s v="13544-13545"/>
          <s v="13545-13546"/>
          <s v="13546-13547"/>
          <s v="13547-13548"/>
          <s v="13548-13549"/>
          <s v="13549-13550"/>
          <s v="13550-13551"/>
          <s v="13551-13552"/>
          <s v="13552-13553"/>
          <s v="13553-13554"/>
          <s v="13554-13555"/>
          <s v="13555-13556"/>
          <s v="13556-13557"/>
          <s v="13557-13558"/>
          <s v="13558-13559"/>
          <s v="13559-13560"/>
          <s v="13560-13561"/>
          <s v="13561-13562"/>
          <s v="13562-13563"/>
          <s v="13563-13564"/>
          <s v="13564-13565"/>
          <s v="13565-13566"/>
          <s v="13566-13567"/>
          <s v="13567-13568"/>
          <s v="13568-13569"/>
          <s v="13569-13570"/>
          <s v="13570-13571"/>
          <s v="13571-13572"/>
          <s v="13572-13573"/>
          <s v="13573-13574"/>
          <s v="13574-13575"/>
          <s v="13575-13576"/>
          <s v="13576-13577"/>
          <s v="13577-13578"/>
          <s v="13578-13579"/>
          <s v="13579-13580"/>
          <s v="13580-13581"/>
          <s v="13581-13582"/>
          <s v="13582-13583"/>
          <s v="13583-13584"/>
          <s v="13584-13585"/>
          <s v="13585-13586"/>
          <s v="13586-13587"/>
          <s v="13587-13588"/>
          <s v="13588-13589"/>
          <s v="13589-13590"/>
          <s v="13590-13591"/>
          <s v="13591-13592"/>
          <s v="13592-13593"/>
          <s v="13593-13594"/>
          <s v="13594-13595"/>
          <s v="13595-13596"/>
          <s v="13596-13597"/>
          <s v="13597-13598"/>
          <s v="13598-13599"/>
          <s v="13599-13600"/>
          <s v="13600-13601"/>
          <s v="13601-13602"/>
          <s v="13602-13603"/>
          <s v="13603-13604"/>
          <s v="13604-13605"/>
          <s v="13605-13606"/>
          <s v="13606-13607"/>
          <s v="13607-13608"/>
          <s v="13608-13609"/>
          <s v="13609-13610"/>
          <s v="13610-13611"/>
          <s v="13611-13612"/>
          <s v="13612-13613"/>
          <s v="13613-13614"/>
          <s v="13614-13615"/>
          <s v="13615-13616"/>
          <s v="13616-13617"/>
          <s v="13617-13618"/>
          <s v="13618-13619"/>
          <s v="13619-13620"/>
          <s v="13620-13621"/>
          <s v="13621-13622"/>
          <s v="13622-13623"/>
          <s v="13623-13624"/>
          <s v="13624-13625"/>
          <s v="13625-13626"/>
          <s v="13626-13627"/>
          <s v="13627-13628"/>
          <s v="13628-13629"/>
          <s v="13629-13630"/>
          <s v="13630-13631"/>
          <s v="13631-13632"/>
          <s v="13632-13633"/>
          <s v="13633-13634"/>
          <s v="13634-13635"/>
          <s v="13635-13636"/>
          <s v="13636-13637"/>
          <s v="13637-13638"/>
          <s v="13638-13639"/>
          <s v="13639-13640"/>
          <s v="13640-13641"/>
          <s v="13641-13642"/>
          <s v="13642-13643"/>
          <s v="13643-13644"/>
          <s v="13644-13645"/>
          <s v="13645-13646"/>
          <s v="13646-13647"/>
          <s v="13647-13648"/>
          <s v="13648-13649"/>
          <s v="13649-13650"/>
          <s v="13650-13651"/>
          <s v="13651-13652"/>
          <s v="13652-13653"/>
          <s v="13653-13654"/>
          <s v="13654-13655"/>
          <s v="13655-13656"/>
          <s v="13656-13657"/>
          <s v="13657-13658"/>
          <s v="13658-13659"/>
          <s v="13659-13660"/>
          <s v="13660-13661"/>
          <s v="13661-13662"/>
          <s v="13662-13663"/>
          <s v="13663-13664"/>
          <s v="13664-13665"/>
          <s v="13665-13666"/>
          <s v="13666-13667"/>
          <s v="13667-13668"/>
          <s v="13668-13669"/>
          <s v="13669-13670"/>
          <s v="13670-13671"/>
          <s v="13671-13672"/>
          <s v="13672-13673"/>
          <s v="13673-13674"/>
          <s v="13674-13675"/>
          <s v="13675-13676"/>
          <s v="13676-13677"/>
          <s v="13677-13678"/>
          <s v="13678-13679"/>
          <s v="13679-13680"/>
          <s v="13680-13681"/>
          <s v="13681-13682"/>
          <s v="13682-13683"/>
          <s v="13683-13684"/>
          <s v="13684-13685"/>
          <s v="13685-13686"/>
          <s v="13686-13687"/>
          <s v="13687-13688"/>
          <s v="13688-13689"/>
          <s v="13689-13690"/>
          <s v="13690-13691"/>
          <s v="13691-13692"/>
          <s v="13692-13693"/>
          <s v="13693-13694"/>
          <s v="13694-13695"/>
          <s v="13695-13696"/>
          <s v="13696-13697"/>
          <s v="13697-13698"/>
          <s v="13698-13699"/>
          <s v="13699-13700"/>
          <s v="13700-13701"/>
          <s v="13701-13702"/>
          <s v="13702-13703"/>
          <s v="13703-13704"/>
          <s v="13704-13705"/>
          <s v="13705-13706"/>
          <s v="13706-13707"/>
          <s v="13707-13708"/>
          <s v="13708-13709"/>
          <s v="13709-13710"/>
          <s v="13710-13711"/>
          <s v="13711-13712"/>
          <s v="13712-13713"/>
          <s v="13713-13714"/>
          <s v="13714-13715"/>
          <s v="13715-13716"/>
          <s v="13716-13717"/>
          <s v="13717-13718"/>
          <s v="13718-13719"/>
          <s v="13719-13720"/>
          <s v="13720-13721"/>
          <s v="13721-13722"/>
          <s v="13722-13723"/>
          <s v="13723-13724"/>
          <s v="13724-13725"/>
          <s v="13725-13726"/>
          <s v="13726-13727"/>
          <s v="13727-13728"/>
          <s v="13728-13729"/>
          <s v="13729-13730"/>
          <s v="13730-13731"/>
          <s v="13731-13732"/>
          <s v="13732-13733"/>
          <s v="13733-13734"/>
          <s v="13734-13735"/>
          <s v="13735-13736"/>
          <s v="13736-13737"/>
          <s v="13737-13738"/>
          <s v="13738-13739"/>
          <s v="13739-13740"/>
          <s v="13740-13741"/>
          <s v="13741-13742"/>
          <s v="13742-13743"/>
          <s v="13743-13744"/>
          <s v="13744-13745"/>
          <s v="13745-13746"/>
          <s v="13746-13747"/>
          <s v="13747-13748"/>
          <s v="13748-13749"/>
          <s v="13749-13750"/>
          <s v="13750-13751"/>
          <s v="13751-13752"/>
          <s v="13752-13753"/>
          <s v="13753-13754"/>
          <s v="13754-13755"/>
          <s v="13755-13756"/>
          <s v="13756-13757"/>
          <s v="13757-13758"/>
          <s v="13758-13759"/>
          <s v="13759-13760"/>
          <s v="13760-13761"/>
          <s v="13761-13762"/>
          <s v="13762-13763"/>
          <s v="13763-13764"/>
          <s v="13764-13765"/>
          <s v="13765-13766"/>
          <s v="13766-13767"/>
          <s v="13767-13768"/>
          <s v="13768-13769"/>
          <s v="13769-13770"/>
          <s v="13770-13771"/>
          <s v="13771-13772"/>
          <s v="13772-13773"/>
          <s v="13773-13774"/>
          <s v="13774-13775"/>
          <s v="13775-13776"/>
          <s v="13776-13777"/>
          <s v="13777-13778"/>
          <s v="13778-13779"/>
          <s v="13779-13780"/>
          <s v="13780-13781"/>
          <s v="13781-13782"/>
          <s v="13782-13783"/>
          <s v="13783-13784"/>
          <s v="13784-13785"/>
          <s v="13785-13786"/>
          <s v="13786-13787"/>
          <s v="13787-13788"/>
          <s v="13788-13789"/>
          <s v="13789-13790"/>
          <s v="13790-13791"/>
          <s v="13791-13792"/>
          <s v="13792-13793"/>
          <s v="13793-13794"/>
          <s v="13794-13795"/>
          <s v="13795-13796"/>
          <s v="13796-13797"/>
          <s v="13797-13798"/>
          <s v="13798-13799"/>
          <s v="13799-13800"/>
          <s v="13800-13801"/>
          <s v="13801-13802"/>
          <s v="13802-13803"/>
          <s v="13803-13804"/>
          <s v="13804-13805"/>
          <s v="13805-13806"/>
          <s v="13806-13807"/>
          <s v="13807-13808"/>
          <s v="13808-13809"/>
          <s v="13809-13810"/>
          <s v="13810-13811"/>
          <s v="13811-13812"/>
          <s v="13812-13813"/>
          <s v="13813-13814"/>
          <s v="13814-13815"/>
          <s v="13815-13816"/>
          <s v="13816-13817"/>
          <s v="13817-13818"/>
          <s v="13818-13819"/>
          <s v="13819-13820"/>
          <s v="13820-13821"/>
          <s v="13821-13822"/>
          <s v="13822-13823"/>
          <s v="13823-13824"/>
          <s v="13824-13825"/>
          <s v="13825-13826"/>
          <s v="13826-13827"/>
          <s v="13827-13828"/>
          <s v="13828-13829"/>
          <s v="13829-13830"/>
          <s v="13830-13831"/>
          <s v="13831-13832"/>
          <s v="13832-13833"/>
          <s v="13833-13834"/>
          <s v="13834-13835"/>
          <s v="13835-13836"/>
          <s v="13836-13837"/>
          <s v="13837-13838"/>
          <s v="13838-13839"/>
          <s v="13839-13840"/>
          <s v="13840-13841"/>
          <s v="13841-13842"/>
          <s v="13842-13843"/>
          <s v="13843-13844"/>
          <s v="13844-13845"/>
          <s v="13845-13846"/>
          <s v="13846-13847"/>
          <s v="13847-13848"/>
          <s v="13848-13849"/>
          <s v="13849-13850"/>
          <s v="13850-13851"/>
          <s v="13851-13852"/>
          <s v="13852-13853"/>
          <s v="13853-13854"/>
          <s v="13854-13855"/>
          <s v="13855-13856"/>
          <s v="13856-13857"/>
          <s v="13857-13858"/>
          <s v="13858-13859"/>
          <s v="13859-13860"/>
          <s v="13860-13861"/>
          <s v="13861-13862"/>
          <s v="13862-13863"/>
          <s v="13863-13864"/>
          <s v="13864-13865"/>
          <s v="13865-13866"/>
          <s v="13866-13867"/>
          <s v="13867-13868"/>
          <s v="13868-13869"/>
          <s v="13869-13870"/>
          <s v="13870-13871"/>
          <s v="13871-13872"/>
          <s v="13872-13873"/>
          <s v="13873-13874"/>
          <s v="13874-13875"/>
          <s v="13875-13876"/>
          <s v="13876-13877"/>
          <s v="13877-13878"/>
          <s v="13878-13879"/>
          <s v="13879-13880"/>
          <s v="13880-13881"/>
          <s v="13881-13882"/>
          <s v="13882-13883"/>
          <s v="13883-13884"/>
          <s v="13884-13885"/>
          <s v="13885-13886"/>
          <s v="13886-13887"/>
          <s v="13887-13888"/>
          <s v="13888-13889"/>
          <s v="13889-13890"/>
          <s v="13890-13891"/>
          <s v="13891-13892"/>
          <s v="13892-13893"/>
          <s v="13893-13894"/>
          <s v="13894-13895"/>
          <s v="13895-13896"/>
          <s v="13896-13897"/>
          <s v="13897-13898"/>
          <s v="13898-13899"/>
          <s v="13899-13900"/>
          <s v="13900-13901"/>
          <s v="13901-13902"/>
          <s v="13902-13903"/>
          <s v="13903-13904"/>
          <s v="13904-13905"/>
          <s v="13905-13906"/>
          <s v="13906-13907"/>
          <s v="13907-13908"/>
          <s v="13908-13909"/>
          <s v="13909-13910"/>
          <s v="13910-13911"/>
          <s v="13911-13912"/>
          <s v="13912-13913"/>
          <s v="13913-13914"/>
          <s v="13914-13915"/>
          <s v="13915-13916"/>
          <s v="13916-13917"/>
          <s v="13917-13918"/>
          <s v="13918-13919"/>
          <s v="13919-13920"/>
          <s v="13920-13921"/>
          <s v="13921-13922"/>
          <s v="13922-13923"/>
          <s v="13923-13924"/>
          <s v="13924-13925"/>
          <s v="13925-13926"/>
          <s v="13926-13927"/>
          <s v="13927-13928"/>
          <s v="13928-13929"/>
          <s v="13929-13930"/>
          <s v="13930-13931"/>
          <s v="13931-13932"/>
          <s v="13932-13933"/>
          <s v="13933-13934"/>
          <s v="13934-13935"/>
          <s v="13935-13936"/>
          <s v="13936-13937"/>
          <s v="13937-13938"/>
          <s v="13938-13939"/>
          <s v="13939-13940"/>
          <s v="13940-13941"/>
          <s v="13941-13942"/>
          <s v="13942-13943"/>
          <s v="13943-13944"/>
          <s v="13944-13945"/>
          <s v="13945-13946"/>
          <s v="13946-13947"/>
          <s v="13947-13948"/>
          <s v="13948-13949"/>
          <s v="13949-13950"/>
          <s v="13950-13951"/>
          <s v="13951-13952"/>
          <s v="13952-13953"/>
          <s v="13953-13954"/>
          <s v="13954-13955"/>
          <s v="13955-13956"/>
          <s v="13956-13957"/>
          <s v="13957-13958"/>
          <s v="13958-13959"/>
          <s v="13959-13960"/>
          <s v="13960-13961"/>
          <s v="13961-13962"/>
          <s v="13962-13963"/>
          <s v="13963-13964"/>
          <s v="13964-13965"/>
          <s v="13965-13966"/>
          <s v="13966-13967"/>
          <s v="13967-13968"/>
          <s v="13968-13969"/>
          <s v="13969-13970"/>
          <s v="13970-13971"/>
          <s v="13971-13972"/>
          <s v="13972-13973"/>
          <s v="13973-13974"/>
          <s v="13974-13975"/>
          <s v="13975-13976"/>
          <s v="13976-13977"/>
          <s v="13977-13978"/>
          <s v="13978-13979"/>
          <s v="13979-13980"/>
          <s v="13980-13981"/>
          <s v="13981-13982"/>
          <s v="13982-13983"/>
          <s v="13983-13984"/>
          <s v="13984-13985"/>
          <s v="13985-13986"/>
          <s v="13986-13987"/>
          <s v="13987-13988"/>
          <s v="13988-13989"/>
          <s v="13989-13990"/>
          <s v="13990-13991"/>
          <s v="13991-13992"/>
          <s v="13992-13993"/>
          <s v="13993-13994"/>
          <s v="13994-13995"/>
          <s v="13995-13996"/>
          <s v="13996-13997"/>
          <s v="13997-13998"/>
          <s v="13998-13999"/>
          <s v="13999-14000"/>
          <s v="14000-14001"/>
          <s v="14001-14002"/>
          <s v="14002-14003"/>
          <s v="14003-14004"/>
          <s v="14004-14005"/>
          <s v="14005-14006"/>
          <s v="14006-14007"/>
          <s v="14007-14008"/>
          <s v="14008-14009"/>
          <s v="14009-14010"/>
          <s v="14010-14011"/>
          <s v="14011-14012"/>
          <s v="14012-14013"/>
          <s v="14013-14014"/>
          <s v="14014-14015"/>
          <s v="14015-14016"/>
          <s v="14016-14017"/>
          <s v="14017-14018"/>
          <s v="14018-14019"/>
          <s v="14019-14020"/>
          <s v="14020-14021"/>
          <s v="14021-14022"/>
          <s v="14022-14023"/>
          <s v="14023-14024"/>
          <s v="14024-14025"/>
          <s v="14025-14026"/>
          <s v="14026-14027"/>
          <s v="14027-14028"/>
          <s v="14028-14029"/>
          <s v="14029-14030"/>
          <s v="14030-14031"/>
          <s v="14031-14032"/>
          <s v="14032-14033"/>
          <s v="14033-14034"/>
          <s v="14034-14035"/>
          <s v="14035-14036"/>
          <s v="14036-14037"/>
          <s v="14037-14038"/>
          <s v="14038-14039"/>
          <s v="14039-14040"/>
          <s v="14040-14041"/>
          <s v="14041-14042"/>
          <s v="14042-14043"/>
          <s v="14043-14044"/>
          <s v="14044-14045"/>
          <s v="14045-14046"/>
          <s v="14046-14047"/>
          <s v="14047-14048"/>
          <s v="14048-14049"/>
          <s v="14049-14050"/>
          <s v="14050-14051"/>
          <s v="14051-14052"/>
          <s v="14052-14053"/>
          <s v="14053-14054"/>
          <s v="14054-14055"/>
          <s v="14055-14056"/>
          <s v="14056-14057"/>
          <s v="14057-14058"/>
          <s v="14058-14059"/>
          <s v="14059-14060"/>
          <s v="14060-14061"/>
          <s v="14061-14062"/>
          <s v="14062-14063"/>
          <s v="14063-14064"/>
          <s v="14064-14065"/>
          <s v="14065-14066"/>
          <s v="14066-14067"/>
          <s v="14067-14068"/>
          <s v="14068-14069"/>
          <s v="14069-14070"/>
          <s v="14070-14071"/>
          <s v="14071-14072"/>
          <s v="14072-14073"/>
          <s v="14073-14074"/>
          <s v="14074-14075"/>
          <s v="14075-14076"/>
          <s v="14076-14077"/>
          <s v="14077-14078"/>
          <s v="14078-14079"/>
          <s v="14079-14080"/>
          <s v="14080-14081"/>
          <s v="14081-14082"/>
          <s v="14082-14083"/>
          <s v="14083-14084"/>
          <s v="14084-14085"/>
          <s v="14085-14086"/>
          <s v="14086-14087"/>
          <s v="14087-14088"/>
          <s v="14088-14089"/>
          <s v="14089-14090"/>
          <s v="14090-14091"/>
          <s v="14091-14092"/>
          <s v="14092-14093"/>
          <s v="14093-14094"/>
          <s v="14094-14095"/>
          <s v="14095-14096"/>
          <s v="14096-14097"/>
          <s v="14097-14098"/>
          <s v="14098-14099"/>
          <s v="14099-14100"/>
          <s v="14100-14101"/>
          <s v="14101-14102"/>
          <s v="14102-14103"/>
          <s v="14103-14104"/>
          <s v="14104-14105"/>
          <s v="14105-14106"/>
          <s v="14106-14107"/>
          <s v="14107-14108"/>
          <s v="14108-14109"/>
          <s v="14109-14110"/>
          <s v="14110-14111"/>
          <s v="14111-14112"/>
          <s v="14112-14113"/>
          <s v="14113-14114"/>
          <s v="14114-14115"/>
          <s v="14115-14116"/>
          <s v="14116-14117"/>
          <s v="14117-14118"/>
          <s v="14118-14119"/>
          <s v="14119-14120"/>
          <s v="14120-14121"/>
          <s v="14121-14122"/>
          <s v="14122-14123"/>
          <s v="14123-14124"/>
          <s v="14124-14125"/>
          <s v="14125-14126"/>
          <s v="14126-14127"/>
          <s v="14127-14128"/>
          <s v="14128-14129"/>
          <s v="14129-14130"/>
          <s v="14130-14131"/>
          <s v="14131-14132"/>
          <s v="14132-14133"/>
          <s v="14133-14134"/>
          <s v="14134-14135"/>
          <s v="14135-14136"/>
          <s v="14136-14137"/>
          <s v="14137-14138"/>
          <s v="14138-14139"/>
          <s v="14139-14140"/>
          <s v="14140-14141"/>
          <s v="14141-14142"/>
          <s v="14142-14143"/>
          <s v="14143-14144"/>
          <s v="14144-14145"/>
          <s v="14145-14146"/>
          <s v="14146-14147"/>
          <s v="14147-14148"/>
          <s v="14148-14149"/>
          <s v="14149-14150"/>
          <s v="14150-14151"/>
          <s v="14151-14152"/>
          <s v="14152-14153"/>
          <s v="14153-14154"/>
          <s v="14154-14155"/>
          <s v="14155-14156"/>
          <s v="14156-14157"/>
          <s v="14157-14158"/>
          <s v="14158-14159"/>
          <s v="14159-14160"/>
          <s v="14160-14161"/>
          <s v="14161-14162"/>
          <s v="14162-14163"/>
          <s v="14163-14164"/>
          <s v="14164-14165"/>
          <s v="14165-14166"/>
          <s v="14166-14167"/>
          <s v="14167-14168"/>
          <s v="14168-14169"/>
          <s v="14169-14170"/>
          <s v="14170-14171"/>
          <s v="14171-14172"/>
          <s v="14172-14173"/>
          <s v="14173-14174"/>
          <s v="14174-14175"/>
          <s v="14175-14176"/>
          <s v="14176-14177"/>
          <s v="14177-14178"/>
          <s v="14178-14179"/>
          <s v="14179-14180"/>
          <s v="14180-14181"/>
          <s v="14181-14182"/>
          <s v="14182-14183"/>
          <s v="14183-14184"/>
          <s v="14184-14185"/>
          <s v="14185-14186"/>
          <s v="14186-14187"/>
          <s v="14187-14188"/>
          <s v="14188-14189"/>
          <s v="14189-14190"/>
          <s v="14190-14191"/>
          <s v="14191-14192"/>
          <s v="14192-14193"/>
          <s v="14193-14194"/>
          <s v="14194-14195"/>
          <s v="14195-14196"/>
          <s v="14196-14197"/>
          <s v="14197-14198"/>
          <s v="14198-14199"/>
          <s v="14199-14200"/>
          <s v="14200-14201"/>
          <s v="14201-14202"/>
          <s v="14202-14203"/>
          <s v="14203-14204"/>
          <s v="14204-14205"/>
          <s v="14205-14206"/>
          <s v="14206-14207"/>
          <s v="14207-14208"/>
          <s v="14208-14209"/>
          <s v="14209-14210"/>
          <s v="14210-14211"/>
          <s v="14211-14212"/>
          <s v="14212-14213"/>
          <s v="14213-14214"/>
          <s v="14214-14215"/>
          <s v="14215-14216"/>
          <s v="14216-14217"/>
          <s v="14217-14218"/>
          <s v="14218-14219"/>
          <s v="14219-14220"/>
          <s v="14220-14221"/>
          <s v="14221-14222"/>
          <s v="14222-14223"/>
          <s v="14223-14224"/>
          <s v="14224-14225"/>
          <s v="14225-14226"/>
          <s v="14226-14227"/>
          <s v="14227-14228"/>
          <s v="14228-14229"/>
          <s v="14229-14230"/>
          <s v="14230-14231"/>
          <s v="14231-14232"/>
          <s v="14232-14233"/>
          <s v="14233-14234"/>
          <s v="14234-14235"/>
          <s v="14235-14236"/>
          <s v="14236-14237"/>
          <s v="14237-14238"/>
          <s v="14238-14239"/>
          <s v="14239-14240"/>
          <s v="14240-14241"/>
          <s v="14241-14242"/>
          <s v="14242-14243"/>
          <s v="14243-14244"/>
          <s v="14244-14245"/>
          <s v="14245-14246"/>
          <s v="14246-14247"/>
          <s v="14247-14248"/>
          <s v="14248-14249"/>
          <s v="14249-14250"/>
          <s v="14250-14251"/>
          <s v="14251-14252"/>
          <s v="14252-14253"/>
          <s v="14253-14254"/>
          <s v="14254-14255"/>
          <s v="14255-14256"/>
          <s v="14256-14257"/>
          <s v="14257-14258"/>
          <s v="14258-14259"/>
          <s v="14259-14260"/>
          <s v="14260-14261"/>
          <s v="14261-14262"/>
          <s v="14262-14263"/>
          <s v="14263-14264"/>
          <s v="14264-14265"/>
          <s v="14265-14266"/>
          <s v="14266-14267"/>
          <s v="14267-14268"/>
          <s v="14268-14269"/>
          <s v="14269-14270"/>
          <s v="14270-14271"/>
          <s v="14271-14272"/>
          <s v="14272-14273"/>
          <s v="14273-14274"/>
          <s v="14274-14275"/>
          <s v="14275-14276"/>
          <s v="14276-14277"/>
          <s v="14277-14278"/>
          <s v="14278-14279"/>
          <s v="14279-14280"/>
          <s v="14280-14281"/>
          <s v="14281-14282"/>
          <s v="14282-14283"/>
          <s v="14283-14284"/>
          <s v="14284-14285"/>
          <s v="14285-14286"/>
          <s v="14286-14287"/>
          <s v="14287-14288"/>
          <s v="14288-14289"/>
          <s v="14289-14290"/>
          <s v="14290-14291"/>
          <s v="14291-14292"/>
          <s v="14292-14293"/>
          <s v="14293-14294"/>
          <s v="14294-14295"/>
          <s v="14295-14296"/>
          <s v="14296-14297"/>
          <s v="14297-14298"/>
          <s v="14298-14299"/>
          <s v="14299-14300"/>
          <s v="14300-14301"/>
          <s v="14301-14302"/>
          <s v="14302-14303"/>
          <s v="14303-14304"/>
          <s v="14304-14305"/>
          <s v="14305-14306"/>
          <s v="14306-14307"/>
          <s v="14307-14308"/>
          <s v="14308-14309"/>
          <s v="14309-14310"/>
          <s v="14310-14311"/>
          <s v="14311-14312"/>
          <s v="14312-14313"/>
          <s v="14313-14314"/>
          <s v="14314-14315"/>
          <s v="14315-14316"/>
          <s v="14316-14317"/>
          <s v="14317-14318"/>
          <s v="14318-14319"/>
          <s v="14319-14320"/>
          <s v="14320-14321"/>
          <s v="14321-14322"/>
          <s v="14322-14323"/>
          <s v="14323-14324"/>
          <s v="14324-14325"/>
          <s v="14325-14326"/>
          <s v="14326-14327"/>
          <s v="14327-14328"/>
          <s v="14328-14329"/>
          <s v="14329-14330"/>
          <s v="14330-14331"/>
          <s v="14331-14332"/>
          <s v="14332-14333"/>
          <s v="14333-14334"/>
          <s v="14334-14335"/>
          <s v="14335-14336"/>
          <s v="14336-14337"/>
          <s v="14337-14338"/>
          <s v="14338-14339"/>
          <s v="14339-14340"/>
          <s v="14340-14341"/>
          <s v="14341-14342"/>
          <s v="14342-14343"/>
          <s v="14343-14344"/>
          <s v="14344-14345"/>
          <s v="14345-14346"/>
          <s v="14346-14347"/>
          <s v="14347-14348"/>
          <s v="14348-14349"/>
          <s v="14349-14350"/>
          <s v="14350-14351"/>
          <s v="14351-14352"/>
          <s v="14352-14353"/>
          <s v="14353-14354"/>
          <s v="14354-14355"/>
          <s v="14355-14356"/>
          <s v="14356-14357"/>
          <s v="14357-14358"/>
          <s v="14358-14359"/>
          <s v="14359-14360"/>
          <s v="14360-14361"/>
          <s v="14361-14362"/>
          <s v="14362-14363"/>
          <s v="14363-14364"/>
          <s v="14364-14365"/>
          <s v="14365-14366"/>
          <s v="14366-14367"/>
          <s v="14367-14368"/>
          <s v="14368-14369"/>
          <s v="14369-14370"/>
          <s v="14370-14371"/>
          <s v="14371-14372"/>
          <s v="14372-14373"/>
          <s v="14373-14374"/>
          <s v="14374-14375"/>
          <s v="14375-14376"/>
          <s v="14376-14377"/>
          <s v="14377-14378"/>
          <s v="14378-14379"/>
          <s v="14379-14380"/>
          <s v="14380-14381"/>
          <s v="14381-14382"/>
          <s v="14382-14383"/>
          <s v="14383-14384"/>
          <s v="14384-14385"/>
          <s v="14385-14386"/>
          <s v="14386-14387"/>
          <s v="14387-14388"/>
          <s v="14388-14389"/>
          <s v="14389-14390"/>
          <s v="14390-14391"/>
          <s v="14391-14392"/>
          <s v="14392-14393"/>
          <s v="14393-14394"/>
          <s v="14394-14395"/>
          <s v="14395-14396"/>
          <s v="14396-14397"/>
          <s v="14397-14398"/>
          <s v="14398-14399"/>
          <s v="14399-14400"/>
          <s v="14400-14401"/>
          <s v="14401-14402"/>
          <s v="14402-14403"/>
          <s v="14403-14404"/>
          <s v="14404-14405"/>
          <s v="14405-14406"/>
          <s v="14406-14407"/>
          <s v="14407-14408"/>
          <s v="14408-14409"/>
          <s v="14409-14410"/>
          <s v="14410-14411"/>
          <s v="14411-14412"/>
          <s v="14412-14413"/>
          <s v="14413-14414"/>
          <s v="14414-14415"/>
          <s v="14415-14416"/>
          <s v="14416-14417"/>
          <s v="14417-14418"/>
          <s v="14418-14419"/>
          <s v="14419-14420"/>
          <s v="14420-14421"/>
          <s v="14421-14422"/>
          <s v="14422-14423"/>
          <s v="14423-14424"/>
          <s v="14424-14425"/>
          <s v="14425-14426"/>
          <s v="14426-14427"/>
          <s v="14427-14428"/>
          <s v="14428-14429"/>
          <s v="14429-14430"/>
          <s v="14430-14431"/>
          <s v="14431-14432"/>
          <s v="14432-14433"/>
          <s v="14433-14434"/>
          <s v="14434-14435"/>
          <s v="14435-14436"/>
          <s v="14436-14437"/>
          <s v="14437-14438"/>
          <s v="14438-14439"/>
          <s v="14439-14440"/>
          <s v="14440-14441"/>
          <s v="14441-14442"/>
          <s v="14442-14443"/>
          <s v="14443-14444"/>
          <s v="14444-14445"/>
          <s v="14445-14446"/>
          <s v="14446-14447"/>
          <s v="14447-14448"/>
          <s v="14448-14449"/>
          <s v="14449-14450"/>
          <s v="14450-14451"/>
          <s v="14451-14452"/>
          <s v="14452-14453"/>
          <s v="14453-14454"/>
          <s v="14454-14455"/>
          <s v="14455-14456"/>
          <s v="14456-14457"/>
          <s v="14457-14458"/>
          <s v="14458-14459"/>
          <s v="14459-14460"/>
          <s v="14460-14461"/>
          <s v="14461-14462"/>
          <s v="14462-14463"/>
          <s v="14463-14464"/>
          <s v="14464-14465"/>
          <s v="14465-14466"/>
          <s v="14466-14467"/>
          <s v="14467-14468"/>
          <s v="14468-14469"/>
          <s v="14469-14470"/>
          <s v="14470-14471"/>
          <s v="14471-14472"/>
          <s v="14472-14473"/>
          <s v="14473-14474"/>
          <s v="14474-14475"/>
          <s v="14475-14476"/>
          <s v="14476-14477"/>
          <s v="14477-14478"/>
          <s v="14478-14479"/>
          <s v="14479-14480"/>
          <s v="14480-14481"/>
          <s v="14481-14482"/>
          <s v="14482-14483"/>
          <s v="14483-14484"/>
          <s v="14484-14485"/>
          <s v="14485-14486"/>
          <s v="14486-14487"/>
          <s v="14487-14488"/>
          <s v="14488-14489"/>
          <s v="14489-14490"/>
          <s v="14490-14491"/>
          <s v="14491-14492"/>
          <s v="14492-14493"/>
          <s v="14493-14494"/>
          <s v="14494-14495"/>
          <s v="14495-14496"/>
          <s v="14496-14497"/>
          <s v="14497-14498"/>
          <s v="14498-14499"/>
          <s v="14499-14500"/>
          <s v="14500-14501"/>
          <s v="14501-14502"/>
          <s v="14502-14503"/>
          <s v="14503-14504"/>
          <s v="14504-14505"/>
          <s v="14505-14506"/>
          <s v="14506-14507"/>
          <s v="14507-14508"/>
          <s v="14508-14509"/>
          <s v="14509-14510"/>
          <s v="14510-14511"/>
          <s v="14511-14512"/>
          <s v="14512-14513"/>
          <s v="14513-14514"/>
          <s v="14514-14515"/>
          <s v="14515-14516"/>
          <s v="14516-14517"/>
          <s v="14517-14518"/>
          <s v="14518-14519"/>
          <s v="14519-14520"/>
          <s v="14520-14521"/>
          <s v="14521-14522"/>
          <s v="14522-14523"/>
          <s v="14523-14524"/>
          <s v="14524-14525"/>
          <s v="14525-14526"/>
          <s v="14526-14527"/>
          <s v="14527-14528"/>
          <s v="14528-14529"/>
          <s v="14529-14530"/>
          <s v="14530-14531"/>
          <s v="14531-14532"/>
          <s v="14532-14533"/>
          <s v="14533-14534"/>
          <s v="14534-14535"/>
          <s v="14535-14536"/>
          <s v="14536-14537"/>
          <s v="14537-14538"/>
          <s v="14538-14539"/>
          <s v="14539-14540"/>
          <s v="14540-14541"/>
          <s v="14541-14542"/>
          <s v="14542-14543"/>
          <s v="14543-14544"/>
          <s v="14544-14545"/>
          <s v="14545-14546"/>
          <s v="14546-14547"/>
          <s v="14547-14548"/>
          <s v="14548-14549"/>
          <s v="14549-14550"/>
          <s v="14550-14551"/>
          <s v="14551-14552"/>
          <s v="14552-14553"/>
          <s v="14553-14554"/>
          <s v="14554-14555"/>
          <s v="14555-14556"/>
          <s v="14556-14557"/>
          <s v="14557-14558"/>
          <s v="14558-14559"/>
          <s v="14559-14560"/>
          <s v="14560-14561"/>
          <s v="14561-14562"/>
          <s v="14562-14563"/>
          <s v="14563-14564"/>
          <s v="14564-14565"/>
          <s v="14565-14566"/>
          <s v="14566-14567"/>
          <s v="14567-14568"/>
          <s v="14568-14569"/>
          <s v="14569-14570"/>
          <s v="14570-14571"/>
          <s v="14571-14572"/>
          <s v="14572-14573"/>
          <s v="14573-14574"/>
          <s v="14574-14575"/>
          <s v="14575-14576"/>
          <s v="14576-14577"/>
          <s v="14577-14578"/>
          <s v="14578-14579"/>
          <s v="14579-14580"/>
          <s v="14580-14581"/>
          <s v="14581-14582"/>
          <s v="14582-14583"/>
          <s v="14583-14584"/>
          <s v="14584-14585"/>
          <s v="14585-14586"/>
          <s v="14586-14587"/>
          <s v="14587-14588"/>
          <s v="14588-14589"/>
          <s v="14589-14590"/>
          <s v="14590-14591"/>
          <s v="14591-14592"/>
          <s v="14592-14593"/>
          <s v="14593-14594"/>
          <s v="14594-14595"/>
          <s v="14595-14596"/>
          <s v="14596-14597"/>
          <s v="14597-14598"/>
          <s v="14598-14599"/>
          <s v="14599-14600"/>
          <s v="14600-14601"/>
          <s v="14601-14602"/>
          <s v="14602-14603"/>
          <s v="14603-14604"/>
          <s v="14604-14605"/>
          <s v="14605-14606"/>
          <s v="14606-14607"/>
          <s v="14607-14608"/>
          <s v="14608-14609"/>
          <s v="14609-14610"/>
          <s v="14610-14611"/>
          <s v="14611-14612"/>
          <s v="14612-14613"/>
          <s v="14613-14614"/>
          <s v="14614-14615"/>
          <s v="14615-14616"/>
          <s v="14616-14617"/>
          <s v="14617-14618"/>
          <s v="14618-14619"/>
          <s v="14619-14620"/>
          <s v="14620-14621"/>
          <s v="14621-14622"/>
          <s v="14622-14623"/>
          <s v="14623-14624"/>
          <s v="14624-14625"/>
          <s v="14625-14626"/>
          <s v="14626-14627"/>
          <s v="14627-14628"/>
          <s v="14628-14629"/>
          <s v="14629-14630"/>
          <s v="14630-14631"/>
          <s v="14631-14632"/>
          <s v="14632-14633"/>
          <s v="14633-14634"/>
          <s v="14634-14635"/>
          <s v="14635-14636"/>
          <s v="14636-14637"/>
          <s v="14637-14638"/>
          <s v="14638-14639"/>
          <s v="14639-14640"/>
          <s v="14640-14641"/>
          <s v="14641-14642"/>
          <s v="14642-14643"/>
          <s v="14643-14644"/>
          <s v="14644-14645"/>
          <s v="14645-14646"/>
          <s v="14646-14647"/>
          <s v="14647-14648"/>
          <s v="14648-14649"/>
          <s v="14649-14650"/>
          <s v="14650-14651"/>
          <s v="14651-14652"/>
          <s v="14652-14653"/>
          <s v="14653-14654"/>
          <s v="14654-14655"/>
          <s v="14655-14656"/>
          <s v="14656-14657"/>
          <s v="14657-14658"/>
          <s v="14658-14659"/>
          <s v="14659-14660"/>
          <s v="14660-14661"/>
          <s v="14661-14662"/>
          <s v="14662-14663"/>
          <s v="14663-14664"/>
          <s v="14664-14665"/>
          <s v="14665-14666"/>
          <s v="14666-14667"/>
          <s v="14667-14668"/>
          <s v="14668-14669"/>
          <s v="14669-14670"/>
          <s v="14670-14671"/>
          <s v="14671-14672"/>
          <s v="14672-14673"/>
          <s v="14673-14674"/>
          <s v="14674-14675"/>
          <s v="14675-14676"/>
          <s v="14676-14677"/>
          <s v="14677-14678"/>
          <s v="14678-14679"/>
          <s v="14679-14680"/>
          <s v="14680-14681"/>
          <s v="14681-14682"/>
          <s v="14682-14683"/>
          <s v="14683-14684"/>
          <s v="14684-14685"/>
          <s v="14685-14686"/>
          <s v="14686-14687"/>
          <s v="14687-14688"/>
          <s v="14688-14689"/>
          <s v="14689-14690"/>
          <s v="14690-14691"/>
          <s v="14691-14692"/>
          <s v="14692-14693"/>
          <s v="14693-14694"/>
          <s v="14694-14695"/>
          <s v="14695-14696"/>
          <s v="14696-14697"/>
          <s v="14697-14698"/>
          <s v="14698-14699"/>
          <s v="14699-14700"/>
          <s v="14700-14701"/>
          <s v="14701-14702"/>
          <s v="14702-14703"/>
          <s v="14703-14704"/>
          <s v="14704-14705"/>
          <s v="14705-14706"/>
          <s v="14706-14707"/>
          <s v="14707-14708"/>
          <s v="14708-14709"/>
          <s v="14709-14710"/>
          <s v="14710-14711"/>
          <s v="14711-14712"/>
          <s v="14712-14713"/>
          <s v="14713-14714"/>
          <s v="14714-14715"/>
          <s v="14715-14716"/>
          <s v="14716-14717"/>
          <s v="14717-14718"/>
          <s v="14718-14719"/>
          <s v="14719-14720"/>
          <s v="14720-14721"/>
          <s v="14721-14722"/>
          <s v="14722-14723"/>
          <s v="14723-14724"/>
          <s v="14724-14725"/>
          <s v="14725-14726"/>
          <s v="14726-14727"/>
          <s v="14727-14728"/>
          <s v="14728-14729"/>
          <s v="14729-14730"/>
          <s v="14730-14731"/>
          <s v="14731-14732"/>
          <s v="14732-14733"/>
          <s v="14733-14734"/>
          <s v="14734-14735"/>
          <s v="14735-14736"/>
          <s v="14736-14737"/>
          <s v="14737-14738"/>
          <s v="14738-14739"/>
          <s v="14739-14740"/>
          <s v="14740-14741"/>
          <s v="14741-14742"/>
          <s v="14742-14743"/>
          <s v="14743-14744"/>
          <s v="14744-14745"/>
          <s v="14745-14746"/>
          <s v="14746-14747"/>
          <s v="14747-14748"/>
          <s v="14748-14749"/>
          <s v="14749-14750"/>
          <s v="14750-14751"/>
          <s v="14751-14752"/>
          <s v="14752-14753"/>
          <s v="14753-14754"/>
          <s v="14754-14755"/>
          <s v="14755-14756"/>
          <s v="14756-14757"/>
          <s v="14757-14758"/>
          <s v="14758-14759"/>
          <s v="14759-14760"/>
          <s v="14760-14761"/>
          <s v="14761-14762"/>
          <s v="14762-14763"/>
          <s v="14763-14764"/>
          <s v="14764-14765"/>
          <s v="14765-14766"/>
          <s v="14766-14767"/>
          <s v="14767-14768"/>
          <s v="14768-14769"/>
          <s v="14769-14770"/>
          <s v="14770-14771"/>
          <s v="14771-14772"/>
          <s v="14772-14773"/>
          <s v="14773-14774"/>
          <s v="14774-14775"/>
          <s v="14775-14776"/>
          <s v="14776-14777"/>
          <s v="14777-14778"/>
          <s v="14778-14779"/>
          <s v="14779-14780"/>
          <s v="14780-14781"/>
          <s v="14781-14782"/>
          <s v="14782-14783"/>
          <s v="14783-14784"/>
          <s v="14784-14785"/>
          <s v="14785-14786"/>
          <s v="14786-14787"/>
          <s v="14787-14788"/>
          <s v="14788-14789"/>
          <s v="14789-14790"/>
          <s v="14790-14791"/>
          <s v="14791-14792"/>
          <s v="14792-14793"/>
          <s v="14793-14794"/>
          <s v="14794-14795"/>
          <s v="14795-14796"/>
          <s v="14796-14797"/>
          <s v="14797-14798"/>
          <s v="14798-14799"/>
          <s v="14799-14800"/>
          <s v="14800-14801"/>
          <s v="14801-14802"/>
          <s v="14802-14803"/>
          <s v="14803-14804"/>
          <s v="14804-14805"/>
          <s v="14805-14806"/>
          <s v="14806-14807"/>
          <s v="14807-14808"/>
          <s v="14808-14809"/>
          <s v="14809-14810"/>
          <s v="14810-14811"/>
          <s v="14811-14812"/>
          <s v="14812-14813"/>
          <s v="14813-14814"/>
          <s v="14814-14815"/>
          <s v="14815-14816"/>
          <s v="14816-14817"/>
          <s v="14817-14818"/>
          <s v="14818-14819"/>
          <s v="14819-14820"/>
          <s v="14820-14821"/>
          <s v="14821-14822"/>
          <s v="14822-14823"/>
          <s v="14823-14824"/>
          <s v="14824-14825"/>
          <s v="14825-14826"/>
          <s v="14826-14827"/>
          <s v="14827-14828"/>
          <s v="14828-14829"/>
          <s v="14829-14830"/>
          <s v="14830-14831"/>
          <s v="14831-14832"/>
          <s v="14832-14833"/>
          <s v="14833-14834"/>
          <s v="14834-14835"/>
          <s v="14835-14836"/>
          <s v="14836-14837"/>
          <s v="14837-14838"/>
          <s v="14838-14839"/>
          <s v="14839-14840"/>
          <s v="14840-14841"/>
          <s v="14841-14842"/>
          <s v="14842-14843"/>
          <s v="14843-14844"/>
          <s v="14844-14845"/>
          <s v="14845-14846"/>
          <s v="14846-14847"/>
          <s v="14847-14848"/>
          <s v="14848-14849"/>
          <s v="14849-14850"/>
          <s v="14850-14851"/>
          <s v="14851-14852"/>
          <s v="14852-14853"/>
          <s v="14853-14854"/>
          <s v="14854-14855"/>
          <s v="14855-14856"/>
          <s v="14856-14857"/>
          <s v="14857-14858"/>
          <s v="14858-14859"/>
          <s v="14859-14860"/>
          <s v="14860-14861"/>
          <s v="14861-14862"/>
          <s v="14862-14863"/>
          <s v="14863-14864"/>
          <s v="14864-14865"/>
          <s v="14865-14866"/>
          <s v="14866-14867"/>
          <s v="14867-14868"/>
          <s v="14868-14869"/>
          <s v="14869-14870"/>
          <s v="14870-14871"/>
          <s v="14871-14872"/>
          <s v="14872-14873"/>
          <s v="14873-14874"/>
          <s v="14874-14875"/>
          <s v="14875-14876"/>
          <s v="14876-14877"/>
          <s v="14877-14878"/>
          <s v="14878-14879"/>
          <s v="14879-14880"/>
          <s v="14880-14881"/>
          <s v="14881-14882"/>
          <s v="14882-14883"/>
          <s v="14883-14884"/>
          <s v="14884-14885"/>
          <s v="14885-14886"/>
          <s v="14886-14887"/>
          <s v="14887-14888"/>
          <s v="14888-14889"/>
          <s v="14889-14890"/>
          <s v="14890-14891"/>
          <s v="14891-14892"/>
          <s v="14892-14893"/>
          <s v="14893-14894"/>
          <s v="14894-14895"/>
          <s v="14895-14896"/>
          <s v="14896-14897"/>
          <s v="14897-14898"/>
          <s v="14898-14899"/>
          <s v="14899-14900"/>
          <s v="14900-14901"/>
          <s v="14901-14902"/>
          <s v="14902-14903"/>
          <s v="14903-14904"/>
          <s v="14904-14905"/>
          <s v="14905-14906"/>
          <s v="14906-14907"/>
          <s v="14907-14908"/>
          <s v="14908-14909"/>
          <s v="14909-14910"/>
          <s v="14910-14911"/>
          <s v="14911-14912"/>
          <s v="14912-14913"/>
          <s v="14913-14914"/>
          <s v="14914-14915"/>
          <s v="14915-14916"/>
          <s v="14916-14917"/>
          <s v="14917-14918"/>
          <s v="14918-14919"/>
          <s v="14919-14920"/>
          <s v="14920-14921"/>
          <s v="14921-14922"/>
          <s v="14922-14923"/>
          <s v="14923-14924"/>
          <s v="14924-14925"/>
          <s v="14925-14926"/>
          <s v="14926-14927"/>
          <s v="14927-14928"/>
          <s v="14928-14929"/>
          <s v="14929-14930"/>
          <s v="14930-14931"/>
          <s v="14931-14932"/>
          <s v="14932-14933"/>
          <s v="14933-14934"/>
          <s v="14934-14935"/>
          <s v="14935-14936"/>
          <s v="14936-14937"/>
          <s v="14937-14938"/>
          <s v="14938-14939"/>
          <s v="14939-14940"/>
          <s v="14940-14941"/>
          <s v="14941-14942"/>
          <s v="14942-14943"/>
          <s v="14943-14944"/>
          <s v="14944-14945"/>
          <s v="14945-14946"/>
          <s v="14946-14947"/>
          <s v="14947-14948"/>
          <s v="14948-14949"/>
          <s v="14949-14950"/>
          <s v="14950-14951"/>
          <s v="14951-14952"/>
          <s v="14952-14953"/>
          <s v="14953-14954"/>
          <s v="14954-14955"/>
          <s v="14955-14956"/>
          <s v="14956-14957"/>
          <s v="14957-14958"/>
          <s v="14958-14959"/>
          <s v="14959-14960"/>
          <s v="14960-14961"/>
          <s v="14961-14962"/>
          <s v="14962-14963"/>
          <s v="14963-14964"/>
          <s v="14964-14965"/>
          <s v="14965-14966"/>
          <s v="14966-14967"/>
          <s v="14967-14968"/>
          <s v="14968-14969"/>
          <s v="14969-14970"/>
          <s v="14970-14971"/>
          <s v="14971-14972"/>
          <s v="14972-14973"/>
          <s v="14973-14974"/>
          <s v="14974-14975"/>
          <s v="14975-14976"/>
          <s v="14976-14977"/>
          <s v="14977-14978"/>
          <s v="14978-14979"/>
          <s v="14979-14980"/>
          <s v="14980-14981"/>
          <s v="14981-14982"/>
          <s v="14982-14983"/>
          <s v="14983-14984"/>
          <s v="14984-14985"/>
          <s v="14985-14986"/>
          <s v="14986-14987"/>
          <s v="14987-14988"/>
          <s v="14988-14989"/>
          <s v="14989-14990"/>
          <s v="14990-14991"/>
          <s v="14991-14992"/>
          <s v="14992-14993"/>
          <s v="14993-14994"/>
          <s v="14994-14995"/>
          <s v="14995-14996"/>
          <s v="14996-14997"/>
          <s v="14997-14998"/>
          <s v="14998-14999"/>
          <s v="14999-15000"/>
          <s v="15000-15001"/>
          <s v="15001-15002"/>
          <s v="15002-15003"/>
          <s v="15003-15004"/>
          <s v="15004-15005"/>
          <s v="15005-15006"/>
          <s v="15006-15007"/>
          <s v="15007-15008"/>
          <s v="15008-15009"/>
          <s v="15009-15010"/>
          <s v="15010-15011"/>
          <s v="15011-15012"/>
          <s v="15012-15013"/>
          <s v="15013-15014"/>
          <s v="15014-15015"/>
          <s v="15015-15016"/>
          <s v="15016-15017"/>
          <s v="15017-15018"/>
          <s v="15018-15019"/>
          <s v="15019-15020"/>
          <s v="15020-15021"/>
          <s v="15021-15022"/>
          <s v="15022-15023"/>
          <s v="15023-15024"/>
          <s v="15024-15025"/>
          <s v="15025-15026"/>
          <s v="15026-15027"/>
          <s v="15027-15028"/>
          <s v="15028-15029"/>
          <s v="15029-15030"/>
          <s v="15030-15031"/>
          <s v="15031-15032"/>
          <s v="15032-15033"/>
          <s v="15033-15034"/>
          <s v="15034-15035"/>
          <s v="15035-15036"/>
          <s v="15036-15037"/>
          <s v="15037-15038"/>
          <s v="15038-15039"/>
          <s v="15039-15040"/>
          <s v="15040-15041"/>
          <s v="15041-15042"/>
          <s v="15042-15043"/>
          <s v="15043-15044"/>
          <s v="15044-15045"/>
          <s v="15045-15046"/>
          <s v="15046-15047"/>
          <s v="15047-15048"/>
          <s v="15048-15049"/>
          <s v="15049-15050"/>
          <s v="15050-15051"/>
          <s v="15051-15052"/>
          <s v="15052-15053"/>
          <s v="15053-15054"/>
          <s v="15054-15055"/>
          <s v="15055-15056"/>
          <s v="15056-15057"/>
          <s v="15057-15058"/>
          <s v="15058-15059"/>
          <s v="15059-15060"/>
          <s v="15060-15061"/>
          <s v="15061-15062"/>
          <s v="15062-15063"/>
          <s v="15063-15064"/>
          <s v="15064-15065"/>
          <s v="15065-15066"/>
          <s v="15066-15067"/>
          <s v="15067-15068"/>
          <s v="15068-15069"/>
          <s v="15069-15070"/>
          <s v="15070-15071"/>
          <s v="15071-15072"/>
          <s v="15072-15073"/>
          <s v="15073-15074"/>
          <s v="15074-15075"/>
          <s v="15075-15076"/>
          <s v="15076-15077"/>
          <s v="15077-15078"/>
          <s v="15078-15079"/>
          <s v="15079-15080"/>
          <s v="15080-15081"/>
          <s v="15081-15082"/>
          <s v="15082-15083"/>
          <s v="15083-15084"/>
          <s v="15084-15085"/>
          <s v="15085-15086"/>
          <s v="15086-15087"/>
          <s v="15087-15088"/>
          <s v="15088-15089"/>
          <s v="15089-15090"/>
          <s v="15090-15091"/>
          <s v="15091-15092"/>
          <s v="15092-15093"/>
          <s v="15093-15094"/>
          <s v="15094-15095"/>
          <s v="15095-15096"/>
          <s v="15096-15097"/>
          <s v="15097-15098"/>
          <s v="15098-15099"/>
          <s v="15099-15100"/>
          <s v="15100-15101"/>
          <s v="15101-15102"/>
          <s v="15102-15103"/>
          <s v="15103-15104"/>
          <s v="15104-15105"/>
          <s v="15105-15106"/>
          <s v="15106-15107"/>
          <s v="15107-15108"/>
          <s v="15108-15109"/>
          <s v="15109-15110"/>
          <s v="15110-15111"/>
          <s v="15111-15112"/>
          <s v="15112-15113"/>
          <s v="15113-15114"/>
          <s v="15114-15115"/>
          <s v="15115-15116"/>
          <s v="15116-15117"/>
          <s v="15117-15118"/>
          <s v="15118-15119"/>
          <s v="15119-15120"/>
          <s v="15120-15121"/>
          <s v="15121-15122"/>
          <s v="15122-15123"/>
          <s v="15123-15124"/>
          <s v="15124-15125"/>
          <s v="15125-15126"/>
          <s v="15126-15127"/>
          <s v="15127-15128"/>
          <s v="15128-15129"/>
          <s v="15129-15130"/>
          <s v="15130-15131"/>
          <s v="15131-15132"/>
          <s v="15132-15133"/>
          <s v="15133-15134"/>
          <s v="15134-15135"/>
          <s v="15135-15136"/>
          <s v="15136-15137"/>
          <s v="15137-15138"/>
          <s v="15138-15139"/>
          <s v="15139-15140"/>
          <s v="15140-15141"/>
          <s v="15141-15142"/>
          <s v="15142-15143"/>
          <s v="15143-15144"/>
          <s v="15144-15145"/>
          <s v="15145-15146"/>
          <s v="15146-15147"/>
          <s v="15147-15148"/>
          <s v="15148-15149"/>
          <s v="15149-15150"/>
          <s v="15150-15151"/>
          <s v="15151-15152"/>
          <s v="15152-15153"/>
          <s v="15153-15154"/>
          <s v="15154-15155"/>
          <s v="15155-15156"/>
          <s v="15156-15157"/>
          <s v="15157-15158"/>
          <s v="15158-15159"/>
          <s v="15159-15160"/>
          <s v="15160-15161"/>
          <s v="15161-15162"/>
          <s v="15162-15163"/>
          <s v="15163-15164"/>
          <s v="15164-15165"/>
          <s v="15165-15166"/>
          <s v="15166-15167"/>
          <s v="15167-15168"/>
          <s v="15168-15169"/>
          <s v="15169-15170"/>
          <s v="15170-15171"/>
          <s v="15171-15172"/>
          <s v="15172-15173"/>
          <s v="15173-15174"/>
          <s v="15174-15175"/>
          <s v="15175-15176"/>
          <s v="15176-15177"/>
          <s v="15177-15178"/>
          <s v="15178-15179"/>
          <s v="15179-15180"/>
          <s v="15180-15181"/>
          <s v="15181-15182"/>
          <s v="15182-15183"/>
          <s v="15183-15184"/>
          <s v="15184-15185"/>
          <s v="15185-15186"/>
          <s v="15186-15187"/>
          <s v="15187-15188"/>
          <s v="15188-15189"/>
          <s v="15189-15190"/>
          <s v="15190-15191"/>
          <s v="15191-15192"/>
          <s v="15192-15193"/>
          <s v="15193-15194"/>
          <s v="15194-15195"/>
          <s v="15195-15196"/>
          <s v="15196-15197"/>
          <s v="15197-15198"/>
          <s v="15198-15199"/>
          <s v="15199-15200"/>
          <s v="15200-15201"/>
          <s v="15201-15202"/>
          <s v="15202-15203"/>
          <s v="15203-15204"/>
          <s v="15204-15205"/>
          <s v="15205-15206"/>
          <s v="15206-15207"/>
          <s v="15207-15208"/>
          <s v="15208-15209"/>
          <s v="15209-15210"/>
          <s v="15210-15211"/>
          <s v="15211-15212"/>
          <s v="15212-15213"/>
          <s v="15213-15214"/>
          <s v="15214-15215"/>
          <s v="15215-15216"/>
          <s v="15216-15217"/>
          <s v="15217-15218"/>
          <s v="15218-15219"/>
          <s v="15219-15220"/>
          <s v="15220-15221"/>
          <s v="15221-15222"/>
          <s v="15222-15223"/>
          <s v="15223-15224"/>
          <s v="15224-15225"/>
          <s v="15225-15226"/>
          <s v="15226-15227"/>
          <s v="15227-15228"/>
          <s v="15228-15229"/>
          <s v="15229-15230"/>
          <s v="15230-15231"/>
          <s v="15231-15232"/>
          <s v="15232-15233"/>
          <s v="15233-15234"/>
          <s v="15234-15235"/>
          <s v="15235-15236"/>
          <s v="15236-15237"/>
          <s v="15237-15238"/>
          <s v="15238-15239"/>
          <s v="15239-15240"/>
          <s v="15240-15241"/>
          <s v="15241-15242"/>
          <s v="15242-15243"/>
          <s v="15243-15244"/>
          <s v="15244-15245"/>
          <s v="15245-15246"/>
          <s v="15246-15247"/>
          <s v="15247-15248"/>
          <s v="15248-15249"/>
          <s v="15249-15250"/>
          <s v="15250-15251"/>
          <s v="15251-15252"/>
          <s v="15252-15253"/>
          <s v="15253-15254"/>
          <s v="15254-15255"/>
          <s v="15255-15256"/>
          <s v="15256-15257"/>
          <s v="15257-15258"/>
          <s v="15258-15259"/>
          <s v="15259-15260"/>
          <s v="15260-15261"/>
          <s v="15261-15262"/>
          <s v="15262-15263"/>
          <s v="15263-15264"/>
          <s v="15264-15265"/>
          <s v="15265-15266"/>
          <s v="15266-15267"/>
          <s v="15267-15268"/>
          <s v="15268-15269"/>
          <s v="15269-15270"/>
          <s v="15270-15271"/>
          <s v="15271-15272"/>
          <s v="15272-15273"/>
          <s v="15273-15274"/>
          <s v="15274-15275"/>
          <s v="15275-15276"/>
          <s v="15276-15277"/>
          <s v="15277-15278"/>
          <s v="15278-15279"/>
          <s v="15279-15280"/>
          <s v="15280-15281"/>
          <s v="15281-15282"/>
          <s v="15282-15283"/>
          <s v="15283-15284"/>
          <s v="15284-15285"/>
          <s v="15285-15286"/>
          <s v="15286-15287"/>
          <s v="15287-15288"/>
          <s v="15288-15289"/>
          <s v="15289-15290"/>
          <s v="15290-15291"/>
          <s v="15291-15292"/>
          <s v="15292-15293"/>
          <s v="15293-15294"/>
          <s v="15294-15295"/>
          <s v="15295-15296"/>
          <s v="15296-15297"/>
          <s v="15297-15298"/>
          <s v="15298-15299"/>
          <s v="15299-15300"/>
          <s v="15300-15301"/>
          <s v="15301-15302"/>
          <s v="15302-15303"/>
          <s v="15303-15304"/>
          <s v="15304-15305"/>
          <s v="15305-15306"/>
          <s v="15306-15307"/>
          <s v="15307-15308"/>
          <s v="15308-15309"/>
          <s v="15309-15310"/>
          <s v="15310-15311"/>
          <s v="15311-15312"/>
          <s v="15312-15313"/>
          <s v="15313-15314"/>
          <s v="15314-15315"/>
          <s v="15315-15316"/>
          <s v="15316-15317"/>
          <s v="15317-15318"/>
          <s v="15318-15319"/>
          <s v="15319-15320"/>
          <s v="15320-15321"/>
          <s v="15321-15322"/>
          <s v="15322-15323"/>
          <s v="15323-15324"/>
          <s v="15324-15325"/>
          <s v="15325-15326"/>
          <s v="15326-15327"/>
          <s v="15327-15328"/>
          <s v="15328-15329"/>
          <s v="15329-15330"/>
          <s v="15330-15331"/>
          <s v="15331-15332"/>
          <s v="15332-15333"/>
          <s v="15333-15334"/>
          <s v="15334-15335"/>
          <s v="15335-15336"/>
          <s v="15336-15337"/>
          <s v="15337-15338"/>
          <s v="15338-15339"/>
          <s v="15339-15340"/>
          <s v="15340-15341"/>
          <s v="15341-15342"/>
          <s v="15342-15343"/>
          <s v="15343-15344"/>
          <s v="15344-15345"/>
          <s v="15345-15346"/>
          <s v="15346-15347"/>
          <s v="15347-15348"/>
          <s v="15348-15349"/>
          <s v="15349-15350"/>
          <s v="15350-15351"/>
          <s v="15351-15352"/>
          <s v="15352-15353"/>
          <s v="15353-15354"/>
          <s v="15354-15355"/>
          <s v="15355-15356"/>
          <s v="15356-15357"/>
          <s v="15357-15358"/>
          <s v="15358-15359"/>
          <s v="15359-15360"/>
          <s v="15360-15361"/>
          <s v="15361-15362"/>
          <s v="15362-15363"/>
          <s v="15363-15364"/>
          <s v="15364-15365"/>
          <s v="15365-15366"/>
          <s v="15366-15367"/>
          <s v="15367-15368"/>
          <s v="15368-15369"/>
          <s v="15369-15370"/>
          <s v="15370-15371"/>
          <s v="15371-15372"/>
          <s v="15372-15373"/>
          <s v="15373-15374"/>
          <s v="15374-15375"/>
          <s v="15375-15376"/>
          <s v="15376-15377"/>
          <s v="15377-15378"/>
          <s v="15378-15379"/>
          <s v="15379-15380"/>
          <s v="15380-15381"/>
          <s v="15381-15382"/>
          <s v="15382-15383"/>
          <s v="15383-15384"/>
          <s v="15384-15385"/>
          <s v="15385-15386"/>
          <s v="15386-15387"/>
          <s v="15387-15388"/>
          <s v="15388-15389"/>
          <s v="15389-15390"/>
          <s v="15390-15391"/>
          <s v="15391-15392"/>
          <s v="15392-15393"/>
          <s v="15393-15394"/>
          <s v="15394-15395"/>
          <s v="15395-15396"/>
          <s v="15396-15397"/>
          <s v="15397-15398"/>
          <s v="15398-15399"/>
          <s v="15399-15400"/>
          <s v="15400-15401"/>
          <s v="15401-15402"/>
          <s v="15402-15403"/>
          <s v="15403-15404"/>
          <s v="15404-15405"/>
          <s v="15405-15406"/>
          <s v="15406-15407"/>
          <s v="15407-15408"/>
          <s v="15408-15409"/>
          <s v="15409-15410"/>
          <s v="15410-15411"/>
          <s v="15411-15412"/>
          <s v="15412-15413"/>
          <s v="15413-15414"/>
          <s v="15414-15415"/>
          <s v="15415-15416"/>
          <s v="15416-15417"/>
          <s v="15417-15418"/>
          <s v="15418-15419"/>
          <s v="15419-15420"/>
          <s v="15420-15421"/>
          <s v="15421-15422"/>
          <s v="15422-15423"/>
          <s v="15423-15424"/>
          <s v="15424-15425"/>
          <s v="15425-15426"/>
          <s v="15426-15427"/>
          <s v="15427-15428"/>
          <s v="15428-15429"/>
          <s v="15429-15430"/>
          <s v="15430-15431"/>
          <s v="15431-15432"/>
          <s v="15432-15433"/>
          <s v="15433-15434"/>
          <s v="15434-15435"/>
          <s v="15435-15436"/>
          <s v="15436-15437"/>
          <s v="15437-15438"/>
          <s v="15438-15439"/>
          <s v="15439-15440"/>
          <s v="15440-15441"/>
          <s v="15441-15442"/>
          <s v="15442-15443"/>
          <s v="15443-15444"/>
          <s v="15444-15445"/>
          <s v="15445-15446"/>
          <s v="15446-15447"/>
          <s v="15447-15448"/>
          <s v="15448-15449"/>
          <s v="15449-15450"/>
          <s v="15450-15451"/>
          <s v="15451-15452"/>
          <s v="15452-15453"/>
          <s v="15453-15454"/>
          <s v="15454-15455"/>
          <s v="15455-15456"/>
          <s v="15456-15457"/>
          <s v="15457-15458"/>
          <s v="15458-15459"/>
          <s v="15459-15460"/>
          <s v="15460-15461"/>
          <s v="15461-15462"/>
          <s v="15462-15463"/>
          <s v="15463-15464"/>
          <s v="15464-15465"/>
          <s v="15465-15466"/>
          <s v="15466-15467"/>
          <s v="15467-15468"/>
          <s v="15468-15469"/>
          <s v="15469-15470"/>
          <s v="15470-15471"/>
          <s v="15471-15472"/>
          <s v="15472-15473"/>
          <s v="15473-15474"/>
          <s v="15474-15475"/>
          <s v="15475-15476"/>
          <s v="15476-15477"/>
          <s v="15477-15478"/>
          <s v="15478-15479"/>
          <s v="15479-15480"/>
          <s v="15480-15481"/>
          <s v="15481-15482"/>
          <s v="15482-15483"/>
          <s v="15483-15484"/>
          <s v="15484-15485"/>
          <s v="15485-15486"/>
          <s v="15486-15487"/>
          <s v="15487-15488"/>
          <s v="15488-15489"/>
          <s v="15489-15490"/>
          <s v="15490-15491"/>
          <s v="15491-15492"/>
          <s v="15492-15493"/>
          <s v="15493-15494"/>
          <s v="15494-15495"/>
          <s v="15495-15496"/>
          <s v="15496-15497"/>
          <s v="15497-15498"/>
          <s v="15498-15499"/>
          <s v="15499-15500"/>
          <s v="15500-15501"/>
          <s v="15501-15502"/>
          <s v="15502-15503"/>
          <s v="15503-15504"/>
          <s v="15504-15505"/>
          <s v="15505-15506"/>
          <s v="15506-15507"/>
          <s v="15507-15508"/>
          <s v="15508-15509"/>
          <s v="15509-15510"/>
          <s v="15510-15511"/>
          <s v="15511-15512"/>
          <s v="15512-15513"/>
          <s v="15513-15514"/>
          <s v="15514-15515"/>
          <s v="15515-15516"/>
          <s v="15516-15517"/>
          <s v="15517-15518"/>
          <s v="15518-15519"/>
          <s v="15519-15520"/>
          <s v="15520-15521"/>
          <s v="15521-15522"/>
          <s v="15522-15523"/>
          <s v="15523-15524"/>
          <s v="15524-15525"/>
          <s v="15525-15526"/>
          <s v="15526-15527"/>
          <s v="15527-15528"/>
          <s v="15528-15529"/>
          <s v="15529-15530"/>
          <s v="15530-15531"/>
          <s v="15531-15532"/>
          <s v="15532-15533"/>
          <s v="15533-15534"/>
          <s v="15534-15535"/>
          <s v="15535-15536"/>
          <s v="15536-15537"/>
          <s v="15537-15538"/>
          <s v="15538-15539"/>
          <s v="15539-15540"/>
          <s v="15540-15541"/>
          <s v="15541-15542"/>
          <s v="15542-15543"/>
          <s v="15543-15544"/>
          <s v="15544-15545"/>
          <s v="15545-15546"/>
          <s v="15546-15547"/>
          <s v="15547-15548"/>
          <s v="15548-15549"/>
          <s v="15549-15550"/>
          <s v="15550-15551"/>
          <s v="15551-15552"/>
          <s v="15552-15553"/>
          <s v="15553-15554"/>
          <s v="15554-15555"/>
          <s v="15555-15556"/>
          <s v="15556-15557"/>
          <s v="15557-15558"/>
          <s v="15558-15559"/>
          <s v="15559-15560"/>
          <s v="15560-15561"/>
          <s v="15561-15562"/>
          <s v="15562-15563"/>
          <s v="15563-15564"/>
          <s v="15564-15565"/>
          <s v="15565-15566"/>
          <s v="15566-15567"/>
          <s v="15567-15568"/>
          <s v="15568-15569"/>
          <s v="15569-15570"/>
          <s v="15570-15571"/>
          <s v="15571-15572"/>
          <s v="15572-15573"/>
          <s v="15573-15574"/>
          <s v="15574-15575"/>
          <s v="15575-15576"/>
          <s v="15576-15577"/>
          <s v="15577-15578"/>
          <s v="15578-15579"/>
          <s v="15579-15580"/>
          <s v="15580-15581"/>
          <s v="15581-15582"/>
          <s v="15582-15583"/>
          <s v="15583-15584"/>
          <s v="15584-15585"/>
          <s v="15585-15586"/>
          <s v="15586-15587"/>
          <s v="15587-15588"/>
          <s v="15588-15589"/>
          <s v="15589-15590"/>
          <s v="15590-15591"/>
          <s v="15591-15592"/>
          <s v="15592-15593"/>
          <s v="15593-15594"/>
          <s v="15594-15595"/>
          <s v="15595-15596"/>
          <s v="15596-15597"/>
          <s v="15597-15598"/>
          <s v="15598-15599"/>
          <s v="15599-15600"/>
          <s v="15600-15601"/>
          <s v="15601-15602"/>
          <s v="15602-15603"/>
          <s v="15603-15604"/>
          <s v="15604-15605"/>
          <s v="15605-15606"/>
          <s v="15606-15607"/>
          <s v="15607-15608"/>
          <s v="15608-15609"/>
          <s v="15609-15610"/>
          <s v="15610-15611"/>
          <s v="15611-15612"/>
          <s v="15612-15613"/>
          <s v="15613-15614"/>
          <s v="15614-15615"/>
          <s v="15615-15616"/>
          <s v="15616-15617"/>
          <s v="15617-15618"/>
          <s v="15618-15619"/>
          <s v="15619-15620"/>
          <s v="15620-15621"/>
          <s v="15621-15622"/>
          <s v="15622-15623"/>
          <s v="15623-15624"/>
          <s v="15624-15625"/>
          <s v="15625-15626"/>
          <s v="15626-15627"/>
          <s v="15627-15628"/>
          <s v="15628-15629"/>
          <s v="15629-15630"/>
          <s v="15630-15631"/>
          <s v="15631-15632"/>
          <s v="15632-15633"/>
          <s v="15633-15634"/>
          <s v="15634-15635"/>
          <s v="15635-15636"/>
          <s v="15636-15637"/>
          <s v="15637-15638"/>
          <s v="15638-15639"/>
          <s v="15639-15640"/>
          <s v="15640-15641"/>
          <s v="15641-15642"/>
          <s v="15642-15643"/>
          <s v="15643-15644"/>
          <s v="15644-15645"/>
          <s v="15645-15646"/>
          <s v="15646-15647"/>
          <s v="15647-15648"/>
          <s v="15648-15649"/>
          <s v="15649-15650"/>
          <s v="15650-15651"/>
          <s v="15651-15652"/>
          <s v="15652-15653"/>
          <s v="15653-15654"/>
          <s v="15654-15655"/>
          <s v="15655-15656"/>
          <s v="15656-15657"/>
          <s v="15657-15658"/>
          <s v="15658-15659"/>
          <s v="15659-15660"/>
          <s v="15660-15661"/>
          <s v="15661-15662"/>
          <s v="15662-15663"/>
          <s v="15663-15664"/>
          <s v="15664-15665"/>
          <s v="15665-15666"/>
          <s v="15666-15667"/>
          <s v="15667-15668"/>
          <s v="15668-15669"/>
          <s v="15669-15670"/>
          <s v="15670-15671"/>
          <s v="15671-15672"/>
          <s v="15672-15673"/>
          <s v="15673-15674"/>
          <s v="15674-15675"/>
          <s v="15675-15676"/>
          <s v="15676-15677"/>
          <s v="15677-15678"/>
          <s v="15678-15679"/>
          <s v="15679-15680"/>
          <s v="15680-15681"/>
          <s v="15681-15682"/>
          <s v="15682-15683"/>
          <s v="15683-15684"/>
          <s v="15684-15685"/>
          <s v="15685-15686"/>
          <s v="15686-15687"/>
          <s v="15687-15688"/>
          <s v="15688-15689"/>
          <s v="15689-15690"/>
          <s v="15690-15691"/>
          <s v="15691-15692"/>
          <s v="15692-15693"/>
          <s v="15693-15694"/>
          <s v="15694-15695"/>
          <s v="15695-15696"/>
          <s v="15696-15697"/>
          <s v="15697-15698"/>
          <s v="15698-15699"/>
          <s v="15699-15700"/>
          <s v="15700-15701"/>
          <s v="15701-15702"/>
          <s v="15702-15703"/>
          <s v="15703-15704"/>
          <s v="15704-15705"/>
          <s v="15705-15706"/>
          <s v="15706-15707"/>
          <s v="15707-15708"/>
          <s v="15708-15709"/>
          <s v="15709-15710"/>
          <s v="15710-15711"/>
          <s v="15711-15712"/>
          <s v="15712-15713"/>
          <s v="15713-15714"/>
          <s v="15714-15715"/>
          <s v="15715-15716"/>
          <s v="15716-15717"/>
          <s v="15717-15718"/>
          <s v="15718-15719"/>
          <s v="15719-15720"/>
          <s v="15720-15721"/>
          <s v="15721-15722"/>
          <s v="15722-15723"/>
          <s v="15723-15724"/>
          <s v="15724-15725"/>
          <s v="15725-15726"/>
          <s v="15726-15727"/>
          <s v="15727-15728"/>
          <s v="15728-15729"/>
          <s v="15729-15730"/>
          <s v="15730-15731"/>
          <s v="15731-15732"/>
          <s v="15732-15733"/>
          <s v="15733-15734"/>
          <s v="15734-15735"/>
          <s v="15735-15736"/>
          <s v="15736-15737"/>
          <s v="15737-15738"/>
          <s v="15738-15739"/>
          <s v="15739-15740"/>
          <s v="15740-15741"/>
          <s v="15741-15742"/>
          <s v="15742-15743"/>
          <s v="15743-15744"/>
          <s v="15744-15745"/>
          <s v="15745-15746"/>
          <s v="15746-15747"/>
          <s v="15747-15748"/>
          <s v="15748-15749"/>
          <s v="15749-15750"/>
          <s v="15750-15751"/>
          <s v="15751-15752"/>
          <s v="15752-15753"/>
          <s v="15753-15754"/>
          <s v="15754-15755"/>
          <s v="15755-15756"/>
          <s v="15756-15757"/>
          <s v="15757-15758"/>
          <s v="15758-15759"/>
          <s v="15759-15760"/>
          <s v="15760-15761"/>
          <s v="15761-15762"/>
          <s v="15762-15763"/>
          <s v="15763-15764"/>
          <s v="15764-15765"/>
          <s v="15765-15766"/>
          <s v="15766-15767"/>
          <s v="15767-15768"/>
          <s v="15768-15769"/>
          <s v="15769-15770"/>
          <s v="15770-15771"/>
          <s v="15771-15772"/>
          <s v="15772-15773"/>
          <s v="15773-15774"/>
          <s v="15774-15775"/>
          <s v="15775-15776"/>
          <s v="15776-15777"/>
          <s v="15777-15778"/>
          <s v="15778-15779"/>
          <s v="15779-15780"/>
          <s v="15780-15781"/>
          <s v="15781-15782"/>
          <s v="15782-15783"/>
          <s v="15783-15784"/>
          <s v="15784-15785"/>
          <s v="15785-15786"/>
          <s v="15786-15787"/>
          <s v="15787-15788"/>
          <s v="15788-15789"/>
          <s v="15789-15790"/>
          <s v="15790-15791"/>
          <s v="15791-15792"/>
          <s v="15792-15793"/>
          <s v="15793-15794"/>
          <s v="15794-15795"/>
          <s v="15795-15796"/>
          <s v="15796-15797"/>
          <s v="15797-15798"/>
          <s v="15798-15799"/>
          <s v="15799-15800"/>
          <s v="15800-15801"/>
          <s v="15801-15802"/>
          <s v="15802-15803"/>
          <s v="15803-15804"/>
          <s v="15804-15805"/>
          <s v="15805-15806"/>
          <s v="15806-15807"/>
          <s v="15807-15808"/>
          <s v="15808-15809"/>
          <s v="15809-15810"/>
          <s v="15810-15811"/>
          <s v="15811-15812"/>
          <s v="15812-15813"/>
          <s v="15813-15814"/>
          <s v="15814-15815"/>
          <s v="15815-15816"/>
          <s v="15816-15817"/>
          <s v="15817-15818"/>
          <s v="15818-15819"/>
          <s v="15819-15820"/>
          <s v="15820-15821"/>
          <s v="15821-15822"/>
          <s v="15822-15823"/>
          <s v="15823-15824"/>
          <s v="15824-15825"/>
          <s v="15825-15826"/>
          <s v="15826-15827"/>
          <s v="15827-15828"/>
          <s v="15828-15829"/>
          <s v="15829-15830"/>
          <s v="15830-15831"/>
          <s v="15831-15832"/>
          <s v="15832-15833"/>
          <s v="15833-15834"/>
          <s v="15834-15835"/>
          <s v="15835-15836"/>
          <s v="15836-15837"/>
          <s v="15837-15838"/>
          <s v="15838-15839"/>
          <s v="15839-15840"/>
          <s v="15840-15841"/>
          <s v="15841-15842"/>
          <s v="15842-15843"/>
          <s v="15843-15844"/>
          <s v="15844-15845"/>
          <s v="15845-15846"/>
          <s v="15846-15847"/>
          <s v="15847-15848"/>
          <s v="15848-15849"/>
          <s v="15849-15850"/>
          <s v="15850-15851"/>
          <s v="15851-15852"/>
          <s v="15852-15853"/>
          <s v="15853-15854"/>
          <s v="15854-15855"/>
          <s v="15855-15856"/>
          <s v="15856-15857"/>
          <s v="15857-15858"/>
          <s v="15858-15859"/>
          <s v="15859-15860"/>
          <s v="15860-15861"/>
          <s v="15861-15862"/>
          <s v="15862-15863"/>
          <s v="15863-15864"/>
          <s v="15864-15865"/>
          <s v="15865-15866"/>
          <s v="15866-15867"/>
          <s v="15867-15868"/>
          <s v="15868-15869"/>
          <s v="15869-15870"/>
          <s v="15870-15871"/>
          <s v="15871-15872"/>
          <s v="15872-15873"/>
          <s v="15873-15874"/>
          <s v="15874-15875"/>
          <s v="15875-15876"/>
          <s v="15876-15877"/>
          <s v="15877-15878"/>
          <s v="15878-15879"/>
          <s v="15879-15880"/>
          <s v="15880-15881"/>
          <s v="15881-15882"/>
          <s v="15882-15883"/>
          <s v="15883-15884"/>
          <s v="15884-15885"/>
          <s v="15885-15886"/>
          <s v="15886-15887"/>
          <s v="15887-15888"/>
          <s v="15888-15889"/>
          <s v="15889-15890"/>
          <s v="15890-15891"/>
          <s v="15891-15892"/>
          <s v="15892-15893"/>
          <s v="15893-15894"/>
          <s v="15894-15895"/>
          <s v="15895-15896"/>
          <s v="15896-15897"/>
          <s v="15897-15898"/>
          <s v="15898-15899"/>
          <s v="15899-15900"/>
          <s v="15900-15901"/>
          <s v="15901-15902"/>
          <s v="15902-15903"/>
          <s v="15903-15904"/>
          <s v="15904-15905"/>
          <s v="15905-15906"/>
          <s v="15906-15907"/>
          <s v="15907-15908"/>
          <s v="15908-15909"/>
          <s v="15909-15910"/>
          <s v="15910-15911"/>
          <s v="15911-15912"/>
          <s v="15912-15913"/>
          <s v="15913-15914"/>
          <s v="15914-15915"/>
          <s v="15915-15916"/>
          <s v="15916-15917"/>
          <s v="15917-15918"/>
          <s v="15918-15919"/>
          <s v="15919-15920"/>
          <s v="15920-15921"/>
          <s v="15921-15922"/>
          <s v="15922-15923"/>
          <s v="15923-15924"/>
          <s v="15924-15925"/>
          <s v="15925-15926"/>
          <s v="15926-15927"/>
          <s v="15927-15928"/>
          <s v="15928-15929"/>
          <s v="15929-15930"/>
          <s v="15930-15931"/>
          <s v="15931-15932"/>
          <s v="15932-15933"/>
          <s v="15933-15934"/>
          <s v="15934-15935"/>
          <s v="15935-15936"/>
          <s v="15936-15937"/>
          <s v="15937-15938"/>
          <s v="15938-15939"/>
          <s v="15939-15940"/>
          <s v="15940-15941"/>
          <s v="15941-15942"/>
          <s v="15942-15943"/>
          <s v="15943-15944"/>
          <s v="15944-15945"/>
          <s v="15945-15946"/>
          <s v="15946-15947"/>
          <s v="15947-15948"/>
          <s v="15948-15949"/>
          <s v="15949-15950"/>
          <s v="15950-15951"/>
          <s v="15951-15952"/>
          <s v="15952-15953"/>
          <s v="15953-15954"/>
          <s v="15954-15955"/>
          <s v="15955-15956"/>
          <s v="15956-15957"/>
          <s v="15957-15958"/>
          <s v="15958-15959"/>
          <s v="15959-15960"/>
          <s v="15960-15961"/>
          <s v="15961-15962"/>
          <s v="15962-15963"/>
          <s v="15963-15964"/>
          <s v="15964-15965"/>
          <s v="15965-15966"/>
          <s v="15966-15967"/>
          <s v="15967-15968"/>
          <s v="15968-15969"/>
          <s v="15969-15970"/>
          <s v="15970-15971"/>
          <s v="15971-15972"/>
          <s v="15972-15973"/>
          <s v="15973-15974"/>
          <s v="15974-15975"/>
          <s v="15975-15976"/>
          <s v="15976-15977"/>
          <s v="15977-15978"/>
          <s v="15978-15979"/>
          <s v="15979-15980"/>
          <s v="15980-15981"/>
          <s v="15981-15982"/>
          <s v="15982-15983"/>
          <s v="15983-15984"/>
          <s v="15984-15985"/>
          <s v="15985-15986"/>
          <s v="15986-15987"/>
          <s v="15987-15988"/>
          <s v="15988-15989"/>
          <s v="15989-15990"/>
          <s v="15990-15991"/>
          <s v="15991-15992"/>
          <s v="15992-15993"/>
          <s v="15993-15994"/>
          <s v="15994-15995"/>
          <s v="15995-15996"/>
          <s v="15996-15997"/>
          <s v="15997-15998"/>
          <s v="15998-15999"/>
          <s v="15999-16000"/>
          <s v="16000-16001"/>
          <s v="16001-16002"/>
          <s v="16002-16003"/>
          <s v="16003-16004"/>
          <s v="16004-16005"/>
          <s v="16005-16006"/>
          <s v="16006-16007"/>
          <s v="16007-16008"/>
          <s v="16008-16009"/>
          <s v="16009-16010"/>
          <s v="16010-16011"/>
          <s v="16011-16012"/>
          <s v="16012-16013"/>
          <s v="16013-16014"/>
          <s v="16014-16015"/>
          <s v="16015-16016"/>
          <s v="16016-16017"/>
          <s v="16017-16018"/>
          <s v="16018-16019"/>
          <s v="16019-16020"/>
          <s v="16020-16021"/>
          <s v="16021-16022"/>
          <s v="16022-16023"/>
          <s v="16023-16024"/>
          <s v="16024-16025"/>
          <s v="16025-16026"/>
          <s v="16026-16027"/>
          <s v="16027-16028"/>
          <s v="16028-16029"/>
          <s v="16029-16030"/>
          <s v="16030-16031"/>
          <s v="16031-16032"/>
          <s v="16032-16033"/>
          <s v="16033-16034"/>
          <s v="16034-16035"/>
          <s v="16035-16036"/>
          <s v="16036-16037"/>
          <s v="16037-16038"/>
          <s v="16038-16039"/>
          <s v="16039-16040"/>
          <s v="16040-16041"/>
          <s v="16041-16042"/>
          <s v="16042-16043"/>
          <s v="16043-16044"/>
          <s v="16044-16045"/>
          <s v="16045-16046"/>
          <s v="16046-16047"/>
          <s v="16047-16048"/>
          <s v="16048-16049"/>
          <s v="16049-16050"/>
          <s v="16050-16051"/>
          <s v="16051-16052"/>
          <s v="16052-16053"/>
          <s v="16053-16054"/>
          <s v="16054-16055"/>
          <s v="16055-16056"/>
          <s v="16056-16057"/>
          <s v="16057-16058"/>
          <s v="16058-16059"/>
          <s v="16059-16060"/>
          <s v="16060-16061"/>
          <s v="16061-16062"/>
          <s v="16062-16063"/>
          <s v="16063-16064"/>
          <s v="16064-16065"/>
          <s v="16065-16066"/>
          <s v="16066-16067"/>
          <s v="16067-16068"/>
          <s v="16068-16069"/>
          <s v="16069-16070"/>
          <s v="16070-16071"/>
          <s v="16071-16072"/>
          <s v="16072-16073"/>
          <s v="16073-16074"/>
          <s v="16074-16075"/>
          <s v="16075-16076"/>
          <s v="16076-16077"/>
          <s v="16077-16078"/>
          <s v="16078-16079"/>
          <s v="16079-16080"/>
          <s v="16080-16081"/>
          <s v="16081-16082"/>
          <s v="16082-16083"/>
          <s v="16083-16084"/>
          <s v="16084-16085"/>
          <s v="16085-16086"/>
          <s v="16086-16087"/>
          <s v="16087-16088"/>
          <s v="16088-16089"/>
          <s v="16089-16090"/>
          <s v="16090-16091"/>
          <s v="16091-16092"/>
          <s v="16092-16093"/>
          <s v="16093-16094"/>
          <s v="16094-16095"/>
          <s v="16095-16096"/>
          <s v="16096-16097"/>
          <s v="16097-16098"/>
          <s v="16098-16099"/>
          <s v="16099-16100"/>
          <s v="16100-16101"/>
          <s v="16101-16102"/>
          <s v="16102-16103"/>
          <s v="16103-16104"/>
          <s v="16104-16105"/>
          <s v="16105-16106"/>
          <s v="16106-16107"/>
          <s v="16107-16108"/>
          <s v="16108-16109"/>
          <s v="16109-16110"/>
          <s v="16110-16111"/>
          <s v="16111-16112"/>
          <s v="16112-16113"/>
          <s v="16113-16114"/>
          <s v="16114-16115"/>
          <s v="16115-16116"/>
          <s v="16116-16117"/>
          <s v="16117-16118"/>
          <s v="16118-16119"/>
          <s v="16119-16120"/>
          <s v="16120-16121"/>
          <s v="16121-16122"/>
          <s v="16122-16123"/>
          <s v="16123-16124"/>
          <s v="16124-16125"/>
          <s v="16125-16126"/>
          <s v="16126-16127"/>
          <s v="16127-16128"/>
          <s v="16128-16129"/>
          <s v="16129-16130"/>
          <s v="16130-16131"/>
          <s v="16131-16132"/>
          <s v="16132-16133"/>
          <s v="16133-16134"/>
          <s v="16134-16135"/>
          <s v="16135-16136"/>
          <s v="16136-16137"/>
          <s v="16137-16138"/>
          <s v="16138-16139"/>
          <s v="16139-16140"/>
          <s v="16140-16141"/>
          <s v="16141-16142"/>
          <s v="16142-16143"/>
          <s v="16143-16144"/>
          <s v="16144-16145"/>
          <s v="16145-16146"/>
          <s v="16146-16147"/>
          <s v="16147-16148"/>
          <s v="16148-16149"/>
          <s v="16149-16150"/>
          <s v="16150-16151"/>
          <s v="16151-16152"/>
          <s v="16152-16153"/>
          <s v="16153-16154"/>
          <s v="16154-16155"/>
          <s v="16155-16156"/>
          <s v="16156-16157"/>
          <s v="16157-16158"/>
          <s v="16158-16159"/>
          <s v="16159-16160"/>
          <s v="16160-16161"/>
          <s v="16161-16162"/>
          <s v="16162-16163"/>
          <s v="16163-16164"/>
          <s v="16164-16165"/>
          <s v="16165-16166"/>
          <s v="16166-16167"/>
          <s v="16167-16168"/>
          <s v="16168-16169"/>
          <s v="16169-16170"/>
          <s v="16170-16171"/>
          <s v="16171-16172"/>
          <s v="16172-16173"/>
          <s v="16173-16174"/>
          <s v="16174-16175"/>
          <s v="16175-16176"/>
          <s v="16176-16177"/>
          <s v="16177-16178"/>
          <s v="16178-16179"/>
          <s v="16179-16180"/>
          <s v="16180-16181"/>
          <s v="16181-16182"/>
          <s v="16182-16183"/>
          <s v="16183-16184"/>
          <s v="16184-16185"/>
          <s v="16185-16186"/>
          <s v="16186-16187"/>
          <s v="16187-16188"/>
          <s v="16188-16189"/>
          <s v="16189-16190"/>
          <s v="16190-16191"/>
          <s v="16191-16192"/>
          <s v="16192-16193"/>
          <s v="16193-16194"/>
          <s v="16194-16195"/>
          <s v="16195-16196"/>
          <s v="16196-16197"/>
          <s v="16197-16198"/>
          <s v="16198-16199"/>
          <s v="16199-16200"/>
          <s v="16200-16201"/>
          <s v="16201-16202"/>
          <s v="16202-16203"/>
          <s v="16203-16204"/>
          <s v="16204-16205"/>
          <s v="16205-16206"/>
          <s v="16206-16207"/>
          <s v="16207-16208"/>
          <s v="16208-16209"/>
          <s v="16209-16210"/>
          <s v="16210-16211"/>
          <s v="16211-16212"/>
          <s v="16212-16213"/>
          <s v="16213-16214"/>
          <s v="16214-16215"/>
          <s v="16215-16216"/>
          <s v="16216-16217"/>
          <s v="16217-16218"/>
          <s v="16218-16219"/>
          <s v="16219-16220"/>
          <s v="16220-16221"/>
          <s v="16221-16222"/>
          <s v="16222-16223"/>
          <s v="16223-16224"/>
          <s v="16224-16225"/>
          <s v="16225-16226"/>
          <s v="16226-16227"/>
          <s v="16227-16228"/>
          <s v="16228-16229"/>
          <s v="16229-16230"/>
          <s v="16230-16231"/>
          <s v="16231-16232"/>
          <s v="16232-16233"/>
          <s v="16233-16234"/>
          <s v="16234-16235"/>
          <s v="16235-16236"/>
          <s v="16236-16237"/>
          <s v="16237-16238"/>
          <s v="16238-16239"/>
          <s v="16239-16240"/>
          <s v="16240-16241"/>
          <s v="16241-16242"/>
          <s v="16242-16243"/>
          <s v="16243-16244"/>
          <s v="16244-16245"/>
          <s v="16245-16246"/>
          <s v="16246-16247"/>
          <s v="16247-16248"/>
          <s v="16248-16249"/>
          <s v="16249-16250"/>
          <s v="16250-16251"/>
          <s v="16251-16252"/>
          <s v="16252-16253"/>
          <s v="16253-16254"/>
          <s v="16254-16255"/>
          <s v="16255-16256"/>
          <s v="16256-16257"/>
          <s v="16257-16258"/>
          <s v="16258-16259"/>
          <s v="16259-16260"/>
          <s v="16260-16261"/>
          <s v="16261-16262"/>
          <s v="16262-16263"/>
          <s v="16263-16264"/>
          <s v="16264-16265"/>
          <s v="16265-16266"/>
          <s v="16266-16267"/>
          <s v="16267-16268"/>
          <s v="16268-16269"/>
          <s v="16269-16270"/>
          <s v="16270-16271"/>
          <s v="16271-16272"/>
          <s v="16272-16273"/>
          <s v="16273-16274"/>
          <s v="16274-16275"/>
          <s v="16275-16276"/>
          <s v="16276-16277"/>
          <s v="16277-16278"/>
          <s v="16278-16279"/>
          <s v="16279-16280"/>
          <s v="16280-16281"/>
          <s v="16281-16282"/>
          <s v="16282-16283"/>
          <s v="16283-16284"/>
          <s v="16284-16285"/>
          <s v="16285-16286"/>
          <s v="16286-16287"/>
          <s v="16287-16288"/>
          <s v="16288-16289"/>
          <s v="16289-16290"/>
          <s v="16290-16291"/>
          <s v="16291-16292"/>
          <s v="16292-16293"/>
          <s v="16293-16294"/>
          <s v="16294-16295"/>
          <s v="16295-16296"/>
          <s v="16296-16297"/>
          <s v="16297-16298"/>
          <s v="16298-16299"/>
          <s v="16299-16300"/>
          <s v="16300-16301"/>
          <s v="16301-16302"/>
          <s v="16302-16303"/>
          <s v="16303-16304"/>
          <s v="16304-16305"/>
          <s v="16305-16306"/>
          <s v="16306-16307"/>
          <s v="16307-16308"/>
          <s v="16308-16309"/>
          <s v="16309-16310"/>
          <s v="16310-16311"/>
          <s v="16311-16312"/>
          <s v="16312-16313"/>
          <s v="16313-16314"/>
          <s v="16314-16315"/>
          <s v="16315-16316"/>
          <s v="16316-16317"/>
          <s v="16317-16318"/>
          <s v="16318-16319"/>
          <s v="16319-16320"/>
          <s v="16320-16321"/>
          <s v="16321-16322"/>
          <s v="16322-16323"/>
          <s v="16323-16324"/>
          <s v="16324-16325"/>
          <s v="16325-16326"/>
          <s v="16326-16327"/>
          <s v="16327-16328"/>
          <s v="16328-16329"/>
          <s v="16329-16330"/>
          <s v="16330-16331"/>
          <s v="16331-16332"/>
          <s v="16332-16333"/>
          <s v="16333-16334"/>
          <s v="16334-16335"/>
          <s v="16335-16336"/>
          <s v="16336-16337"/>
          <s v="16337-16338"/>
          <s v="16338-16339"/>
          <s v="16339-16340"/>
          <s v="16340-16341"/>
          <s v="16341-16342"/>
          <s v="16342-16343"/>
          <s v="16343-16344"/>
          <s v="16344-16345"/>
          <s v="16345-16346"/>
          <s v="16346-16347"/>
          <s v="16347-16348"/>
          <s v="16348-16349"/>
          <s v="16349-16350"/>
          <s v="16350-16351"/>
          <s v="16351-16352"/>
          <s v="16352-16353"/>
          <s v="16353-16354"/>
          <s v="16354-16355"/>
          <s v="16355-16356"/>
          <s v="16356-16357"/>
          <s v="16357-16358"/>
          <s v="16358-16359"/>
          <s v="16359-16360"/>
          <s v="16360-16361"/>
          <s v="16361-16362"/>
          <s v="16362-16363"/>
          <s v="16363-16364"/>
          <s v="16364-16365"/>
          <s v="16365-16366"/>
          <s v="16366-16367"/>
          <s v="16367-16368"/>
          <s v="16368-16369"/>
          <s v="16369-16370"/>
          <s v="16370-16371"/>
          <s v="16371-16372"/>
          <s v="16372-16373"/>
          <s v="16373-16374"/>
          <s v="16374-16375"/>
          <s v="16375-16376"/>
          <s v="16376-16377"/>
          <s v="16377-16378"/>
          <s v="16378-16379"/>
          <s v="16379-16380"/>
          <s v="16380-16381"/>
          <s v="16381-16382"/>
          <s v="16382-16383"/>
          <s v="16383-16384"/>
          <s v="16384-16385"/>
          <s v="16385-16386"/>
          <s v="16386-16387"/>
          <s v="16387-16388"/>
          <s v="16388-16389"/>
          <s v="16389-16390"/>
          <s v="16390-16391"/>
          <s v="16391-16392"/>
          <s v="16392-16393"/>
          <s v="16393-16394"/>
          <s v="16394-16395"/>
          <s v="16395-16396"/>
          <s v="16396-16397"/>
          <s v="16397-16398"/>
          <s v="16398-16399"/>
          <s v="16399-16400"/>
          <s v="16400-16401"/>
          <s v="16401-16402"/>
          <s v="16402-16403"/>
          <s v="16403-16404"/>
          <s v="16404-16405"/>
          <s v="16405-16406"/>
          <s v="16406-16407"/>
          <s v="16407-16408"/>
          <s v="16408-16409"/>
          <s v="16409-16410"/>
          <s v="16410-16411"/>
          <s v="16411-16412"/>
          <s v="16412-16413"/>
          <s v="16413-16414"/>
          <s v="16414-16415"/>
          <s v="16415-16416"/>
          <s v="16416-16417"/>
          <s v="16417-16418"/>
          <s v="16418-16419"/>
          <s v="16419-16420"/>
          <s v="16420-16421"/>
          <s v="16421-16422"/>
          <s v="16422-16423"/>
          <s v="16423-16424"/>
          <s v="16424-16425"/>
          <s v="16425-16426"/>
          <s v="16426-16427"/>
          <s v="16427-16428"/>
          <s v="16428-16429"/>
          <s v="16429-16430"/>
          <s v="16430-16431"/>
          <s v="16431-16432"/>
          <s v="16432-16433"/>
          <s v="16433-16434"/>
          <s v="16434-16435"/>
          <s v="16435-16436"/>
          <s v="16436-16437"/>
          <s v="16437-16438"/>
          <s v="16438-16439"/>
          <s v="16439-16440"/>
          <s v="16440-16441"/>
          <s v="16441-16442"/>
          <s v="16442-16443"/>
          <s v="16443-16444"/>
          <s v="16444-16445"/>
          <s v="16445-16446"/>
          <s v="16446-16447"/>
          <s v="16447-16448"/>
          <s v="16448-16449"/>
          <s v="16449-16450"/>
          <s v="16450-16451"/>
          <s v="16451-16452"/>
          <s v="16452-16453"/>
          <s v="16453-16454"/>
          <s v="16454-16455"/>
          <s v="16455-16456"/>
          <s v="16456-16457"/>
          <s v="16457-16458"/>
          <s v="16458-16459"/>
          <s v="16459-16460"/>
          <s v="16460-16461"/>
          <s v="16461-16462"/>
          <s v="16462-16463"/>
          <s v="16463-16464"/>
          <s v="16464-16465"/>
          <s v="16465-16466"/>
          <s v="16466-16467"/>
          <s v="16467-16468"/>
          <s v="16468-16469"/>
          <s v="16469-16470"/>
          <s v="16470-16471"/>
          <s v="16471-16472"/>
          <s v="16472-16473"/>
          <s v="16473-16474"/>
          <s v="16474-16475"/>
          <s v="16475-16476"/>
          <s v="16476-16477"/>
          <s v="16477-16478"/>
          <s v="16478-16479"/>
          <s v="16479-16480"/>
          <s v="16480-16481"/>
          <s v="16481-16482"/>
          <s v="16482-16483"/>
          <s v="16483-16484"/>
          <s v="16484-16485"/>
          <s v="16485-16486"/>
          <s v="16486-16487"/>
          <s v="16487-16488"/>
          <s v="16488-16489"/>
          <s v="16489-16490"/>
          <s v="16490-16491"/>
          <s v="16491-16492"/>
          <s v="16492-16493"/>
          <s v="16493-16494"/>
          <s v="16494-16495"/>
          <s v="16495-16496"/>
          <s v="16496-16497"/>
          <s v="16497-16498"/>
          <s v="16498-16499"/>
          <s v="16499-16500"/>
          <s v="16500-16501"/>
          <s v="16501-16502"/>
          <s v="16502-16503"/>
          <s v="16503-16504"/>
          <s v="16504-16505"/>
          <s v="16505-16506"/>
          <s v="16506-16507"/>
          <s v="16507-16508"/>
          <s v="16508-16509"/>
          <s v="16509-16510"/>
          <s v="16510-16511"/>
          <s v="16511-16512"/>
          <s v="16512-16513"/>
          <s v="16513-16514"/>
          <s v="16514-16515"/>
          <s v="16515-16516"/>
          <s v="16516-16517"/>
          <s v="16517-16518"/>
          <s v="16518-16519"/>
          <s v="16519-16520"/>
          <s v="16520-16521"/>
          <s v="16521-16522"/>
          <s v="16522-16523"/>
          <s v="16523-16524"/>
          <s v="16524-16525"/>
          <s v="16525-16526"/>
          <s v="16526-16527"/>
          <s v="16527-16528"/>
          <s v="16528-16529"/>
          <s v="16529-16530"/>
          <s v="16530-16531"/>
          <s v="16531-16532"/>
          <s v="16532-16533"/>
          <s v="16533-16534"/>
          <s v="16534-16535"/>
          <s v="16535-16536"/>
          <s v="16536-16537"/>
          <s v="16537-16538"/>
          <s v="16538-16539"/>
          <s v="16539-16540"/>
          <s v="16540-16541"/>
          <s v="16541-16542"/>
          <s v="16542-16543"/>
          <s v="16543-16544"/>
          <s v="16544-16545"/>
          <s v="16545-16546"/>
          <s v="16546-16547"/>
          <s v="16547-16548"/>
          <s v="16548-16549"/>
          <s v="16549-16550"/>
          <s v="16550-16551"/>
          <s v="16551-16552"/>
          <s v="16552-16553"/>
          <s v="16553-16554"/>
          <s v="16554-16555"/>
          <s v="16555-16556"/>
          <s v="16556-16557"/>
          <s v="16557-16558"/>
          <s v="16558-16559"/>
          <s v="16559-16560"/>
          <s v="16560-16561"/>
          <s v="16561-16562"/>
          <s v="16562-16563"/>
          <s v="16563-16564"/>
          <s v="16564-16565"/>
          <s v="16565-16566"/>
          <s v="16566-16567"/>
          <s v="16567-16568"/>
          <s v="16568-16569"/>
          <s v="16569-16570"/>
          <s v="16570-16571"/>
          <s v="16571-16572"/>
          <s v="16572-16573"/>
          <s v="16573-16574"/>
          <s v="16574-16575"/>
          <s v="16575-16576"/>
          <s v="16576-16577"/>
          <s v="16577-16578"/>
          <s v="16578-16579"/>
          <s v="16579-16580"/>
          <s v="16580-16581"/>
          <s v="16581-16582"/>
          <s v="16582-16583"/>
          <s v="16583-16584"/>
          <s v="16584-16585"/>
          <s v="16585-16586"/>
          <s v="16586-16587"/>
          <s v="16587-16588"/>
          <s v="16588-16589"/>
          <s v="16589-16590"/>
          <s v="16590-16591"/>
          <s v="16591-16592"/>
          <s v="16592-16593"/>
          <s v="16593-16594"/>
          <s v="16594-16595"/>
          <s v="16595-16596"/>
          <s v="16596-16597"/>
          <s v="16597-16598"/>
          <s v="16598-16599"/>
          <s v="16599-16600"/>
          <s v="16600-16601"/>
          <s v="16601-16602"/>
          <s v="16602-16603"/>
          <s v="16603-16604"/>
          <s v="16604-16605"/>
          <s v="16605-16606"/>
          <s v="16606-16607"/>
          <s v="16607-16608"/>
          <s v="16608-16609"/>
          <s v="16609-16610"/>
          <s v="16610-16611"/>
          <s v="16611-16612"/>
          <s v="16612-16613"/>
          <s v="16613-16614"/>
          <s v="16614-16615"/>
          <s v="16615-16616"/>
          <s v="16616-16617"/>
          <s v="16617-16618"/>
          <s v="16618-16619"/>
          <s v="16619-16620"/>
          <s v="16620-16621"/>
          <s v="16621-16622"/>
          <s v="16622-16623"/>
          <s v="16623-16624"/>
          <s v="16624-16625"/>
          <s v="16625-16626"/>
          <s v="16626-16627"/>
          <s v="16627-16628"/>
          <s v="16628-16629"/>
          <s v="16629-16630"/>
          <s v="16630-16631"/>
          <s v="16631-16632"/>
          <s v="16632-16633"/>
          <s v="16633-16634"/>
          <s v="16634-16635"/>
          <s v="16635-16636"/>
          <s v="16636-16637"/>
          <s v="16637-16638"/>
          <s v="16638-16639"/>
          <s v="16639-16640"/>
          <s v="16640-16641"/>
          <s v="16641-16642"/>
          <s v="16642-16643"/>
          <s v="16643-16644"/>
          <s v="16644-16645"/>
          <s v="16645-16646"/>
          <s v="16646-16647"/>
          <s v="16647-16648"/>
          <s v="16648-16649"/>
          <s v="16649-16650"/>
          <s v="16650-16651"/>
          <s v="16651-16652"/>
          <s v="16652-16653"/>
          <s v="16653-16654"/>
          <s v="16654-16655"/>
          <s v="16655-16656"/>
          <s v="16656-16657"/>
          <s v="16657-16658"/>
          <s v="16658-16659"/>
          <s v="16659-16660"/>
          <s v="16660-16661"/>
          <s v="16661-16662"/>
          <s v="16662-16663"/>
          <s v="16663-16664"/>
          <s v="16664-16665"/>
          <s v="16665-16666"/>
          <s v="16666-16667"/>
          <s v="16667-16668"/>
          <s v="16668-16669"/>
          <s v="16669-16670"/>
          <s v="16670-16671"/>
          <s v="16671-16672"/>
          <s v="16672-16673"/>
          <s v="16673-16674"/>
          <s v="16674-16675"/>
          <s v="16675-16676"/>
          <s v="16676-16677"/>
          <s v="16677-16678"/>
          <s v="16678-16679"/>
          <s v="16679-16680"/>
          <s v="16680-16681"/>
          <s v="16681-16682"/>
          <s v="16682-16683"/>
          <s v="16683-16684"/>
          <s v="16684-16685"/>
          <s v="16685-16686"/>
          <s v="16686-16687"/>
          <s v="16687-16688"/>
          <s v="16688-16689"/>
          <s v="16689-16690"/>
          <s v="16690-16691"/>
          <s v="16691-16692"/>
          <s v="16692-16693"/>
          <s v="16693-16694"/>
          <s v="16694-16695"/>
          <s v="16695-16696"/>
          <s v="16696-16697"/>
          <s v="16697-16698"/>
          <s v="16698-16699"/>
          <s v="16699-16700"/>
          <s v="16700-16701"/>
          <s v="16701-16702"/>
          <s v="16702-16703"/>
          <s v="16703-16704"/>
          <s v="16704-16705"/>
          <s v="16705-16706"/>
          <s v="16706-16707"/>
          <s v="16707-16708"/>
          <s v="16708-16709"/>
          <s v="16709-16710"/>
          <s v="16710-16711"/>
          <s v="16711-16712"/>
          <s v="16712-16713"/>
          <s v="16713-16714"/>
          <s v="16714-16715"/>
          <s v="16715-16716"/>
          <s v="16716-16717"/>
          <s v="16717-16718"/>
          <s v="16718-16719"/>
          <s v="16719-16720"/>
          <s v="16720-16721"/>
          <s v="16721-16722"/>
          <s v="16722-16723"/>
          <s v="16723-16724"/>
          <s v="16724-16725"/>
          <s v="16725-16726"/>
          <s v="16726-16727"/>
          <s v="16727-16728"/>
          <s v="16728-16729"/>
          <s v="16729-16730"/>
          <s v="16730-16731"/>
          <s v="16731-16732"/>
          <s v="16732-16733"/>
          <s v="16733-16734"/>
          <s v="16734-16735"/>
          <s v="16735-16736"/>
          <s v="16736-16737"/>
          <s v="16737-16738"/>
          <s v="16738-16739"/>
          <s v="16739-16740"/>
          <s v="16740-16741"/>
          <s v="16741-16742"/>
          <s v="16742-16743"/>
          <s v="16743-16744"/>
          <s v="16744-16745"/>
          <s v="16745-16746"/>
          <s v="16746-16747"/>
          <s v="16747-16748"/>
          <s v="16748-16749"/>
          <s v="16749-16750"/>
          <s v="16750-16751"/>
          <s v="16751-16752"/>
          <s v="16752-16753"/>
          <s v="16753-16754"/>
          <s v="16754-16755"/>
          <s v="16755-16756"/>
          <s v="16756-16757"/>
          <s v="16757-16758"/>
          <s v="16758-16759"/>
          <s v="16759-16760"/>
          <s v="16760-16761"/>
          <s v="16761-16762"/>
          <s v="16762-16763"/>
          <s v="16763-16764"/>
          <s v="16764-16765"/>
          <s v="16765-16766"/>
          <s v="16766-16767"/>
          <s v="16767-16768"/>
          <s v="16768-16769"/>
          <s v="16769-16770"/>
          <s v="16770-16771"/>
          <s v="16771-16772"/>
          <s v="16772-16773"/>
          <s v="16773-16774"/>
          <s v="16774-16775"/>
          <s v="16775-16776"/>
          <s v="16776-16777"/>
          <s v="16777-16778"/>
          <s v="16778-16779"/>
          <s v="16779-16780"/>
          <s v="16780-16781"/>
          <s v="16781-16782"/>
          <s v="16782-16783"/>
          <s v="16783-16784"/>
          <s v="16784-16785"/>
          <s v="16785-16786"/>
          <s v="16786-16787"/>
          <s v="16787-16788"/>
          <s v="16788-16789"/>
          <s v="16789-16790"/>
          <s v="16790-16791"/>
          <s v="16791-16792"/>
          <s v="16792-16793"/>
          <s v="16793-16794"/>
          <s v="16794-16795"/>
          <s v="16795-16796"/>
          <s v="16796-16797"/>
          <s v="16797-16798"/>
          <s v="16798-16799"/>
          <s v="16799-16800"/>
          <s v="16800-16801"/>
          <s v="16801-16802"/>
          <s v="16802-16803"/>
          <s v="16803-16804"/>
          <s v="16804-16805"/>
          <s v="16805-16806"/>
          <s v="16806-16807"/>
          <s v="16807-16808"/>
          <s v="16808-16809"/>
          <s v="16809-16810"/>
          <s v="16810-16811"/>
          <s v="16811-16812"/>
          <s v="16812-16813"/>
          <s v="16813-16814"/>
          <s v="16814-16815"/>
          <s v="16815-16816"/>
          <s v="16816-16817"/>
          <s v="16817-16818"/>
          <s v="16818-16819"/>
          <s v="16819-16820"/>
          <s v="16820-16821"/>
          <s v="16821-16822"/>
          <s v="16822-16823"/>
          <s v="16823-16824"/>
          <s v="16824-16825"/>
          <s v="16825-16826"/>
          <s v="16826-16827"/>
          <s v="16827-16828"/>
          <s v="16828-16829"/>
          <s v="16829-16830"/>
          <s v="16830-16831"/>
          <s v="16831-16832"/>
          <s v="16832-16833"/>
          <s v="16833-16834"/>
          <s v="16834-16835"/>
          <s v="16835-16836"/>
          <s v="16836-16837"/>
          <s v="16837-16838"/>
          <s v="16838-16839"/>
          <s v="16839-16840"/>
          <s v="16840-16841"/>
          <s v="16841-16842"/>
          <s v="16842-16843"/>
          <s v="16843-16844"/>
          <s v="16844-16845"/>
          <s v="16845-16846"/>
          <s v="16846-16847"/>
          <s v="16847-16848"/>
          <s v="16848-16849"/>
          <s v="16849-16850"/>
          <s v="16850-16851"/>
          <s v="16851-16852"/>
          <s v="16852-16853"/>
          <s v="16853-16854"/>
          <s v="16854-16855"/>
          <s v="16855-16856"/>
          <s v="16856-16857"/>
          <s v="16857-16858"/>
          <s v="16858-16859"/>
          <s v="16859-16860"/>
          <s v="16860-16861"/>
          <s v="16861-16862"/>
          <s v="16862-16863"/>
          <s v="16863-16864"/>
          <s v="16864-16865"/>
          <s v="16865-16866"/>
          <s v="16866-16867"/>
          <s v="16867-16868"/>
          <s v="16868-16869"/>
          <s v="16869-16870"/>
          <s v="16870-16871"/>
          <s v="16871-16872"/>
          <s v="16872-16873"/>
          <s v="16873-16874"/>
          <s v="16874-16875"/>
          <s v="16875-16876"/>
          <s v="16876-16877"/>
          <s v="16877-16878"/>
          <s v="16878-16879"/>
          <s v="16879-16880"/>
          <s v="16880-16881"/>
          <s v="16881-16882"/>
          <s v="16882-16883"/>
          <s v="16883-16884"/>
          <s v="16884-16885"/>
          <s v="16885-16886"/>
          <s v="16886-16887"/>
          <s v="16887-16888"/>
          <s v="16888-16889"/>
          <s v="16889-16890"/>
          <s v="16890-16891"/>
          <s v="16891-16892"/>
          <s v="16892-16893"/>
          <s v="16893-16894"/>
          <s v="16894-16895"/>
          <s v="16895-16896"/>
          <s v="16896-16897"/>
          <s v="16897-16898"/>
          <s v="16898-16899"/>
          <s v="16899-16900"/>
          <s v="16900-16901"/>
          <s v="16901-16902"/>
          <s v="16902-16903"/>
          <s v="16903-16904"/>
          <s v="16904-16905"/>
          <s v="16905-16906"/>
          <s v="16906-16907"/>
          <s v="16907-16908"/>
          <s v="16908-16909"/>
          <s v="16909-16910"/>
          <s v="16910-16911"/>
          <s v="16911-16912"/>
          <s v="16912-16913"/>
          <s v="16913-16914"/>
          <s v="16914-16915"/>
          <s v="16915-16916"/>
          <s v="16916-16917"/>
          <s v="16917-16918"/>
          <s v="16918-16919"/>
          <s v="16919-16920"/>
          <s v="16920-16921"/>
          <s v="16921-16922"/>
          <s v="16922-16923"/>
          <s v="16923-16924"/>
          <s v="16924-16925"/>
          <s v="16925-16926"/>
          <s v="16926-16927"/>
          <s v="16927-16928"/>
          <s v="16928-16929"/>
          <s v="16929-16930"/>
          <s v="16930-16931"/>
          <s v="16931-16932"/>
          <s v="16932-16933"/>
          <s v="16933-16934"/>
          <s v="16934-16935"/>
          <s v="16935-16936"/>
          <s v="16936-16937"/>
          <s v="16937-16938"/>
          <s v="16938-16939"/>
          <s v="16939-16940"/>
          <s v="16940-16941"/>
          <s v="16941-16942"/>
          <s v="16942-16943"/>
          <s v="16943-16944"/>
          <s v="16944-16945"/>
          <s v="16945-16946"/>
          <s v="16946-16947"/>
          <s v="16947-16948"/>
          <s v="16948-16949"/>
          <s v="16949-16950"/>
          <s v="16950-16951"/>
          <s v="16951-16952"/>
          <s v="16952-16953"/>
          <s v="16953-16954"/>
          <s v="16954-16955"/>
          <s v="16955-16956"/>
          <s v="16956-16957"/>
          <s v="16957-16958"/>
          <s v="16958-16959"/>
          <s v="16959-16960"/>
          <s v="16960-16961"/>
          <s v="16961-16962"/>
          <s v="16962-16963"/>
          <s v="16963-16964"/>
          <s v="16964-16965"/>
          <s v="16965-16966"/>
          <s v="16966-16967"/>
          <s v="16967-16968"/>
          <s v="16968-16969"/>
          <s v="16969-16970"/>
          <s v="16970-16971"/>
          <s v="16971-16972"/>
          <s v="16972-16973"/>
          <s v="16973-16974"/>
          <s v="16974-16975"/>
          <s v="16975-16976"/>
          <s v="16976-16977"/>
          <s v="16977-16978"/>
          <s v="16978-16979"/>
          <s v="16979-16980"/>
          <s v="16980-16981"/>
          <s v="16981-16982"/>
          <s v="16982-16983"/>
          <s v="16983-16984"/>
          <s v="16984-16985"/>
          <s v="16985-16986"/>
          <s v="16986-16987"/>
          <s v="16987-16988"/>
          <s v="16988-16989"/>
          <s v="16989-16990"/>
          <s v="16990-16991"/>
          <s v="16991-16992"/>
          <s v="16992-16993"/>
          <s v="16993-16994"/>
          <s v="16994-16995"/>
          <s v="16995-16996"/>
          <s v="16996-16997"/>
          <s v="16997-16998"/>
          <s v="16998-16999"/>
          <s v="16999-17000"/>
          <s v="17000-17001"/>
          <s v="17001-17002"/>
          <s v="17002-17003"/>
          <s v="17003-17004"/>
          <s v="17004-17005"/>
          <s v="17005-17006"/>
          <s v="17006-17007"/>
          <s v="17007-17008"/>
          <s v="17008-17009"/>
          <s v="17009-17010"/>
          <s v="17010-17011"/>
          <s v="17011-17012"/>
          <s v="17012-17013"/>
          <s v="17013-17014"/>
          <s v="17014-17015"/>
          <s v="17015-17016"/>
          <s v="17016-17017"/>
          <s v="17017-17018"/>
          <s v="17018-17019"/>
          <s v="17019-17020"/>
          <s v="17020-17021"/>
          <s v="17021-17022"/>
          <s v="17022-17023"/>
          <s v="17023-17024"/>
          <s v="17024-17025"/>
          <s v="17025-17026"/>
          <s v="17026-17027"/>
          <s v="17027-17028"/>
          <s v="17028-17029"/>
          <s v="17029-17030"/>
          <s v="17030-17031"/>
          <s v="17031-17032"/>
          <s v="17032-17033"/>
          <s v="17033-17034"/>
          <s v="17034-17035"/>
          <s v="17035-17036"/>
          <s v="17036-17037"/>
          <s v="17037-17038"/>
          <s v="17038-17039"/>
          <s v="17039-17040"/>
          <s v="17040-17041"/>
          <s v="17041-17042"/>
          <s v="17042-17043"/>
          <s v="17043-17044"/>
          <s v="17044-17045"/>
          <s v="17045-17046"/>
          <s v="17046-17047"/>
          <s v="17047-17048"/>
          <s v="17048-17049"/>
          <s v="17049-17050"/>
          <s v="17050-17051"/>
          <s v="17051-17052"/>
          <s v="17052-17053"/>
          <s v="17053-17054"/>
          <s v="17054-17055"/>
          <s v="17055-17056"/>
          <s v="17056-17057"/>
          <s v="17057-17058"/>
          <s v="17058-17059"/>
          <s v="17059-17060"/>
          <s v="17060-17061"/>
          <s v="17061-17062"/>
          <s v="17062-17063"/>
          <s v="17063-17064"/>
          <s v="17064-17065"/>
          <s v="17065-17066"/>
          <s v="17066-17067"/>
          <s v="17067-17068"/>
          <s v="17068-17069"/>
          <s v="17069-17070"/>
          <s v="17070-17071"/>
          <s v="17071-17072"/>
          <s v="17072-17073"/>
          <s v="17073-17074"/>
          <s v="17074-17075"/>
          <s v="17075-17076"/>
          <s v="17076-17077"/>
          <s v="17077-17078"/>
          <s v="17078-17079"/>
          <s v="17079-17080"/>
          <s v="17080-17081"/>
          <s v="17081-17082"/>
          <s v="17082-17083"/>
          <s v="17083-17084"/>
          <s v="17084-17085"/>
          <s v="17085-17086"/>
          <s v="17086-17087"/>
          <s v="17087-17088"/>
          <s v="17088-17089"/>
          <s v="17089-17090"/>
          <s v="17090-17091"/>
          <s v="17091-17092"/>
          <s v="17092-17093"/>
          <s v="17093-17094"/>
          <s v="17094-17095"/>
          <s v="17095-17096"/>
          <s v="17096-17097"/>
          <s v="17097-17098"/>
          <s v="17098-17099"/>
          <s v="17099-17100"/>
          <s v="17100-17101"/>
          <s v="17101-17102"/>
          <s v="17102-17103"/>
          <s v="17103-17104"/>
          <s v="17104-17105"/>
          <s v="17105-17106"/>
          <s v="17106-17107"/>
          <s v="17107-17108"/>
          <s v="17108-17109"/>
          <s v="17109-17110"/>
          <s v="17110-17111"/>
          <s v="17111-17112"/>
          <s v="17112-17113"/>
          <s v="17113-17114"/>
          <s v="17114-17115"/>
          <s v="17115-17116"/>
          <s v="17116-17117"/>
          <s v="17117-17118"/>
          <s v="17118-17119"/>
          <s v="17119-17120"/>
          <s v="17120-17121"/>
          <s v="17121-17122"/>
          <s v="17122-17123"/>
          <s v="17123-17124"/>
          <s v="17124-17125"/>
          <s v="17125-17126"/>
          <s v="17126-17127"/>
          <s v="17127-17128"/>
          <s v="17128-17129"/>
          <s v="17129-17130"/>
          <s v="17130-17131"/>
          <s v="17131-17132"/>
          <s v="17132-17133"/>
          <s v="17133-17134"/>
          <s v="17134-17135"/>
          <s v="17135-17136"/>
          <s v="17136-17137"/>
          <s v="17137-17138"/>
          <s v="17138-17139"/>
          <s v="17139-17140"/>
          <s v="17140-17141"/>
          <s v="17141-17142"/>
          <s v="17142-17143"/>
          <s v="17143-17144"/>
          <s v="17144-17145"/>
          <s v="17145-17146"/>
          <s v="17146-17147"/>
          <s v="17147-17148"/>
          <s v="17148-17149"/>
          <s v="17149-17150"/>
          <s v="17150-17151"/>
          <s v="17151-17152"/>
          <s v="17152-17153"/>
          <s v="17153-17154"/>
          <s v="17154-17155"/>
          <s v="17155-17156"/>
          <s v="17156-17157"/>
          <s v="17157-17158"/>
          <s v="17158-17159"/>
          <s v="17159-17160"/>
          <s v="17160-17161"/>
          <s v="17161-17162"/>
          <s v="17162-17163"/>
          <s v="17163-17164"/>
          <s v="17164-17165"/>
          <s v="17165-17166"/>
          <s v="17166-17167"/>
          <s v="17167-17168"/>
          <s v="17168-17169"/>
          <s v="17169-17170"/>
          <s v="17170-17171"/>
          <s v="17171-17172"/>
          <s v="17172-17173"/>
          <s v="17173-17174"/>
          <s v="17174-17175"/>
          <s v="17175-17176"/>
          <s v="17176-17177"/>
          <s v="17177-17178"/>
          <s v="17178-17179"/>
          <s v="17179-17180"/>
          <s v="17180-17181"/>
          <s v="17181-17182"/>
          <s v="17182-17183"/>
          <s v="17183-17184"/>
          <s v="17184-17185"/>
          <s v="17185-17186"/>
          <s v="17186-17187"/>
          <s v="17187-17188"/>
          <s v="17188-17189"/>
          <s v="17189-17190"/>
          <s v="17190-17191"/>
          <s v="17191-17192"/>
          <s v="17192-17193"/>
          <s v="17193-17194"/>
          <s v="17194-17195"/>
          <s v="17195-17196"/>
          <s v="17196-17197"/>
          <s v="17197-17198"/>
          <s v="17198-17199"/>
          <s v="17199-17200"/>
          <s v="17200-17201"/>
          <s v="17201-17202"/>
          <s v="17202-17203"/>
          <s v="17203-17204"/>
          <s v="17204-17205"/>
          <s v="17205-17206"/>
          <s v="17206-17207"/>
          <s v="17207-17208"/>
          <s v="17208-17209"/>
          <s v="17209-17210"/>
          <s v="17210-17211"/>
          <s v="17211-17212"/>
          <s v="17212-17213"/>
          <s v="17213-17214"/>
          <s v="17214-17215"/>
          <s v="17215-17216"/>
          <s v="17216-17217"/>
          <s v="17217-17218"/>
          <s v="17218-17219"/>
          <s v="17219-17220"/>
          <s v="17220-17221"/>
          <s v="17221-17222"/>
          <s v="17222-17223"/>
          <s v="17223-17224"/>
          <s v="17224-17225"/>
          <s v="17225-17226"/>
          <s v="17226-17227"/>
          <s v="17227-17228"/>
          <s v="17228-17229"/>
          <s v="17229-17230"/>
          <s v="17230-17231"/>
          <s v="17231-17232"/>
          <s v="17232-17233"/>
          <s v="17233-17234"/>
          <s v="17234-17235"/>
          <s v="17235-17236"/>
          <s v="17236-17237"/>
          <s v="17237-17238"/>
          <s v="17238-17239"/>
          <s v="17239-17240"/>
          <s v="17240-17241"/>
          <s v="17241-17242"/>
          <s v="17242-17243"/>
          <s v="17243-17244"/>
          <s v="17244-17245"/>
          <s v="17245-17246"/>
          <s v="17246-17247"/>
          <s v="17247-17248"/>
          <s v="17248-17249"/>
          <s v="17249-17250"/>
          <s v="17250-17251"/>
          <s v="17251-17252"/>
          <s v="17252-17253"/>
          <s v="17253-17254"/>
          <s v="17254-17255"/>
          <s v="17255-17256"/>
          <s v="17256-17257"/>
          <s v="17257-17258"/>
          <s v="17258-17259"/>
          <s v="17259-17260"/>
          <s v="17260-17261"/>
          <s v="17261-17262"/>
          <s v="17262-17263"/>
          <s v="17263-17264"/>
          <s v="17264-17265"/>
          <s v="17265-17266"/>
          <s v="17266-17267"/>
          <s v="17267-17268"/>
          <s v="17268-17269"/>
          <s v="17269-17270"/>
          <s v="17270-17271"/>
          <s v="17271-17272"/>
          <s v="17272-17273"/>
          <s v="17273-17274"/>
          <s v="17274-17275"/>
          <s v="17275-17276"/>
          <s v="17276-17277"/>
          <s v="17277-17278"/>
          <s v="17278-17279"/>
          <s v="17279-17280"/>
          <s v="17280-17281"/>
          <s v="17281-17282"/>
          <s v="17282-17283"/>
          <s v="17283-17284"/>
          <s v="17284-17285"/>
          <s v="17285-17286"/>
          <s v="17286-17287"/>
          <s v="17287-17288"/>
          <s v="17288-17289"/>
          <s v="17289-17290"/>
          <s v="17290-17291"/>
          <s v="17291-17292"/>
          <s v="17292-17293"/>
          <s v="17293-17294"/>
          <s v="17294-17295"/>
          <s v="17295-17296"/>
          <s v="17296-17297"/>
          <s v="17297-17298"/>
          <s v="17298-17299"/>
          <s v="17299-17300"/>
          <s v="17300-17301"/>
          <s v="17301-17302"/>
          <s v="17302-17303"/>
          <s v="17303-17304"/>
          <s v="17304-17305"/>
          <s v="17305-17306"/>
          <s v="17306-17307"/>
          <s v="17307-17308"/>
          <s v="17308-17309"/>
          <s v="17309-17310"/>
          <s v="17310-17311"/>
          <s v="17311-17312"/>
          <s v="17312-17313"/>
          <s v="17313-17314"/>
          <s v="17314-17315"/>
          <s v="17315-17316"/>
          <s v="17316-17317"/>
          <s v="17317-17318"/>
          <s v="17318-17319"/>
          <s v="17319-17320"/>
          <s v="17320-17321"/>
          <s v="17321-17322"/>
          <s v="17322-17323"/>
          <s v="17323-17324"/>
          <s v="17324-17325"/>
          <s v="17325-17326"/>
          <s v="17326-17327"/>
          <s v="17327-17328"/>
          <s v="17328-17329"/>
          <s v="17329-17330"/>
          <s v="17330-17331"/>
          <s v="17331-17332"/>
          <s v="17332-17333"/>
          <s v="17333-17334"/>
          <s v="17334-17335"/>
          <s v="17335-17336"/>
          <s v="17336-17337"/>
          <s v="17337-17338"/>
          <s v="17338-17339"/>
          <s v="17339-17340"/>
          <s v="17340-17341"/>
          <s v="17341-17342"/>
          <s v="17342-17343"/>
          <s v="17343-17344"/>
          <s v="17344-17345"/>
          <s v="17345-17346"/>
          <s v="17346-17347"/>
          <s v="17347-17348"/>
          <s v="17348-17349"/>
          <s v="17349-17350"/>
          <s v="17350-17351"/>
          <s v="17351-17352"/>
          <s v="17352-17353"/>
          <s v="17353-17354"/>
          <s v="17354-17355"/>
          <s v="17355-17356"/>
          <s v="17356-17357"/>
          <s v="17357-17358"/>
          <s v="17358-17359"/>
          <s v="17359-17360"/>
          <s v="17360-17361"/>
          <s v="17361-17362"/>
          <s v="17362-17363"/>
          <s v="17363-17364"/>
          <s v="17364-17365"/>
          <s v="17365-17366"/>
          <s v="17366-17367"/>
          <s v="17367-17368"/>
          <s v="17368-17369"/>
          <s v="17369-17370"/>
          <s v="17370-17371"/>
          <s v="17371-17372"/>
          <s v="17372-17373"/>
          <s v="17373-17374"/>
          <s v="17374-17375"/>
          <s v="17375-17376"/>
          <s v="17376-17377"/>
          <s v="17377-17378"/>
          <s v="17378-17379"/>
          <s v="17379-17380"/>
          <s v="17380-17381"/>
          <s v="17381-17382"/>
          <s v="17382-17383"/>
          <s v="17383-17384"/>
          <s v="17384-17385"/>
          <s v="17385-17386"/>
          <s v="17386-17387"/>
          <s v="17387-17388"/>
          <s v="17388-17389"/>
          <s v="17389-17390"/>
          <s v="17390-17391"/>
          <s v="17391-17392"/>
          <s v="17392-17393"/>
          <s v="17393-17394"/>
          <s v="17394-17395"/>
          <s v="17395-17396"/>
          <s v="17396-17397"/>
          <s v="17397-17398"/>
          <s v="17398-17399"/>
          <s v="17399-17400"/>
          <s v="17400-17401"/>
          <s v="17401-17402"/>
          <s v="17402-17403"/>
          <s v="17403-17404"/>
          <s v="17404-17405"/>
          <s v="17405-17406"/>
          <s v="17406-17407"/>
          <s v="17407-17408"/>
          <s v="17408-17409"/>
          <s v="17409-17410"/>
          <s v="17410-17411"/>
          <s v="17411-17412"/>
          <s v="17412-17413"/>
          <s v="17413-17414"/>
          <s v="17414-17415"/>
          <s v="17415-17416"/>
          <s v="17416-17417"/>
          <s v="17417-17418"/>
          <s v="17418-17419"/>
          <s v="17419-17420"/>
          <s v="17420-17421"/>
          <s v="17421-17422"/>
          <s v="17422-17423"/>
          <s v="17423-17424"/>
          <s v="17424-17425"/>
          <s v="17425-17426"/>
          <s v="17426-17427"/>
          <s v="17427-17428"/>
          <s v="17428-17429"/>
          <s v="17429-17430"/>
          <s v="17430-17431"/>
          <s v="17431-17432"/>
          <s v="17432-17433"/>
          <s v="17433-17434"/>
          <s v="17434-17435"/>
          <s v="17435-17436"/>
          <s v="17436-17437"/>
          <s v="17437-17438"/>
          <s v="17438-17439"/>
          <s v="17439-17440"/>
          <s v="17440-17441"/>
          <s v="17441-17442"/>
          <s v="17442-17443"/>
          <s v="17443-17444"/>
          <s v="17444-17445"/>
          <s v="17445-17446"/>
          <s v="17446-17447"/>
          <s v="17447-17448"/>
          <s v="17448-17449"/>
          <s v="17449-17450"/>
          <s v="17450-17451"/>
          <s v="17451-17452"/>
          <s v="17452-17453"/>
          <s v="17453-17454"/>
          <s v="17454-17455"/>
          <s v="17455-17456"/>
          <s v="17456-17457"/>
          <s v="17457-17458"/>
          <s v="17458-17459"/>
          <s v="17459-17460"/>
          <s v="17460-17461"/>
          <s v="17461-17462"/>
          <s v="17462-17463"/>
          <s v="17463-17464"/>
          <s v="17464-17465"/>
          <s v="17465-17466"/>
          <s v="17466-17467"/>
          <s v="17467-17468"/>
          <s v="17468-17469"/>
          <s v="17469-17470"/>
          <s v="17470-17471"/>
          <s v="17471-17472"/>
          <s v="17472-17473"/>
          <s v="17473-17474"/>
          <s v="17474-17475"/>
          <s v="17475-17476"/>
          <s v="17476-17477"/>
          <s v="17477-17478"/>
          <s v="17478-17479"/>
          <s v="17479-17480"/>
          <s v="17480-17481"/>
          <s v="17481-17482"/>
          <s v="17482-17483"/>
          <s v="17483-17484"/>
          <s v="17484-17485"/>
          <s v="17485-17486"/>
          <s v="17486-17487"/>
          <s v="17487-17488"/>
          <s v="17488-17489"/>
          <s v="17489-17490"/>
          <s v="17490-17491"/>
          <s v="17491-17492"/>
          <s v="17492-17493"/>
          <s v="17493-17494"/>
          <s v="17494-17495"/>
          <s v="17495-17496"/>
          <s v="17496-17497"/>
          <s v="17497-17498"/>
          <s v="17498-17499"/>
          <s v="17499-17500"/>
          <s v="17500-17501"/>
          <s v="17501-17502"/>
          <s v="17502-17503"/>
          <s v="17503-17504"/>
          <s v="17504-17505"/>
          <s v="17505-17506"/>
          <s v="17506-17507"/>
          <s v="17507-17508"/>
          <s v="17508-17509"/>
          <s v="17509-17510"/>
          <s v="17510-17511"/>
          <s v="17511-17512"/>
          <s v="17512-17513"/>
          <s v="17513-17514"/>
          <s v="17514-17515"/>
          <s v="17515-17516"/>
          <s v="17516-17517"/>
          <s v="17517-17518"/>
          <s v="17518-17519"/>
          <s v="17519-17520"/>
          <s v="17520-17521"/>
          <s v="17521-17522"/>
          <s v="17522-17523"/>
          <s v="17523-17524"/>
          <s v="17524-17525"/>
          <s v="17525-17526"/>
          <s v="17526-17527"/>
          <s v="17527-17528"/>
          <s v="17528-17529"/>
          <s v="17529-17530"/>
          <s v="17530-17531"/>
          <s v="17531-17532"/>
          <s v="17532-17533"/>
          <s v="17533-17534"/>
          <s v="17534-17535"/>
          <s v="17535-17536"/>
          <s v="17536-17537"/>
          <s v="17537-17538"/>
          <s v="17538-17539"/>
          <s v="17539-17540"/>
          <s v="17540-17541"/>
          <s v="17541-17542"/>
          <s v="17542-17543"/>
          <s v="17543-17544"/>
          <s v="17544-17545"/>
          <s v="17545-17546"/>
          <s v="17546-17547"/>
          <s v="17547-17548"/>
          <s v="17548-17549"/>
          <s v="17549-17550"/>
          <s v="17550-17551"/>
          <s v="17551-17552"/>
          <s v="17552-17553"/>
          <s v="17553-17554"/>
          <s v="17554-17555"/>
          <s v="17555-17556"/>
          <s v="17556-17557"/>
          <s v="17557-17558"/>
          <s v="17558-17559"/>
          <s v="17559-17560"/>
          <s v="17560-17561"/>
          <s v="17561-17562"/>
          <s v="17562-17563"/>
          <s v="17563-17564"/>
          <s v="17564-17565"/>
          <s v="17565-17566"/>
          <s v="17566-17567"/>
          <s v="17567-17568"/>
          <s v="17568-17569"/>
          <s v="17569-17570"/>
          <s v="17570-17571"/>
          <s v="17571-17572"/>
          <s v="17572-17573"/>
          <s v="17573-17574"/>
          <s v="17574-17575"/>
          <s v="17575-17576"/>
          <s v="17576-17577"/>
          <s v="17577-17578"/>
          <s v="17578-17579"/>
          <s v="17579-17580"/>
          <s v="17580-17581"/>
          <s v="17581-17582"/>
          <s v="17582-17583"/>
          <s v="17583-17584"/>
          <s v="17584-17585"/>
          <s v="17585-17586"/>
          <s v="17586-17587"/>
          <s v="17587-17588"/>
          <s v="17588-17589"/>
          <s v="17589-17590"/>
          <s v="17590-17591"/>
          <s v="17591-17592"/>
          <s v="17592-17593"/>
          <s v="17593-17594"/>
          <s v="17594-17595"/>
          <s v="17595-17596"/>
          <s v="17596-17597"/>
          <s v="17597-17598"/>
          <s v="17598-17599"/>
          <s v="17599-17600"/>
          <s v="17600-17601"/>
          <s v="17601-17602"/>
          <s v="17602-17603"/>
          <s v="17603-17604"/>
          <s v="17604-17605"/>
          <s v="17605-17606"/>
          <s v="17606-17607"/>
          <s v="17607-17608"/>
          <s v="17608-17609"/>
          <s v="17609-17610"/>
          <s v="17610-17611"/>
          <s v="17611-17612"/>
          <s v="17612-17613"/>
          <s v="17613-17614"/>
          <s v="17614-17615"/>
          <s v="17615-17616"/>
          <s v="17616-17617"/>
          <s v="17617-17618"/>
          <s v="17618-17619"/>
          <s v="17619-17620"/>
          <s v="17620-17621"/>
          <s v="17621-17622"/>
          <s v="17622-17623"/>
          <s v="17623-17624"/>
          <s v="17624-17625"/>
          <s v="17625-17626"/>
          <s v="17626-17627"/>
          <s v="17627-17628"/>
          <s v="17628-17629"/>
          <s v="17629-17630"/>
          <s v="17630-17631"/>
          <s v="17631-17632"/>
          <s v="17632-17633"/>
          <s v="17633-17634"/>
          <s v="17634-17635"/>
          <s v="17635-17636"/>
          <s v="17636-17637"/>
          <s v="17637-17638"/>
          <s v="17638-17639"/>
          <s v="17639-17640"/>
          <s v="17640-17641"/>
          <s v="17641-17642"/>
          <s v="17642-17643"/>
          <s v="17643-17644"/>
          <s v="17644-17645"/>
          <s v="17645-17646"/>
          <s v="17646-17647"/>
          <s v="17647-17648"/>
          <s v="17648-17649"/>
          <s v="17649-17650"/>
          <s v="17650-17651"/>
          <s v="17651-17652"/>
          <s v="17652-17653"/>
          <s v="17653-17654"/>
          <s v="17654-17655"/>
          <s v="17655-17656"/>
          <s v="17656-17657"/>
          <s v="17657-17658"/>
          <s v="17658-17659"/>
          <s v="17659-17660"/>
          <s v="17660-17661"/>
          <s v="17661-17662"/>
          <s v="17662-17663"/>
          <s v="17663-17664"/>
          <s v="17664-17665"/>
          <s v="17665-17666"/>
          <s v="17666-17667"/>
          <s v="17667-17668"/>
          <s v="17668-17669"/>
          <s v="17669-17670"/>
          <s v="17670-17671"/>
          <s v="17671-17672"/>
          <s v="17672-17673"/>
          <s v="17673-17674"/>
          <s v="17674-17675"/>
          <s v="17675-17676"/>
          <s v="17676-17677"/>
          <s v="17677-17678"/>
          <s v="17678-17679"/>
          <s v="17679-17680"/>
          <s v="17680-17681"/>
          <s v="17681-17682"/>
          <s v="17682-17683"/>
          <s v="17683-17684"/>
          <s v="17684-17685"/>
          <s v="17685-17686"/>
          <s v="17686-17687"/>
          <s v="17687-17688"/>
          <s v="17688-17689"/>
          <s v="17689-17690"/>
          <s v="17690-17691"/>
          <s v="17691-17692"/>
          <s v="17692-17693"/>
          <s v="17693-17694"/>
          <s v="17694-17695"/>
          <s v="17695-17696"/>
          <s v="17696-17697"/>
          <s v="17697-17698"/>
          <s v="17698-17699"/>
          <s v="17699-17700"/>
          <s v="17700-17701"/>
          <s v="17701-17702"/>
          <s v="17702-17703"/>
          <s v="17703-17704"/>
          <s v="17704-17705"/>
          <s v="17705-17706"/>
          <s v="17706-17707"/>
          <s v="17707-17708"/>
          <s v="17708-17709"/>
          <s v="17709-17710"/>
          <s v="17710-17711"/>
          <s v="17711-17712"/>
          <s v="17712-17713"/>
          <s v="17713-17714"/>
          <s v="17714-17715"/>
          <s v="17715-17716"/>
          <s v="17716-17717"/>
          <s v="17717-17718"/>
          <s v="17718-17719"/>
          <s v="17719-17720"/>
          <s v="17720-17721"/>
          <s v="17721-17722"/>
          <s v="17722-17723"/>
          <s v="17723-17724"/>
          <s v="17724-17725"/>
          <s v="17725-17726"/>
          <s v="17726-17727"/>
          <s v="17727-17728"/>
          <s v="17728-17729"/>
          <s v="17729-17730"/>
          <s v="17730-17731"/>
          <s v="17731-17732"/>
          <s v="17732-17733"/>
          <s v="17733-17734"/>
          <s v="17734-17735"/>
          <s v="17735-17736"/>
          <s v="17736-17737"/>
          <s v="17737-17738"/>
          <s v="17738-17739"/>
          <s v="17739-17740"/>
          <s v="17740-17741"/>
          <s v="17741-17742"/>
          <s v="17742-17743"/>
          <s v="17743-17744"/>
          <s v="17744-17745"/>
          <s v="17745-17746"/>
          <s v="17746-17747"/>
          <s v="17747-17748"/>
          <s v="17748-17749"/>
          <s v="17749-17750"/>
          <s v="17750-17751"/>
          <s v="17751-17752"/>
          <s v="17752-17753"/>
          <s v="17753-17754"/>
          <s v="17754-17755"/>
          <s v="17755-17756"/>
          <s v="17756-17757"/>
          <s v="17757-17758"/>
          <s v="17758-17759"/>
          <s v="17759-17760"/>
          <s v="17760-17761"/>
          <s v="17761-17762"/>
          <s v="17762-17763"/>
          <s v="17763-17764"/>
          <s v="17764-17765"/>
          <s v="17765-17766"/>
          <s v="17766-17767"/>
          <s v="17767-17768"/>
          <s v="17768-17769"/>
          <s v="17769-17770"/>
          <s v="17770-17771"/>
          <s v="17771-17772"/>
          <s v="17772-17773"/>
          <s v="17773-17774"/>
          <s v="17774-17775"/>
          <s v="17775-17776"/>
          <s v="17776-17777"/>
          <s v="17777-17778"/>
          <s v="17778-17779"/>
          <s v="17779-17780"/>
          <s v="17780-17781"/>
          <s v="17781-17782"/>
          <s v="17782-17783"/>
          <s v="17783-17784"/>
          <s v="17784-17785"/>
          <s v="17785-17786"/>
          <s v="17786-17787"/>
          <s v="17787-17788"/>
          <s v="17788-17789"/>
          <s v="17789-17790"/>
          <s v="17790-17791"/>
          <s v="17791-17792"/>
          <s v="17792-17793"/>
          <s v="17793-17794"/>
          <s v="17794-17795"/>
          <s v="17795-17796"/>
          <s v="17796-17797"/>
          <s v="17797-17798"/>
          <s v="17798-17799"/>
          <s v="17799-17800"/>
          <s v="17800-17801"/>
          <s v="17801-17802"/>
          <s v="17802-17803"/>
          <s v="17803-17804"/>
          <s v="17804-17805"/>
          <s v="17805-17806"/>
          <s v="17806-17807"/>
          <s v="17807-17808"/>
          <s v="17808-17809"/>
          <s v="17809-17810"/>
          <s v="17810-17811"/>
          <s v="17811-17812"/>
          <s v="17812-17813"/>
          <s v="17813-17814"/>
          <s v="17814-17815"/>
          <s v="17815-17816"/>
          <s v="17816-17817"/>
          <s v="17817-17818"/>
          <s v="17818-17819"/>
          <s v="17819-17820"/>
          <s v="17820-17821"/>
          <s v="17821-17822"/>
          <s v="17822-17823"/>
          <s v="17823-17824"/>
          <s v="17824-17825"/>
          <s v="17825-17826"/>
          <s v="17826-17827"/>
          <s v="17827-17828"/>
          <s v="17828-17829"/>
          <s v="17829-17830"/>
          <s v="17830-17831"/>
          <s v="17831-17832"/>
          <s v="17832-17833"/>
          <s v="17833-17834"/>
          <s v="17834-17835"/>
          <s v="17835-17836"/>
          <s v="17836-17837"/>
          <s v="17837-17838"/>
          <s v="17838-17839"/>
          <s v="17839-17840"/>
          <s v="17840-17841"/>
          <s v="17841-17842"/>
          <s v="17842-17843"/>
          <s v="17843-17844"/>
          <s v="17844-17845"/>
          <s v="17845-17846"/>
          <s v="17846-17847"/>
          <s v="17847-17848"/>
          <s v="17848-17849"/>
          <s v="17849-17850"/>
          <s v="17850-17851"/>
          <s v="17851-17852"/>
          <s v="17852-17853"/>
          <s v="17853-17854"/>
          <s v="17854-17855"/>
          <s v="17855-17856"/>
          <s v="17856-17857"/>
          <s v="17857-17858"/>
          <s v="17858-17859"/>
          <s v="17859-17860"/>
          <s v="17860-17861"/>
          <s v="17861-17862"/>
          <s v="17862-17863"/>
          <s v="17863-17864"/>
          <s v="17864-17865"/>
          <s v="17865-17866"/>
          <s v="17866-17867"/>
          <s v="17867-17868"/>
          <s v="17868-17869"/>
          <s v="17869-17870"/>
          <s v="17870-17871"/>
          <s v="17871-17872"/>
          <s v="17872-17873"/>
          <s v="17873-17874"/>
          <s v="17874-17875"/>
          <s v="17875-17876"/>
          <s v="17876-17877"/>
          <s v="17877-17878"/>
          <s v="17878-17879"/>
          <s v="17879-17880"/>
          <s v="17880-17881"/>
          <s v="17881-17882"/>
          <s v="17882-17883"/>
          <s v="17883-17884"/>
          <s v="17884-17885"/>
          <s v="17885-17886"/>
          <s v="17886-17887"/>
          <s v="17887-17888"/>
          <s v="17888-17889"/>
          <s v="17889-17890"/>
          <s v="17890-17891"/>
          <s v="17891-17892"/>
          <s v="17892-17893"/>
          <s v="17893-17894"/>
          <s v="17894-17895"/>
          <s v="17895-17896"/>
          <s v="17896-17897"/>
          <s v="17897-17898"/>
          <s v="17898-17899"/>
          <s v="17899-17900"/>
          <s v="17900-17901"/>
          <s v="17901-17902"/>
          <s v="17902-17903"/>
          <s v="17903-17904"/>
          <s v="17904-17905"/>
          <s v="17905-17906"/>
          <s v="17906-17907"/>
          <s v="17907-17908"/>
          <s v="17908-17909"/>
          <s v="17909-17910"/>
          <s v="17910-17911"/>
          <s v="17911-17912"/>
          <s v="17912-17913"/>
          <s v="17913-17914"/>
          <s v="17914-17915"/>
          <s v="17915-17916"/>
          <s v="17916-17917"/>
          <s v="17917-17918"/>
          <s v="17918-17919"/>
          <s v="17919-17920"/>
          <s v="17920-17921"/>
          <s v="17921-17922"/>
          <s v="17922-17923"/>
          <s v="17923-17924"/>
          <s v="17924-17925"/>
          <s v="17925-17926"/>
          <s v="17926-17927"/>
          <s v="17927-17928"/>
          <s v="17928-17929"/>
          <s v="17929-17930"/>
          <s v="17930-17931"/>
          <s v="17931-17932"/>
          <s v="17932-17933"/>
          <s v="17933-17934"/>
          <s v="17934-17935"/>
          <s v="17935-17936"/>
          <s v="17936-17937"/>
          <s v="17937-17938"/>
          <s v="17938-17939"/>
          <s v="17939-17940"/>
          <s v="17940-17941"/>
          <s v="17941-17942"/>
          <s v="17942-17943"/>
          <s v="17943-17944"/>
          <s v="17944-17945"/>
          <s v="17945-17946"/>
          <s v="17946-17947"/>
          <s v="17947-17948"/>
          <s v="17948-17949"/>
          <s v="17949-17950"/>
          <s v="17950-17951"/>
          <s v="17951-17952"/>
          <s v="17952-17953"/>
          <s v="17953-17954"/>
          <s v="17954-17955"/>
          <s v="17955-17956"/>
          <s v="17956-17957"/>
          <s v="17957-17958"/>
          <s v="17958-17959"/>
          <s v="17959-17960"/>
          <s v="17960-17961"/>
          <s v="17961-17962"/>
          <s v="17962-17963"/>
          <s v="17963-17964"/>
          <s v="17964-17965"/>
          <s v="17965-17966"/>
          <s v="17966-17967"/>
          <s v="17967-17968"/>
          <s v="17968-17969"/>
          <s v="17969-17970"/>
          <s v="17970-17971"/>
          <s v="17971-17972"/>
          <s v="17972-17973"/>
          <s v="17973-17974"/>
          <s v="17974-17975"/>
          <s v="17975-17976"/>
          <s v="17976-17977"/>
          <s v="17977-17978"/>
          <s v="17978-17979"/>
          <s v="17979-17980"/>
          <s v="17980-17981"/>
          <s v="17981-17982"/>
          <s v="17982-17983"/>
          <s v="17983-17984"/>
          <s v="17984-17985"/>
          <s v="17985-17986"/>
          <s v="17986-17987"/>
          <s v="17987-17988"/>
          <s v="17988-17989"/>
          <s v="17989-17990"/>
          <s v="17990-17991"/>
          <s v="17991-17992"/>
          <s v="17992-17993"/>
          <s v="17993-17994"/>
          <s v="17994-17995"/>
          <s v="17995-17996"/>
          <s v="17996-17997"/>
          <s v="17997-17998"/>
          <s v="17998-17999"/>
          <s v="17999-18000"/>
          <s v="18000-18001"/>
          <s v="18001-18002"/>
          <s v="18002-18003"/>
          <s v="18003-18004"/>
          <s v="18004-18005"/>
          <s v="18005-18006"/>
          <s v="18006-18007"/>
          <s v="18007-18008"/>
          <s v="18008-18009"/>
          <s v="18009-18010"/>
          <s v="18010-18011"/>
          <s v="18011-18012"/>
          <s v="18012-18013"/>
          <s v="18013-18014"/>
          <s v="18014-18015"/>
          <s v="18015-18016"/>
          <s v="18016-18017"/>
          <s v="18017-18018"/>
          <s v="18018-18019"/>
          <s v="18019-18020"/>
          <s v="18020-18021"/>
          <s v="18021-18022"/>
          <s v="18022-18023"/>
          <s v="18023-18024"/>
          <s v="18024-18025"/>
          <s v="18025-18026"/>
          <s v="18026-18027"/>
          <s v="18027-18028"/>
          <s v="18028-18029"/>
          <s v="18029-18030"/>
          <s v="18030-18031"/>
          <s v="18031-18032"/>
          <s v="18032-18033"/>
          <s v="18033-18034"/>
          <s v="18034-18035"/>
          <s v="18035-18036"/>
          <s v="18036-18037"/>
          <s v="18037-18038"/>
          <s v="18038-18039"/>
          <s v="18039-18040"/>
          <s v="18040-18041"/>
          <s v="18041-18042"/>
          <s v="18042-18043"/>
          <s v="18043-18044"/>
          <s v="18044-18045"/>
          <s v="18045-18046"/>
          <s v="18046-18047"/>
          <s v="18047-18048"/>
          <s v="18048-18049"/>
          <s v="18049-18050"/>
          <s v="18050-18051"/>
          <s v="18051-18052"/>
          <s v="18052-18053"/>
          <s v="18053-18054"/>
          <s v="18054-18055"/>
          <s v="18055-18056"/>
          <s v="18056-18057"/>
          <s v="18057-18058"/>
          <s v="18058-18059"/>
          <s v="18059-18060"/>
          <s v="18060-18061"/>
          <s v="18061-18062"/>
          <s v="18062-18063"/>
          <s v="18063-18064"/>
          <s v="18064-18065"/>
          <s v="18065-18066"/>
          <s v="18066-18067"/>
          <s v="18067-18068"/>
          <s v="18068-18069"/>
          <s v="18069-18070"/>
          <s v="18070-18071"/>
          <s v="18071-18072"/>
          <s v="18072-18073"/>
          <s v="18073-18074"/>
          <s v="18074-18075"/>
          <s v="18075-18076"/>
          <s v="18076-18077"/>
          <s v="18077-18078"/>
          <s v="18078-18079"/>
          <s v="18079-18080"/>
          <s v="18080-18081"/>
          <s v="18081-18082"/>
          <s v="18082-18083"/>
          <s v="18083-18084"/>
          <s v="18084-18085"/>
          <s v="18085-18086"/>
          <s v="18086-18087"/>
          <s v="18087-18088"/>
          <s v="18088-18089"/>
          <s v="18089-18090"/>
          <s v="18090-18091"/>
          <s v="18091-18092"/>
          <s v="18092-18093"/>
          <s v="18093-18094"/>
          <s v="18094-18095"/>
          <s v="18095-18096"/>
          <s v="18096-18097"/>
          <s v="18097-18098"/>
          <s v="18098-18099"/>
          <s v="18099-18100"/>
          <s v="18100-18101"/>
          <s v="18101-18102"/>
          <s v="18102-18103"/>
          <s v="18103-18104"/>
          <s v="18104-18105"/>
          <s v="18105-18106"/>
          <s v="18106-18107"/>
          <s v="18107-18108"/>
          <s v="18108-18109"/>
          <s v="18109-18110"/>
          <s v="18110-18111"/>
          <s v="18111-18112"/>
          <s v="18112-18113"/>
          <s v="18113-18114"/>
          <s v="18114-18115"/>
          <s v="18115-18116"/>
          <s v="18116-18117"/>
          <s v="18117-18118"/>
          <s v="18118-18119"/>
          <s v="18119-18120"/>
          <s v="18120-18121"/>
          <s v="18121-18122"/>
          <s v="18122-18123"/>
          <s v="18123-18124"/>
          <s v="18124-18125"/>
          <s v="18125-18126"/>
          <s v="18126-18127"/>
          <s v="18127-18128"/>
          <s v="18128-18129"/>
          <s v="18129-18130"/>
          <s v="18130-18131"/>
          <s v="18131-18132"/>
          <s v="18132-18133"/>
          <s v="18133-18134"/>
          <s v="18134-18135"/>
          <s v="18135-18136"/>
          <s v="18136-18137"/>
          <s v="18137-18138"/>
          <s v="18138-18139"/>
          <s v="18139-18140"/>
          <s v="18140-18141"/>
          <s v="18141-18142"/>
          <s v="18142-18143"/>
          <s v="18143-18144"/>
          <s v="18144-18145"/>
          <s v="18145-18146"/>
          <s v="18146-18147"/>
          <s v="18147-18148"/>
          <s v="18148-18149"/>
          <s v="18149-18150"/>
          <s v="18150-18151"/>
          <s v="18151-18152"/>
          <s v="18152-18153"/>
          <s v="18153-18154"/>
          <s v="18154-18155"/>
          <s v="18155-18156"/>
          <s v="18156-18157"/>
          <s v="18157-18158"/>
          <s v="18158-18159"/>
          <s v="18159-18160"/>
          <s v="18160-18161"/>
          <s v="18161-18162"/>
          <s v="18162-18163"/>
          <s v="18163-18164"/>
          <s v="18164-18165"/>
          <s v="18165-18166"/>
          <s v="18166-18167"/>
          <s v="18167-18168"/>
          <s v="18168-18169"/>
          <s v="18169-18170"/>
          <s v="18170-18171"/>
          <s v="18171-18172"/>
          <s v="18172-18173"/>
          <s v="18173-18174"/>
          <s v="18174-18175"/>
          <s v="18175-18176"/>
          <s v="18176-18177"/>
          <s v="18177-18178"/>
          <s v="18178-18179"/>
          <s v="18179-18180"/>
          <s v="18180-18181"/>
          <s v="18181-18182"/>
          <s v="18182-18183"/>
          <s v="18183-18184"/>
          <s v="18184-18185"/>
          <s v="18185-18186"/>
          <s v="18186-18187"/>
          <s v="18187-18188"/>
          <s v="18188-18189"/>
          <s v="18189-18190"/>
          <s v="18190-18191"/>
          <s v="18191-18192"/>
          <s v="18192-18193"/>
          <s v="18193-18194"/>
          <s v="18194-18195"/>
          <s v="18195-18196"/>
          <s v="18196-18197"/>
          <s v="18197-18198"/>
          <s v="18198-18199"/>
          <s v="18199-18200"/>
          <s v="18200-18201"/>
          <s v="18201-18202"/>
          <s v="18202-18203"/>
          <s v="18203-18204"/>
          <s v="18204-18205"/>
          <s v="18205-18206"/>
          <s v="18206-18207"/>
          <s v="18207-18208"/>
          <s v="18208-18209"/>
          <s v="18209-18210"/>
          <s v="18210-18211"/>
          <s v="18211-18212"/>
          <s v="18212-18213"/>
          <s v="18213-18214"/>
          <s v="18214-18215"/>
          <s v="18215-18216"/>
          <s v="18216-18217"/>
          <s v="18217-18218"/>
          <s v="18218-18219"/>
          <s v="18219-18220"/>
          <s v="18220-18221"/>
          <s v="18221-18222"/>
          <s v="18222-18223"/>
          <s v="18223-18224"/>
          <s v="18224-18225"/>
          <s v="18225-18226"/>
          <s v="18226-18227"/>
          <s v="18227-18228"/>
          <s v="18228-18229"/>
          <s v="18229-18230"/>
          <s v="18230-18231"/>
          <s v="18231-18232"/>
          <s v="18232-18233"/>
          <s v="18233-18234"/>
          <s v="18234-18235"/>
          <s v="18235-18236"/>
          <s v="18236-18237"/>
          <s v="18237-18238"/>
          <s v="18238-18239"/>
          <s v="18239-18240"/>
          <s v="18240-18241"/>
          <s v="18241-18242"/>
          <s v="18242-18243"/>
          <s v="18243-18244"/>
          <s v="18244-18245"/>
          <s v="18245-18246"/>
          <s v="18246-18247"/>
          <s v="18247-18248"/>
          <s v="18248-18249"/>
          <s v="18249-18250"/>
          <s v="18250-18251"/>
          <s v="18251-18252"/>
          <s v="18252-18253"/>
          <s v="18253-18254"/>
          <s v="18254-18255"/>
          <s v="18255-18256"/>
          <s v="18256-18257"/>
          <s v="18257-18258"/>
          <s v="18258-18259"/>
          <s v="18259-18260"/>
          <s v="18260-18261"/>
          <s v="18261-18262"/>
          <s v="18262-18263"/>
          <s v="18263-18264"/>
          <s v="18264-18265"/>
          <s v="18265-18266"/>
          <s v="18266-18267"/>
          <s v="18267-18268"/>
          <s v="18268-18269"/>
          <s v="18269-18270"/>
          <s v="18270-18271"/>
          <s v="18271-18272"/>
          <s v="18272-18273"/>
          <s v="18273-18274"/>
          <s v="18274-18275"/>
          <s v="18275-18276"/>
          <s v="18276-18277"/>
          <s v="18277-18278"/>
          <s v="18278-18279"/>
          <s v="18279-18280"/>
          <s v="18280-18281"/>
          <s v="18281-18282"/>
          <s v="18282-18283"/>
          <s v="18283-18284"/>
          <s v="18284-18285"/>
          <s v="18285-18286"/>
          <s v="18286-18287"/>
          <s v="18287-18288"/>
          <s v="18288-18289"/>
          <s v="18289-18290"/>
          <s v="18290-18291"/>
          <s v="18291-18292"/>
          <s v="18292-18293"/>
          <s v="18293-18294"/>
          <s v="18294-18295"/>
          <s v="18295-18296"/>
          <s v="18296-18297"/>
          <s v="18297-18298"/>
          <s v="18298-18299"/>
          <s v="18299-18300"/>
          <s v="18300-18301"/>
          <s v="18301-18302"/>
          <s v="18302-18303"/>
          <s v="18303-18304"/>
          <s v="18304-18305"/>
          <s v="18305-18306"/>
          <s v="18306-18307"/>
          <s v="18307-18308"/>
          <s v="18308-18309"/>
          <s v="18309-18310"/>
          <s v="18310-18311"/>
          <s v="18311-18312"/>
          <s v="18312-18313"/>
          <s v="18313-18314"/>
          <s v="18314-18315"/>
          <s v="18315-18316"/>
          <s v="18316-18317"/>
          <s v="18317-18318"/>
          <s v="18318-18319"/>
          <s v="18319-18320"/>
          <s v="18320-18321"/>
          <s v="18321-18322"/>
          <s v="18322-18323"/>
          <s v="18323-18324"/>
          <s v="18324-18325"/>
          <s v="18325-18326"/>
          <s v="18326-18327"/>
          <s v="18327-18328"/>
          <s v="18328-18329"/>
          <s v="18329-18330"/>
          <s v="18330-18331"/>
          <s v="18331-18332"/>
          <s v="18332-18333"/>
          <s v="18333-18334"/>
          <s v="18334-18335"/>
          <s v="18335-18336"/>
          <s v="18336-18337"/>
          <s v="18337-18338"/>
          <s v="18338-18339"/>
          <s v="18339-18340"/>
          <s v="18340-18341"/>
          <s v="18341-18342"/>
          <s v="18342-18343"/>
          <s v="18343-18344"/>
          <s v="18344-18345"/>
          <s v="18345-18346"/>
          <s v="18346-18347"/>
          <s v="18347-18348"/>
          <s v="18348-18349"/>
          <s v="18349-18350"/>
          <s v="18350-18351"/>
          <s v="18351-18352"/>
          <s v="18352-18353"/>
          <s v="18353-18354"/>
          <s v="18354-18355"/>
          <s v="18355-18356"/>
          <s v="18356-18357"/>
          <s v="18357-18358"/>
          <s v="18358-18359"/>
          <s v="18359-18360"/>
          <s v="18360-18361"/>
          <s v="18361-18362"/>
          <s v="18362-18363"/>
          <s v="18363-18364"/>
          <s v="18364-18365"/>
          <s v="18365-18366"/>
          <s v="18366-18367"/>
          <s v="18367-18368"/>
          <s v="18368-18369"/>
          <s v="18369-18370"/>
          <s v="18370-18371"/>
          <s v="18371-18372"/>
          <s v="18372-18373"/>
          <s v="18373-18374"/>
          <s v="18374-18375"/>
          <s v="18375-18376"/>
          <s v="18376-18377"/>
          <s v="18377-18378"/>
          <s v="18378-18379"/>
          <s v="18379-18380"/>
          <s v="18380-18381"/>
          <s v="18381-18382"/>
          <s v="18382-18383"/>
          <s v="18383-18384"/>
          <s v="18384-18385"/>
          <s v="18385-18386"/>
          <s v="18386-18387"/>
          <s v="18387-18388"/>
          <s v="18388-18389"/>
          <s v="18389-18390"/>
          <s v="18390-18391"/>
          <s v="18391-18392"/>
          <s v="18392-18393"/>
          <s v="18393-18394"/>
          <s v="18394-18395"/>
          <s v="18395-18396"/>
          <s v="18396-18397"/>
          <s v="18397-18398"/>
          <s v="18398-18399"/>
          <s v="18399-18400"/>
          <s v="18400-18401"/>
          <s v="18401-18402"/>
          <s v="18402-18403"/>
          <s v="18403-18404"/>
          <s v="18404-18405"/>
          <s v="18405-18406"/>
          <s v="18406-18407"/>
          <s v="18407-18408"/>
          <s v="18408-18409"/>
          <s v="18409-18410"/>
          <s v="18410-18411"/>
          <s v="18411-18412"/>
          <s v="18412-18413"/>
          <s v="18413-18414"/>
          <s v="18414-18415"/>
          <s v="18415-18416"/>
          <s v="18416-18417"/>
          <s v="18417-18418"/>
          <s v="18418-18419"/>
          <s v="18419-18420"/>
          <s v="18420-18421"/>
          <s v="18421-18422"/>
          <s v="18422-18423"/>
          <s v="18423-18424"/>
          <s v="18424-18425"/>
          <s v="18425-18426"/>
          <s v="18426-18427"/>
          <s v="18427-18428"/>
          <s v="18428-18429"/>
          <s v="18429-18430"/>
          <s v="18430-18431"/>
          <s v="18431-18432"/>
          <s v="18432-18433"/>
          <s v="18433-18434"/>
          <s v="18434-18435"/>
          <s v="18435-18436"/>
          <s v="18436-18437"/>
          <s v="18437-18438"/>
          <s v="18438-18439"/>
          <s v="18439-18440"/>
          <s v="18440-18441"/>
          <s v="18441-18442"/>
          <s v="18442-18443"/>
          <s v="18443-18444"/>
          <s v="18444-18445"/>
          <s v="18445-18446"/>
          <s v="18446-18447"/>
          <s v="18447-18448"/>
          <s v="18448-18449"/>
          <s v="18449-18450"/>
          <s v="18450-18451"/>
          <s v="18451-18452"/>
          <s v="18452-18453"/>
          <s v="18453-18454"/>
          <s v="18454-18455"/>
          <s v="18455-18456"/>
          <s v="18456-18457"/>
          <s v="18457-18458"/>
          <s v="18458-18459"/>
          <s v="18459-18460"/>
          <s v="18460-18461"/>
          <s v="18461-18462"/>
          <s v="18462-18463"/>
          <s v="18463-18464"/>
          <s v="18464-18465"/>
          <s v="18465-18466"/>
          <s v="18466-18467"/>
          <s v="18467-18468"/>
          <s v="18468-18469"/>
          <s v="18469-18470"/>
          <s v="18470-18471"/>
          <s v="18471-18472"/>
          <s v="18472-18473"/>
          <s v="18473-18474"/>
          <s v="18474-18475"/>
          <s v="18475-18476"/>
          <s v="18476-18477"/>
          <s v="18477-18478"/>
          <s v="18478-18479"/>
          <s v="18479-18480"/>
          <s v="18480-18481"/>
          <s v="18481-18482"/>
          <s v="18482-18483"/>
          <s v="18483-18484"/>
          <s v="18484-18485"/>
          <s v="18485-18486"/>
          <s v="18486-18487"/>
          <s v="18487-18488"/>
          <s v="18488-18489"/>
          <s v="18489-18490"/>
          <s v="18490-18491"/>
          <s v="18491-18492"/>
          <s v="18492-18493"/>
          <s v="18493-18494"/>
          <s v="18494-18495"/>
          <s v="18495-18496"/>
          <s v="18496-18497"/>
          <s v="18497-18498"/>
          <s v="18498-18499"/>
          <s v="18499-18500"/>
          <s v="18500-18501"/>
          <s v="18501-18502"/>
          <s v="18502-18503"/>
          <s v="18503-18504"/>
          <s v="18504-18505"/>
          <s v="18505-18506"/>
          <s v="18506-18507"/>
          <s v="18507-18508"/>
          <s v="18508-18509"/>
          <s v="18509-18510"/>
          <s v="18510-18511"/>
          <s v="18511-18512"/>
          <s v="18512-18513"/>
          <s v="18513-18514"/>
          <s v="18514-18515"/>
          <s v="18515-18516"/>
          <s v="18516-18517"/>
          <s v="18517-18518"/>
          <s v="18518-18519"/>
          <s v="18519-18520"/>
          <s v="18520-18521"/>
          <s v="18521-18522"/>
          <s v="18522-18523"/>
          <s v="18523-18524"/>
          <s v="18524-18525"/>
          <s v="18525-18526"/>
          <s v="18526-18527"/>
          <s v="18527-18528"/>
          <s v="18528-18529"/>
          <s v="18529-18530"/>
          <s v="18530-18531"/>
          <s v="18531-18532"/>
          <s v="18532-18533"/>
          <s v="18533-18534"/>
          <s v="18534-18535"/>
          <s v="18535-18536"/>
          <s v="18536-18537"/>
          <s v="18537-18538"/>
          <s v="18538-18539"/>
          <s v="18539-18540"/>
          <s v="18540-18541"/>
          <s v="18541-18542"/>
          <s v="18542-18543"/>
          <s v="18543-18544"/>
          <s v="18544-18545"/>
          <s v="18545-18546"/>
          <s v="18546-18547"/>
          <s v="18547-18548"/>
          <s v="18548-18549"/>
          <s v="18549-18550"/>
          <s v="18550-18551"/>
          <s v="18551-18552"/>
          <s v="18552-18553"/>
          <s v="18553-18554"/>
          <s v="18554-18555"/>
          <s v="18555-18556"/>
          <s v="18556-18557"/>
          <s v="18557-18558"/>
          <s v="18558-18559"/>
          <s v="18559-18560"/>
          <s v="18560-18561"/>
          <s v="18561-18562"/>
          <s v="18562-18563"/>
          <s v="18563-18564"/>
          <s v="18564-18565"/>
          <s v="18565-18566"/>
          <s v="18566-18567"/>
          <s v="18567-18568"/>
          <s v="18568-18569"/>
          <s v="18569-18570"/>
          <s v="18570-18571"/>
          <s v="18571-18572"/>
          <s v="18572-18573"/>
          <s v="18573-18574"/>
          <s v="18574-18575"/>
          <s v="18575-18576"/>
          <s v="18576-18577"/>
          <s v="18577-18578"/>
          <s v="18578-18579"/>
          <s v="18579-18580"/>
          <s v="18580-18581"/>
          <s v="18581-18582"/>
          <s v="18582-18583"/>
          <s v="18583-18584"/>
          <s v="18584-18585"/>
          <s v="18585-18586"/>
          <s v="18586-18587"/>
          <s v="18587-18588"/>
          <s v="18588-18589"/>
          <s v="18589-18590"/>
          <s v="18590-18591"/>
          <s v="18591-18592"/>
          <s v="18592-18593"/>
          <s v="18593-18594"/>
          <s v="18594-18595"/>
          <s v="18595-18596"/>
          <s v="18596-18597"/>
          <s v="18597-18598"/>
          <s v="18598-18599"/>
          <s v="18599-18600"/>
          <s v="18600-18601"/>
          <s v="18601-18602"/>
          <s v="18602-18603"/>
          <s v="18603-18604"/>
          <s v="18604-18605"/>
          <s v="18605-18606"/>
          <s v="18606-18607"/>
          <s v="18607-18608"/>
          <s v="18608-18609"/>
          <s v="18609-18610"/>
          <s v="18610-18611"/>
          <s v="18611-18612"/>
          <s v="18612-18613"/>
          <s v="18613-18614"/>
          <s v="18614-18615"/>
          <s v="18615-18616"/>
          <s v="18616-18617"/>
          <s v="18617-18618"/>
          <s v="18618-18619"/>
          <s v="18619-18620"/>
          <s v="18620-18621"/>
          <s v="18621-18622"/>
          <s v="18622-18623"/>
          <s v="18623-18624"/>
          <s v="18624-18625"/>
          <s v="18625-18626"/>
          <s v="18626-18627"/>
          <s v="18627-18628"/>
          <s v="18628-18629"/>
          <s v="18629-18630"/>
          <s v="18630-18631"/>
          <s v="18631-18632"/>
          <s v="18632-18633"/>
          <s v="18633-18634"/>
          <s v="18634-18635"/>
          <s v="18635-18636"/>
          <s v="18636-18637"/>
          <s v="18637-18638"/>
          <s v="18638-18639"/>
          <s v="18639-18640"/>
          <s v="18640-18641"/>
          <s v="18641-18642"/>
          <s v="18642-18643"/>
          <s v="18643-18644"/>
          <s v="18644-18645"/>
          <s v="18645-18646"/>
          <s v="18646-18647"/>
          <s v="18647-18648"/>
          <s v="18648-18649"/>
          <s v="18649-18650"/>
          <s v="18650-18651"/>
          <s v="18651-18652"/>
          <s v="18652-18653"/>
          <s v="18653-18654"/>
          <s v="18654-18655"/>
          <s v="18655-18656"/>
          <s v="18656-18657"/>
          <s v="18657-18658"/>
          <s v="18658-18659"/>
          <s v="18659-18660"/>
          <s v="18660-18661"/>
          <s v="18661-18662"/>
          <s v="18662-18663"/>
          <s v="18663-18664"/>
          <s v="18664-18665"/>
          <s v="18665-18666"/>
          <s v="18666-18667"/>
          <s v="18667-18668"/>
          <s v="18668-18669"/>
          <s v="18669-18670"/>
          <s v="18670-18671"/>
          <s v="18671-18672"/>
          <s v="18672-18673"/>
          <s v="18673-18674"/>
          <s v="18674-18675"/>
          <s v="18675-18676"/>
          <s v="18676-18677"/>
          <s v="18677-18678"/>
          <s v="18678-18679"/>
          <s v="18679-18680"/>
          <s v="18680-18681"/>
          <s v="18681-18682"/>
          <s v="18682-18683"/>
          <s v="18683-18684"/>
          <s v="18684-18685"/>
          <s v="18685-18686"/>
          <s v="18686-18687"/>
          <s v="18687-18688"/>
          <s v="18688-18689"/>
          <s v="18689-18690"/>
          <s v="18690-18691"/>
          <s v="18691-18692"/>
          <s v="18692-18693"/>
          <s v="18693-18694"/>
          <s v="18694-18695"/>
          <s v="18695-18696"/>
          <s v="18696-18697"/>
          <s v="18697-18698"/>
          <s v="18698-18699"/>
          <s v="18699-18700"/>
          <s v="18700-18701"/>
          <s v="18701-18702"/>
          <s v="18702-18703"/>
          <s v="18703-18704"/>
          <s v="18704-18705"/>
          <s v="18705-18706"/>
          <s v="18706-18707"/>
          <s v="18707-18708"/>
          <s v="18708-18709"/>
          <s v="18709-18710"/>
          <s v="18710-18711"/>
          <s v="18711-18712"/>
          <s v="18712-18713"/>
          <s v="18713-18714"/>
          <s v="18714-18715"/>
          <s v="18715-18716"/>
          <s v="18716-18717"/>
          <s v="18717-18718"/>
          <s v="18718-18719"/>
          <s v="18719-18720"/>
          <s v="18720-18721"/>
          <s v="18721-18722"/>
          <s v="18722-18723"/>
          <s v="18723-18724"/>
          <s v="18724-18725"/>
          <s v="18725-18726"/>
          <s v="18726-18727"/>
          <s v="18727-18728"/>
          <s v="18728-18729"/>
          <s v="18729-18730"/>
          <s v="18730-18731"/>
          <s v="18731-18732"/>
          <s v="18732-18733"/>
          <s v="18733-18734"/>
          <s v="18734-18735"/>
          <s v="18735-18736"/>
          <s v="18736-18737"/>
          <s v="18737-18738"/>
          <s v="18738-18739"/>
          <s v="18739-18740"/>
          <s v="18740-18741"/>
          <s v="18741-18742"/>
          <s v="18742-18743"/>
          <s v="18743-18744"/>
          <s v="18744-18745"/>
          <s v="18745-18746"/>
          <s v="18746-18747"/>
          <s v="18747-18748"/>
          <s v="18748-18749"/>
          <s v="18749-18750"/>
          <s v="18750-18751"/>
          <s v="18751-18752"/>
          <s v="18752-18753"/>
          <s v="18753-18754"/>
          <s v="18754-18755"/>
          <s v="18755-18756"/>
          <s v="18756-18757"/>
          <s v="18757-18758"/>
          <s v="18758-18759"/>
          <s v="18759-18760"/>
          <s v="18760-18761"/>
          <s v="18761-18762"/>
          <s v="18762-18763"/>
          <s v="18763-18764"/>
          <s v="18764-18765"/>
          <s v="18765-18766"/>
          <s v="18766-18767"/>
          <s v="18767-18768"/>
          <s v="18768-18769"/>
          <s v="18769-18770"/>
          <s v="18770-18771"/>
          <s v="18771-18772"/>
          <s v="18772-18773"/>
          <s v="18773-18774"/>
          <s v="18774-18775"/>
          <s v="18775-18776"/>
          <s v="18776-18777"/>
          <s v="18777-18778"/>
          <s v="18778-18779"/>
          <s v="18779-18780"/>
          <s v="18780-18781"/>
          <s v="18781-18782"/>
          <s v="18782-18783"/>
          <s v="18783-18784"/>
          <s v="18784-18785"/>
          <s v="18785-18786"/>
          <s v="18786-18787"/>
          <s v="18787-18788"/>
          <s v="18788-18789"/>
          <s v="18789-18790"/>
          <s v="18790-18791"/>
          <s v="18791-18792"/>
          <s v="18792-18793"/>
          <s v="18793-18794"/>
          <s v="18794-18795"/>
          <s v="18795-18796"/>
          <s v="18796-18797"/>
          <s v="18797-18798"/>
          <s v="18798-18799"/>
          <s v="18799-18800"/>
          <s v="18800-18801"/>
          <s v="18801-18802"/>
          <s v="18802-18803"/>
          <s v="18803-18804"/>
          <s v="18804-18805"/>
          <s v="18805-18806"/>
          <s v="18806-18807"/>
          <s v="18807-18808"/>
          <s v="18808-18809"/>
          <s v="18809-18810"/>
          <s v="18810-18811"/>
          <s v="18811-18812"/>
          <s v="18812-18813"/>
          <s v="18813-18814"/>
          <s v="18814-18815"/>
          <s v="18815-18816"/>
          <s v="18816-18817"/>
          <s v="18817-18818"/>
          <s v="18818-18819"/>
          <s v="18819-18820"/>
          <s v="18820-18821"/>
          <s v="18821-18822"/>
          <s v="18822-18823"/>
          <s v="18823-18824"/>
          <s v="18824-18825"/>
          <s v="18825-18826"/>
          <s v="18826-18827"/>
          <s v="18827-18828"/>
          <s v="18828-18829"/>
          <s v="18829-18830"/>
          <s v="18830-18831"/>
          <s v="18831-18832"/>
          <s v="18832-18833"/>
          <s v="18833-18834"/>
          <s v="18834-18835"/>
          <s v="18835-18836"/>
          <s v="18836-18837"/>
          <s v="18837-18838"/>
          <s v="18838-18839"/>
          <s v="18839-18840"/>
          <s v="18840-18841"/>
          <s v="18841-18842"/>
          <s v="18842-18843"/>
          <s v="18843-18844"/>
          <s v="18844-18845"/>
          <s v="18845-18846"/>
          <s v="18846-18847"/>
          <s v="18847-18848"/>
          <s v="18848-18849"/>
          <s v="18849-18850"/>
          <s v="18850-18851"/>
          <s v="18851-18852"/>
          <s v="18852-18853"/>
          <s v="18853-18854"/>
          <s v="18854-18855"/>
          <s v="18855-18856"/>
          <s v="18856-18857"/>
          <s v="18857-18858"/>
          <s v="18858-18859"/>
          <s v="18859-18860"/>
          <s v="18860-18861"/>
          <s v="18861-18862"/>
          <s v="18862-18863"/>
          <s v="18863-18864"/>
          <s v="18864-18865"/>
          <s v="18865-18866"/>
          <s v="18866-18867"/>
          <s v="18867-18868"/>
          <s v="18868-18869"/>
          <s v="18869-18870"/>
          <s v="18870-18871"/>
          <s v="18871-18872"/>
          <s v="18872-18873"/>
          <s v="18873-18874"/>
          <s v="18874-18875"/>
          <s v="18875-18876"/>
          <s v="18876-18877"/>
          <s v="18877-18878"/>
          <s v="18878-18879"/>
          <s v="18879-18880"/>
          <s v="18880-18881"/>
          <s v="18881-18882"/>
          <s v="18882-18883"/>
          <s v="18883-18884"/>
          <s v="18884-18885"/>
          <s v="18885-18886"/>
          <s v="18886-18887"/>
          <s v="18887-18888"/>
          <s v="18888-18889"/>
          <s v="18889-18890"/>
          <s v="18890-18891"/>
          <s v="18891-18892"/>
          <s v="18892-18893"/>
          <s v="18893-18894"/>
          <s v="18894-18895"/>
          <s v="18895-18896"/>
          <s v="18896-18897"/>
          <s v="18897-18898"/>
          <s v="18898-18899"/>
          <s v="18899-18900"/>
          <s v="18900-18901"/>
          <s v="18901-18902"/>
          <s v="18902-18903"/>
          <s v="18903-18904"/>
          <s v="18904-18905"/>
          <s v="18905-18906"/>
          <s v="18906-18907"/>
          <s v="18907-18908"/>
          <s v="18908-18909"/>
          <s v="18909-18910"/>
          <s v="18910-18911"/>
          <s v="18911-18912"/>
          <s v="18912-18913"/>
          <s v="18913-18914"/>
          <s v="18914-18915"/>
          <s v="18915-18916"/>
          <s v="18916-18917"/>
          <s v="18917-18918"/>
          <s v="18918-18919"/>
          <s v="18919-18920"/>
          <s v="18920-18921"/>
          <s v="18921-18922"/>
          <s v="18922-18923"/>
          <s v="18923-18924"/>
          <s v="18924-18925"/>
          <s v="18925-18926"/>
          <s v="18926-18927"/>
          <s v="18927-18928"/>
          <s v="18928-18929"/>
          <s v="18929-18930"/>
          <s v="18930-18931"/>
          <s v="18931-18932"/>
          <s v="18932-18933"/>
          <s v="18933-18934"/>
          <s v="18934-18935"/>
          <s v="18935-18936"/>
          <s v="18936-18937"/>
          <s v="18937-18938"/>
          <s v="18938-18939"/>
          <s v="18939-18940"/>
          <s v="18940-18941"/>
          <s v="18941-18942"/>
          <s v="18942-18943"/>
          <s v="18943-18944"/>
          <s v="18944-18945"/>
          <s v="18945-18946"/>
          <s v="18946-18947"/>
          <s v="18947-18948"/>
          <s v="18948-18949"/>
          <s v="18949-18950"/>
          <s v="18950-18951"/>
          <s v="18951-18952"/>
          <s v="18952-18953"/>
          <s v="18953-18954"/>
          <s v="18954-18955"/>
          <s v="18955-18956"/>
          <s v="18956-18957"/>
          <s v="18957-18958"/>
          <s v="18958-18959"/>
          <s v="18959-18960"/>
          <s v="18960-18961"/>
          <s v="18961-18962"/>
          <s v="18962-18963"/>
          <s v="18963-18964"/>
          <s v="18964-18965"/>
          <s v="18965-18966"/>
          <s v="18966-18967"/>
          <s v="18967-18968"/>
          <s v="18968-18969"/>
          <s v="18969-18970"/>
          <s v="18970-18971"/>
          <s v="18971-18972"/>
          <s v="18972-18973"/>
          <s v="18973-18974"/>
          <s v="18974-18975"/>
          <s v="18975-18976"/>
          <s v="18976-18977"/>
          <s v="18977-18978"/>
          <s v="18978-18979"/>
          <s v="18979-18980"/>
          <s v="18980-18981"/>
          <s v="18981-18982"/>
          <s v="18982-18983"/>
          <s v="18983-18984"/>
          <s v="18984-18985"/>
          <s v="18985-18986"/>
          <s v="18986-18987"/>
          <s v="18987-18988"/>
          <s v="18988-18989"/>
          <s v="18989-18990"/>
          <s v="18990-18991"/>
          <s v="18991-18992"/>
          <s v="18992-18993"/>
          <s v="18993-18994"/>
          <s v="18994-18995"/>
          <s v="18995-18996"/>
          <s v="18996-18997"/>
          <s v="18997-18998"/>
          <s v="18998-18999"/>
          <s v="18999-19000"/>
          <s v="19000-19001"/>
          <s v="19001-19002"/>
          <s v="19002-19003"/>
          <s v="19003-19004"/>
          <s v="19004-19005"/>
          <s v="19005-19006"/>
          <s v="19006-19007"/>
          <s v="19007-19008"/>
          <s v="19008-19009"/>
          <s v="19009-19010"/>
          <s v="19010-19011"/>
          <s v="19011-19012"/>
          <s v="19012-19013"/>
          <s v="19013-19014"/>
          <s v="19014-19015"/>
          <s v="19015-19016"/>
          <s v="19016-19017"/>
          <s v="19017-19018"/>
          <s v="19018-19019"/>
          <s v="19019-19020"/>
          <s v="19020-19021"/>
          <s v="19021-19022"/>
          <s v="19022-19023"/>
          <s v="19023-19024"/>
          <s v="19024-19025"/>
          <s v="19025-19026"/>
          <s v="19026-19027"/>
          <s v="19027-19028"/>
          <s v="19028-19029"/>
          <s v="19029-19030"/>
          <s v="19030-19031"/>
          <s v="19031-19032"/>
          <s v="19032-19033"/>
          <s v="19033-19034"/>
          <s v="19034-19035"/>
          <s v="19035-19036"/>
          <s v="19036-19037"/>
          <s v="19037-19038"/>
          <s v="19038-19039"/>
          <s v="19039-19040"/>
          <s v="19040-19041"/>
          <s v="19041-19042"/>
          <s v="19042-19043"/>
          <s v="19043-19044"/>
          <s v="19044-19045"/>
          <s v="19045-19046"/>
          <s v="19046-19047"/>
          <s v="19047-19048"/>
          <s v="19048-19049"/>
          <s v="19049-19050"/>
          <s v="19050-19051"/>
          <s v="19051-19052"/>
          <s v="19052-19053"/>
          <s v="19053-19054"/>
          <s v="19054-19055"/>
          <s v="19055-19056"/>
          <s v="19056-19057"/>
          <s v="19057-19058"/>
          <s v="19058-19059"/>
          <s v="19059-19060"/>
          <s v="19060-19061"/>
          <s v="19061-19062"/>
          <s v="19062-19063"/>
          <s v="19063-19064"/>
          <s v="19064-19065"/>
          <s v="19065-19066"/>
          <s v="19066-19067"/>
          <s v="19067-19068"/>
          <s v="19068-19069"/>
          <s v="19069-19070"/>
          <s v="19070-19071"/>
          <s v="19071-19072"/>
          <s v="19072-19073"/>
          <s v="19073-19074"/>
          <s v="19074-19075"/>
          <s v="19075-19076"/>
          <s v="19076-19077"/>
          <s v="19077-19078"/>
          <s v="19078-19079"/>
          <s v="19079-19080"/>
          <s v="19080-19081"/>
          <s v="19081-19082"/>
          <s v="19082-19083"/>
          <s v="19083-19084"/>
          <s v="19084-19085"/>
          <s v="19085-19086"/>
          <s v="19086-19087"/>
          <s v="19087-19088"/>
          <s v="19088-19089"/>
          <s v="19089-19090"/>
          <s v="19090-19091"/>
          <s v="19091-19092"/>
          <s v="19092-19093"/>
          <s v="19093-19094"/>
          <s v="19094-19095"/>
          <s v="19095-19096"/>
          <s v="19096-19097"/>
          <s v="19097-19098"/>
          <s v="19098-19099"/>
          <s v="19099-19100"/>
          <s v="19100-19101"/>
          <s v="19101-19102"/>
          <s v="19102-19103"/>
          <s v="19103-19104"/>
          <s v="19104-19105"/>
          <s v="19105-19106"/>
          <s v="19106-19107"/>
          <s v="19107-19108"/>
          <s v="19108-19109"/>
          <s v="19109-19110"/>
          <s v="19110-19111"/>
          <s v="19111-19112"/>
          <s v="19112-19113"/>
          <s v="19113-19114"/>
          <s v="19114-19115"/>
          <s v="19115-19116"/>
          <s v="19116-19117"/>
          <s v="19117-19118"/>
          <s v="19118-19119"/>
          <s v="19119-19120"/>
          <s v="19120-19121"/>
          <s v="19121-19122"/>
          <s v="19122-19123"/>
          <s v="19123-19124"/>
          <s v="19124-19125"/>
          <s v="19125-19126"/>
          <s v="19126-19127"/>
          <s v="19127-19128"/>
          <s v="19128-19129"/>
          <s v="19129-19130"/>
          <s v="19130-19131"/>
          <s v="19131-19132"/>
          <s v="19132-19133"/>
          <s v="19133-19134"/>
          <s v="19134-19135"/>
          <s v="19135-19136"/>
          <s v="19136-19137"/>
          <s v="19137-19138"/>
          <s v="19138-19139"/>
          <s v="19139-19140"/>
          <s v="19140-19141"/>
          <s v="19141-19142"/>
          <s v="19142-19143"/>
          <s v="19143-19144"/>
          <s v="19144-19145"/>
          <s v="19145-19146"/>
          <s v="19146-19147"/>
          <s v="19147-19148"/>
          <s v="19148-19149"/>
          <s v="19149-19150"/>
          <s v="19150-19151"/>
          <s v="19151-19152"/>
          <s v="19152-19153"/>
          <s v="19153-19154"/>
          <s v="19154-19155"/>
          <s v="19155-19156"/>
          <s v="19156-19157"/>
          <s v="19157-19158"/>
          <s v="19158-19159"/>
          <s v="19159-19160"/>
          <s v="19160-19161"/>
          <s v="19161-19162"/>
          <s v="19162-19163"/>
          <s v="19163-19164"/>
          <s v="19164-19165"/>
          <s v="19165-19166"/>
          <s v="19166-19167"/>
          <s v="19167-19168"/>
          <s v="19168-19169"/>
          <s v="19169-19170"/>
          <s v="19170-19171"/>
          <s v="19171-19172"/>
          <s v="19172-19173"/>
          <s v="19173-19174"/>
          <s v="19174-19175"/>
          <s v="19175-19176"/>
          <s v="19176-19177"/>
          <s v="19177-19178"/>
          <s v="19178-19179"/>
          <s v="19179-19180"/>
          <s v="19180-19181"/>
          <s v="19181-19182"/>
          <s v="19182-19183"/>
          <s v="19183-19184"/>
          <s v="19184-19185"/>
          <s v="19185-19186"/>
          <s v="19186-19187"/>
          <s v="19187-19188"/>
          <s v="19188-19189"/>
          <s v="19189-19190"/>
          <s v="19190-19191"/>
          <s v="19191-19192"/>
          <s v="19192-19193"/>
          <s v="19193-19194"/>
          <s v="19194-19195"/>
          <s v="19195-19196"/>
          <s v="19196-19197"/>
          <s v="19197-19198"/>
          <s v="19198-19199"/>
          <s v="19199-19200"/>
          <s v="19200-19201"/>
          <s v="19201-19202"/>
          <s v="19202-19203"/>
          <s v="19203-19204"/>
          <s v="19204-19205"/>
          <s v="19205-19206"/>
          <s v="19206-19207"/>
          <s v="19207-19208"/>
          <s v="19208-19209"/>
          <s v="19209-19210"/>
          <s v="19210-19211"/>
          <s v="19211-19212"/>
          <s v="19212-19213"/>
          <s v="19213-19214"/>
          <s v="19214-19215"/>
          <s v="19215-19216"/>
          <s v="19216-19217"/>
          <s v="19217-19218"/>
          <s v="19218-19219"/>
          <s v="19219-19220"/>
          <s v="19220-19221"/>
          <s v="19221-19222"/>
          <s v="19222-19223"/>
          <s v="19223-19224"/>
          <s v="19224-19225"/>
          <s v="19225-19226"/>
          <s v="19226-19227"/>
          <s v="19227-19228"/>
          <s v="19228-19229"/>
          <s v="19229-19230"/>
          <s v="19230-19231"/>
          <s v="19231-19232"/>
          <s v="19232-19233"/>
          <s v="19233-19234"/>
          <s v="19234-19235"/>
          <s v="19235-19236"/>
          <s v="19236-19237"/>
          <s v="19237-19238"/>
          <s v="19238-19239"/>
          <s v="19239-19240"/>
          <s v="19240-19241"/>
          <s v="19241-19242"/>
          <s v="19242-19243"/>
          <s v="19243-19244"/>
          <s v="19244-19245"/>
          <s v="19245-19246"/>
          <s v="19246-19247"/>
          <s v="19247-19248"/>
          <s v="19248-19249"/>
          <s v="19249-19250"/>
          <s v="19250-19251"/>
          <s v="19251-19252"/>
          <s v="19252-19253"/>
          <s v="19253-19254"/>
          <s v="19254-19255"/>
          <s v="19255-19256"/>
          <s v="19256-19257"/>
          <s v="19257-19258"/>
          <s v="19258-19259"/>
          <s v="19259-19260"/>
          <s v="19260-19261"/>
          <s v="19261-19262"/>
          <s v="19262-19263"/>
          <s v="19263-19264"/>
          <s v="19264-19265"/>
          <s v="19265-19266"/>
          <s v="19266-19267"/>
          <s v="19267-19268"/>
          <s v="19268-19269"/>
          <s v="19269-19270"/>
          <s v="19270-19271"/>
          <s v="19271-19272"/>
          <s v="19272-19273"/>
          <s v="19273-19274"/>
          <s v="19274-19275"/>
          <s v="19275-19276"/>
          <s v="19276-19277"/>
          <s v="19277-19278"/>
          <s v="19278-19279"/>
          <s v="19279-19280"/>
          <s v="19280-19281"/>
          <s v="19281-19282"/>
          <s v="19282-19283"/>
          <s v="19283-19284"/>
          <s v="19284-19285"/>
          <s v="19285-19286"/>
          <s v="19286-19287"/>
          <s v="19287-19288"/>
          <s v="19288-19289"/>
          <s v="19289-19290"/>
          <s v="19290-19291"/>
          <s v="19291-19292"/>
          <s v="19292-19293"/>
          <s v="19293-19294"/>
          <s v="19294-19295"/>
          <s v="19295-19296"/>
          <s v="19296-19297"/>
          <s v="19297-19298"/>
          <s v="19298-19299"/>
          <s v="19299-19300"/>
          <s v="19300-19301"/>
          <s v="19301-19302"/>
          <s v="19302-19303"/>
          <s v="19303-19304"/>
          <s v="19304-19305"/>
          <s v="19305-19306"/>
          <s v="19306-19307"/>
          <s v="19307-19308"/>
          <s v="19308-19309"/>
          <s v="19309-19310"/>
          <s v="19310-19311"/>
          <s v="19311-19312"/>
          <s v="19312-19313"/>
          <s v="19313-19314"/>
          <s v="19314-19315"/>
          <s v="19315-19316"/>
          <s v="19316-19317"/>
          <s v="19317-19318"/>
          <s v="19318-19319"/>
          <s v="19319-19320"/>
          <s v="19320-19321"/>
          <s v="19321-19322"/>
          <s v="19322-19323"/>
          <s v="19323-19324"/>
          <s v="19324-19325"/>
          <s v="19325-19326"/>
          <s v="19326-19327"/>
          <s v="19327-19328"/>
          <s v="19328-19329"/>
          <s v="19329-19330"/>
          <s v="19330-19331"/>
          <s v="19331-19332"/>
          <s v="19332-19333"/>
          <s v="19333-19334"/>
          <s v="19334-19335"/>
          <s v="19335-19336"/>
          <s v="19336-19337"/>
          <s v="19337-19338"/>
          <s v="19338-19339"/>
          <s v="19339-19340"/>
          <s v="19340-19341"/>
          <s v="19341-19342"/>
          <s v="19342-19343"/>
          <s v="19343-19344"/>
          <s v="19344-19345"/>
          <s v="19345-19346"/>
          <s v="19346-19347"/>
          <s v="19347-19348"/>
          <s v="19348-19349"/>
          <s v="19349-19350"/>
          <s v="19350-19351"/>
          <s v="19351-19352"/>
          <s v="19352-19353"/>
          <s v="19353-19354"/>
          <s v="19354-19355"/>
          <s v="19355-19356"/>
          <s v="19356-19357"/>
          <s v="19357-19358"/>
          <s v="19358-19359"/>
          <s v="19359-19360"/>
          <s v="19360-19361"/>
          <s v="19361-19362"/>
          <s v="19362-19363"/>
          <s v="19363-19364"/>
          <s v="19364-19365"/>
          <s v="19365-19366"/>
          <s v="19366-19367"/>
          <s v="19367-19368"/>
          <s v="19368-19369"/>
          <s v="19369-19370"/>
          <s v="19370-19371"/>
          <s v="19371-19372"/>
          <s v="19372-19373"/>
          <s v="19373-19374"/>
          <s v="19374-19375"/>
          <s v="19375-19376"/>
          <s v="19376-19377"/>
          <s v="19377-19378"/>
          <s v="19378-19379"/>
          <s v="19379-19380"/>
          <s v="19380-19381"/>
          <s v="19381-19382"/>
          <s v="19382-19383"/>
          <s v="19383-19384"/>
          <s v="19384-19385"/>
          <s v="19385-19386"/>
          <s v="19386-19387"/>
          <s v="19387-19388"/>
          <s v="19388-19389"/>
          <s v="19389-19390"/>
          <s v="19390-19391"/>
          <s v="19391-19392"/>
          <s v="19392-19393"/>
          <s v="19393-19394"/>
          <s v="19394-19395"/>
          <s v="19395-19396"/>
          <s v="19396-19397"/>
          <s v="19397-19398"/>
          <s v="19398-19399"/>
          <s v="19399-19400"/>
          <s v="19400-19401"/>
          <s v="19401-19402"/>
          <s v="19402-19403"/>
          <s v="19403-19404"/>
          <s v="19404-19405"/>
          <s v="19405-19406"/>
          <s v="19406-19407"/>
          <s v="19407-19408"/>
          <s v="19408-19409"/>
          <s v="19409-19410"/>
          <s v="19410-19411"/>
          <s v="19411-19412"/>
          <s v="19412-19413"/>
          <s v="19413-19414"/>
          <s v="19414-19415"/>
          <s v="19415-19416"/>
          <s v="19416-19417"/>
          <s v="19417-19418"/>
          <s v="19418-19419"/>
          <s v="19419-19420"/>
          <s v="19420-19421"/>
          <s v="19421-19422"/>
          <s v="19422-19423"/>
          <s v="19423-19424"/>
          <s v="19424-19425"/>
          <s v="19425-19426"/>
          <s v="19426-19427"/>
          <s v="19427-19428"/>
          <s v="19428-19429"/>
          <s v="19429-19430"/>
          <s v="19430-19431"/>
          <s v="19431-19432"/>
          <s v="19432-19433"/>
          <s v="19433-19434"/>
          <s v="19434-19435"/>
          <s v="19435-19436"/>
          <s v="19436-19437"/>
          <s v="19437-19438"/>
          <s v="19438-19439"/>
          <s v="19439-19440"/>
          <s v="19440-19441"/>
          <s v="19441-19442"/>
          <s v="19442-19443"/>
          <s v="19443-19444"/>
          <s v="19444-19445"/>
          <s v="19445-19446"/>
          <s v="19446-19447"/>
          <s v="19447-19448"/>
          <s v="19448-19449"/>
          <s v="19449-19450"/>
          <s v="19450-19451"/>
          <s v="19451-19452"/>
          <s v="19452-19453"/>
          <s v="19453-19454"/>
          <s v="19454-19455"/>
          <s v="19455-19456"/>
          <s v="19456-19457"/>
          <s v="19457-19458"/>
          <s v="19458-19459"/>
          <s v="19459-19460"/>
          <s v="19460-19461"/>
          <s v="19461-19462"/>
          <s v="19462-19463"/>
          <s v="19463-19464"/>
          <s v="19464-19465"/>
          <s v="19465-19466"/>
          <s v="19466-19467"/>
          <s v="19467-19468"/>
          <s v="19468-19469"/>
          <s v="19469-19470"/>
          <s v="19470-19471"/>
          <s v="19471-19472"/>
          <s v="19472-19473"/>
          <s v="19473-19474"/>
          <s v="19474-19475"/>
          <s v="19475-19476"/>
          <s v="19476-19477"/>
          <s v="19477-19478"/>
          <s v="19478-19479"/>
          <s v="19479-19480"/>
          <s v="19480-19481"/>
          <s v="19481-19482"/>
          <s v="19482-19483"/>
          <s v="19483-19484"/>
          <s v="19484-19485"/>
          <s v="19485-19486"/>
          <s v="19486-19487"/>
          <s v="19487-19488"/>
          <s v="19488-19489"/>
          <s v="19489-19490"/>
          <s v="19490-19491"/>
          <s v="19491-19492"/>
          <s v="19492-19493"/>
          <s v="19493-19494"/>
          <s v="19494-19495"/>
          <s v="19495-19496"/>
          <s v="19496-19497"/>
          <s v="19497-19498"/>
          <s v="19498-19499"/>
          <s v="19499-19500"/>
          <s v="19500-19501"/>
          <s v="19501-19502"/>
          <s v="19502-19503"/>
          <s v="19503-19504"/>
          <s v="19504-19505"/>
          <s v="19505-19506"/>
          <s v="19506-19507"/>
          <s v="19507-19508"/>
          <s v="19508-19509"/>
          <s v="19509-19510"/>
          <s v="19510-19511"/>
          <s v="19511-19512"/>
          <s v="19512-19513"/>
          <s v="19513-19514"/>
          <s v="19514-19515"/>
          <s v="19515-19516"/>
          <s v="19516-19517"/>
          <s v="19517-19518"/>
          <s v="19518-19519"/>
          <s v="19519-19520"/>
          <s v="19520-19521"/>
          <s v="19521-19522"/>
          <s v="19522-19523"/>
          <s v="19523-19524"/>
          <s v="19524-19525"/>
          <s v="19525-19526"/>
          <s v="19526-19527"/>
          <s v="19527-19528"/>
          <s v="19528-19529"/>
          <s v="19529-19530"/>
          <s v="19530-19531"/>
          <s v="19531-19532"/>
          <s v="19532-19533"/>
          <s v="19533-19534"/>
          <s v="19534-19535"/>
          <s v="19535-19536"/>
          <s v="19536-19537"/>
          <s v="19537-19538"/>
          <s v="19538-19539"/>
          <s v="19539-19540"/>
          <s v="19540-19541"/>
          <s v="19541-19542"/>
          <s v="19542-19543"/>
          <s v="19543-19544"/>
          <s v="19544-19545"/>
          <s v="19545-19546"/>
          <s v="19546-19547"/>
          <s v="19547-19548"/>
          <s v="19548-19549"/>
          <s v="19549-19550"/>
          <s v="19550-19551"/>
          <s v="19551-19552"/>
          <s v="19552-19553"/>
          <s v="19553-19554"/>
          <s v="19554-19555"/>
          <s v="19555-19556"/>
          <s v="19556-19557"/>
          <s v="19557-19558"/>
          <s v="19558-19559"/>
          <s v="19559-19560"/>
          <s v="19560-19561"/>
          <s v="19561-19562"/>
          <s v="19562-19563"/>
          <s v="19563-19564"/>
          <s v="19564-19565"/>
          <s v="19565-19566"/>
          <s v="19566-19567"/>
          <s v="19567-19568"/>
          <s v="19568-19569"/>
          <s v="19569-19570"/>
          <s v="19570-19571"/>
          <s v="19571-19572"/>
          <s v="19572-19573"/>
          <s v="19573-19574"/>
          <s v="19574-19575"/>
          <s v="19575-19576"/>
          <s v="19576-19577"/>
          <s v="19577-19578"/>
          <s v="19578-19579"/>
          <s v="19579-19580"/>
          <s v="19580-19581"/>
          <s v="19581-19582"/>
          <s v="19582-19583"/>
          <s v="19583-19584"/>
          <s v="19584-19585"/>
          <s v="19585-19586"/>
          <s v="19586-19587"/>
          <s v="19587-19588"/>
          <s v="19588-19589"/>
          <s v="19589-19590"/>
          <s v="19590-19591"/>
          <s v="19591-19592"/>
          <s v="19592-19593"/>
          <s v="19593-19594"/>
          <s v="19594-19595"/>
          <s v="19595-19596"/>
          <s v="19596-19597"/>
          <s v="19597-19598"/>
          <s v="19598-19599"/>
          <s v="19599-19600"/>
          <s v="19600-19601"/>
          <s v="19601-19602"/>
          <s v="19602-19603"/>
          <s v="19603-19604"/>
          <s v="19604-19605"/>
          <s v="19605-19606"/>
          <s v="19606-19607"/>
          <s v="19607-19608"/>
          <s v="19608-19609"/>
          <s v="19609-19610"/>
          <s v="19610-19611"/>
          <s v="19611-19612"/>
          <s v="19612-19613"/>
          <s v="19613-19614"/>
          <s v="19614-19615"/>
          <s v="19615-19616"/>
          <s v="19616-19617"/>
          <s v="19617-19618"/>
          <s v="19618-19619"/>
          <s v="19619-19620"/>
          <s v="19620-19621"/>
          <s v="19621-19622"/>
          <s v="19622-19623"/>
          <s v="19623-19624"/>
          <s v="19624-19625"/>
          <s v="19625-19626"/>
          <s v="19626-19627"/>
          <s v="19627-19628"/>
          <s v="19628-19629"/>
          <s v="19629-19630"/>
          <s v="19630-19631"/>
          <s v="19631-19632"/>
          <s v="19632-19633"/>
          <s v="19633-19634"/>
          <s v="19634-19635"/>
          <s v="19635-19636"/>
          <s v="19636-19637"/>
          <s v="19637-19638"/>
          <s v="19638-19639"/>
          <s v="19639-19640"/>
          <s v="19640-19641"/>
          <s v="19641-19642"/>
          <s v="19642-19643"/>
          <s v="19643-19644"/>
          <s v="19644-19645"/>
          <s v="19645-19646"/>
          <s v="19646-19647"/>
          <s v="19647-19648"/>
          <s v="19648-19649"/>
          <s v="19649-19650"/>
          <s v="19650-19651"/>
          <s v="19651-19652"/>
          <s v="19652-19653"/>
          <s v="19653-19654"/>
          <s v="19654-19655"/>
          <s v="19655-19656"/>
          <s v="19656-19657"/>
          <s v="19657-19658"/>
          <s v="19658-19659"/>
          <s v="19659-19660"/>
          <s v="19660-19661"/>
          <s v="19661-19662"/>
          <s v="19662-19663"/>
          <s v="19663-19664"/>
          <s v="19664-19665"/>
          <s v="19665-19666"/>
          <s v="19666-19667"/>
          <s v="19667-19668"/>
          <s v="19668-19669"/>
          <s v="19669-19670"/>
          <s v="19670-19671"/>
          <s v="19671-19672"/>
          <s v="19672-19673"/>
          <s v="19673-19674"/>
          <s v="19674-19675"/>
          <s v="19675-19676"/>
          <s v="19676-19677"/>
          <s v="19677-19678"/>
          <s v="19678-19679"/>
          <s v="19679-19680"/>
          <s v="19680-19681"/>
          <s v="19681-19682"/>
          <s v="19682-19683"/>
          <s v="19683-19684"/>
          <s v="19684-19685"/>
          <s v="19685-19686"/>
          <s v="19686-19687"/>
          <s v="19687-19688"/>
          <s v="19688-19689"/>
          <s v="19689-19690"/>
          <s v="19690-19691"/>
          <s v="19691-19692"/>
          <s v="19692-19693"/>
          <s v="19693-19694"/>
          <s v="19694-19695"/>
          <s v="19695-19696"/>
          <s v="19696-19697"/>
          <s v="19697-19698"/>
          <s v="19698-19699"/>
          <s v="19699-19700"/>
          <s v="19700-19701"/>
          <s v="19701-19702"/>
          <s v="19702-19703"/>
          <s v="19703-19704"/>
          <s v="19704-19705"/>
          <s v="19705-19706"/>
          <s v="19706-19707"/>
          <s v="19707-19708"/>
          <s v="19708-19709"/>
          <s v="19709-19710"/>
          <s v="19710-19711"/>
          <s v="19711-19712"/>
          <s v="19712-19713"/>
          <s v="19713-19714"/>
          <s v="19714-19715"/>
          <s v="19715-19716"/>
          <s v="19716-19717"/>
          <s v="19717-19718"/>
          <s v="19718-19719"/>
          <s v="19719-19720"/>
          <s v="19720-19721"/>
          <s v="19721-19722"/>
          <s v="19722-19723"/>
          <s v="19723-19724"/>
          <s v="19724-19725"/>
          <s v="19725-19726"/>
          <s v="19726-19727"/>
          <s v="19727-19728"/>
          <s v="19728-19729"/>
          <s v="19729-19730"/>
          <s v="19730-19731"/>
          <s v="19731-19732"/>
          <s v="19732-19733"/>
          <s v="19733-19734"/>
          <s v="19734-19735"/>
          <s v="19735-19736"/>
          <s v="19736-19737"/>
          <s v="19737-19738"/>
          <s v="19738-19739"/>
          <s v="19739-19740"/>
          <s v="19740-19741"/>
          <s v="19741-19742"/>
          <s v="19742-19743"/>
          <s v="19743-19744"/>
          <s v="19744-19745"/>
          <s v="19745-19746"/>
          <s v="19746-19747"/>
          <s v="19747-19748"/>
          <s v="19748-19749"/>
          <s v="19749-19750"/>
          <s v="19750-19751"/>
          <s v="19751-19752"/>
          <s v="19752-19753"/>
          <s v="19753-19754"/>
          <s v="19754-19755"/>
          <s v="19755-19756"/>
          <s v="19756-19757"/>
          <s v="19757-19758"/>
          <s v="19758-19759"/>
          <s v="19759-19760"/>
          <s v="19760-19761"/>
          <s v="19761-19762"/>
          <s v="19762-19763"/>
          <s v="19763-19764"/>
          <s v="19764-19765"/>
          <s v="19765-19766"/>
          <s v="19766-19767"/>
          <s v="19767-19768"/>
          <s v="19768-19769"/>
          <s v="19769-19770"/>
          <s v="19770-19771"/>
          <s v="19771-19772"/>
          <s v="19772-19773"/>
          <s v="19773-19774"/>
          <s v="19774-19775"/>
          <s v="19775-19776"/>
          <s v="19776-19777"/>
          <s v="19777-19778"/>
          <s v="19778-19779"/>
          <s v="19779-19780"/>
          <s v="19780-19781"/>
          <s v="19781-19782"/>
          <s v="19782-19783"/>
          <s v="19783-19784"/>
          <s v="19784-19785"/>
          <s v="19785-19786"/>
          <s v="19786-19787"/>
          <s v="19787-19788"/>
          <s v="19788-19789"/>
          <s v="19789-19790"/>
          <s v="19790-19791"/>
          <s v="19791-19792"/>
          <s v="19792-19793"/>
          <s v="19793-19794"/>
          <s v="19794-19795"/>
          <s v="19795-19796"/>
          <s v="19796-19797"/>
          <s v="19797-19798"/>
          <s v="19798-19799"/>
          <s v="19799-19800"/>
          <s v="19800-19801"/>
          <s v="19801-19802"/>
          <s v="19802-19803"/>
          <s v="19803-19804"/>
          <s v="19804-19805"/>
          <s v="19805-19806"/>
          <s v="19806-19807"/>
          <s v="19807-19808"/>
          <s v="19808-19809"/>
          <s v="19809-19810"/>
          <s v="19810-19811"/>
          <s v="19811-19812"/>
          <s v="19812-19813"/>
          <s v="19813-19814"/>
          <s v="19814-19815"/>
          <s v="19815-19816"/>
          <s v="19816-19817"/>
          <s v="19817-19818"/>
          <s v="19818-19819"/>
          <s v="19819-19820"/>
          <s v="19820-19821"/>
          <s v="19821-19822"/>
          <s v="19822-19823"/>
          <s v="19823-19824"/>
          <s v="19824-19825"/>
          <s v="19825-19826"/>
          <s v="19826-19827"/>
          <s v="19827-19828"/>
          <s v="19828-19829"/>
          <s v="19829-19830"/>
          <s v="19830-19831"/>
          <s v="19831-19832"/>
          <s v="19832-19833"/>
          <s v="19833-19834"/>
          <s v="19834-19835"/>
          <s v="19835-19836"/>
          <s v="19836-19837"/>
          <s v="19837-19838"/>
          <s v="19838-19839"/>
          <s v="19839-19840"/>
          <s v="19840-19841"/>
          <s v="19841-19842"/>
          <s v="19842-19843"/>
          <s v="19843-19844"/>
          <s v="19844-19845"/>
          <s v="19845-19846"/>
          <s v="19846-19847"/>
          <s v="19847-19848"/>
          <s v="19848-19849"/>
          <s v="19849-19850"/>
          <s v="19850-19851"/>
          <s v="19851-19852"/>
          <s v="19852-19853"/>
          <s v="19853-19854"/>
          <s v="19854-19855"/>
          <s v="19855-19856"/>
          <s v="19856-19857"/>
          <s v="19857-19858"/>
          <s v="19858-19859"/>
          <s v="19859-19860"/>
          <s v="19860-19861"/>
          <s v="19861-19862"/>
          <s v="19862-19863"/>
          <s v="19863-19864"/>
          <s v="19864-19865"/>
          <s v="19865-19866"/>
          <s v="19866-19867"/>
          <s v="19867-19868"/>
          <s v="19868-19869"/>
          <s v="19869-19870"/>
          <s v="19870-19871"/>
          <s v="19871-19872"/>
          <s v="19872-19873"/>
          <s v="19873-19874"/>
          <s v="19874-19875"/>
          <s v="19875-19876"/>
          <s v="19876-19877"/>
          <s v="19877-19878"/>
          <s v="19878-19879"/>
          <s v="19879-19880"/>
          <s v="19880-19881"/>
          <s v="19881-19882"/>
          <s v="19882-19883"/>
          <s v="19883-19884"/>
          <s v="19884-19885"/>
          <s v="19885-19886"/>
          <s v="19886-19887"/>
          <s v="19887-19888"/>
          <s v="19888-19889"/>
          <s v="19889-19890"/>
          <s v="19890-19891"/>
          <s v="19891-19892"/>
          <s v="19892-19893"/>
          <s v="19893-19894"/>
          <s v="19894-19895"/>
          <s v="19895-19896"/>
          <s v="19896-19897"/>
          <s v="19897-19898"/>
          <s v="19898-19899"/>
          <s v="19899-19900"/>
          <s v="19900-19901"/>
          <s v="19901-19902"/>
          <s v="19902-19903"/>
          <s v="19903-19904"/>
          <s v="19904-19905"/>
          <s v="19905-19906"/>
          <s v="19906-19907"/>
          <s v="19907-19908"/>
          <s v="19908-19909"/>
          <s v="19909-19910"/>
          <s v="19910-19911"/>
          <s v="19911-19912"/>
          <s v="19912-19913"/>
          <s v="19913-19914"/>
          <s v="19914-19915"/>
          <s v="19915-19916"/>
          <s v="19916-19917"/>
          <s v="19917-19918"/>
          <s v="19918-19919"/>
          <s v="19919-19920"/>
          <s v="19920-19921"/>
          <s v="19921-19922"/>
          <s v="19922-19923"/>
          <s v="19923-19924"/>
          <s v="19924-19925"/>
          <s v="19925-19926"/>
          <s v="19926-19927"/>
          <s v="19927-19928"/>
          <s v="19928-19929"/>
          <s v="19929-19930"/>
          <s v="19930-19931"/>
          <s v="19931-19932"/>
          <s v="19932-19933"/>
          <s v="19933-19934"/>
          <s v="19934-19935"/>
          <s v="19935-19936"/>
          <s v="19936-19937"/>
          <s v="19937-19938"/>
          <s v="19938-19939"/>
          <s v="19939-19940"/>
          <s v="19940-19941"/>
          <s v="19941-19942"/>
          <s v="19942-19943"/>
          <s v="19943-19944"/>
          <s v="19944-19945"/>
          <s v="19945-19946"/>
          <s v="19946-19947"/>
          <s v="19947-19948"/>
          <s v="19948-19949"/>
          <s v="19949-19950"/>
          <s v="19950-19951"/>
          <s v="19951-19952"/>
          <s v="19952-19953"/>
          <s v="19953-19954"/>
          <s v="19954-19955"/>
          <s v="19955-19956"/>
          <s v="19956-19957"/>
          <s v="19957-19958"/>
          <s v="19958-19959"/>
          <s v="19959-19960"/>
          <s v="19960-19961"/>
          <s v="19961-19962"/>
          <s v="19962-19963"/>
          <s v="19963-19964"/>
          <s v="19964-19965"/>
          <s v="19965-19966"/>
          <s v="19966-19967"/>
          <s v="19967-19968"/>
          <s v="19968-19969"/>
          <s v="19969-19970"/>
          <s v="19970-19971"/>
          <s v="19971-19972"/>
          <s v="19972-19973"/>
          <s v="19973-19974"/>
          <s v="19974-19975"/>
          <s v="19975-19976"/>
          <s v="19976-19977"/>
          <s v="19977-19978"/>
          <s v="19978-19979"/>
          <s v="19979-19980"/>
          <s v="19980-19981"/>
          <s v="19981-19982"/>
          <s v="19982-19983"/>
          <s v="19983-19984"/>
          <s v="19984-19985"/>
          <s v="19985-19986"/>
          <s v="19986-19987"/>
          <s v="19987-19988"/>
          <s v="19988-19989"/>
          <s v="19989-19990"/>
          <s v="19990-19991"/>
          <s v="19991-19992"/>
          <s v="19992-19993"/>
          <s v="19993-19994"/>
          <s v="19994-19995"/>
          <s v="19995-19996"/>
          <s v="19996-19997"/>
          <s v="19997-19998"/>
          <s v="19998-19999"/>
          <s v="19999-20000"/>
          <s v="20000-20001"/>
          <s v="20001-20002"/>
          <s v="20002-20003"/>
          <s v="20003-20004"/>
          <s v="20004-20005"/>
          <s v="20005-20006"/>
          <s v="20006-20007"/>
          <s v="20007-20008"/>
          <s v="20008-20009"/>
          <s v="20009-20010"/>
          <s v="20010-20011"/>
          <s v="20011-20012"/>
          <s v="20012-20013"/>
          <s v="20013-20014"/>
          <s v="20014-20015"/>
          <s v="20015-20016"/>
          <s v="20016-20017"/>
          <s v="20017-20018"/>
          <s v="20018-20019"/>
          <s v="20019-20020"/>
          <s v="20020-20021"/>
          <s v="20021-20022"/>
          <s v="20022-20023"/>
          <s v="20023-20024"/>
          <s v="20024-20025"/>
          <s v="20025-20026"/>
          <s v="20026-20027"/>
          <s v="20027-20028"/>
          <s v="20028-20029"/>
          <s v="20029-20030"/>
          <s v="20030-20031"/>
          <s v="20031-20032"/>
          <s v="20032-20033"/>
          <s v="20033-20034"/>
          <s v="20034-20035"/>
          <s v="20035-20036"/>
          <s v="20036-20037"/>
          <s v="20037-20038"/>
          <s v="20038-20039"/>
          <s v="20039-20040"/>
          <s v="20040-20041"/>
          <s v="20041-20042"/>
          <s v="20042-20043"/>
          <s v="20043-20044"/>
          <s v="20044-20045"/>
          <s v="20045-20046"/>
          <s v="20046-20047"/>
          <s v="20047-20048"/>
          <s v="20048-20049"/>
          <s v="20049-20050"/>
          <s v="20050-20051"/>
          <s v="20051-20052"/>
          <s v="20052-20053"/>
          <s v="20053-20054"/>
          <s v="20054-20055"/>
          <s v="20055-20056"/>
          <s v="20056-20057"/>
          <s v="20057-20058"/>
          <s v="20058-20059"/>
          <s v="20059-20060"/>
          <s v="20060-20061"/>
          <s v="20061-20062"/>
          <s v="20062-20063"/>
          <s v="20063-20064"/>
          <s v="20064-20065"/>
          <s v="20065-20066"/>
          <s v="20066-20067"/>
          <s v="20067-20068"/>
          <s v="20068-20069"/>
          <s v="20069-20070"/>
          <s v="20070-20071"/>
          <s v="20071-20072"/>
          <s v="20072-20073"/>
          <s v="20073-20074"/>
          <s v="20074-20075"/>
          <s v="20075-20076"/>
          <s v="20076-20077"/>
          <s v="20077-20078"/>
          <s v="20078-20079"/>
          <s v="20079-20080"/>
          <s v="20080-20081"/>
          <s v="20081-20082"/>
          <s v="20082-20083"/>
          <s v="20083-20084"/>
          <s v="20084-20085"/>
          <s v="20085-20086"/>
          <s v="20086-20087"/>
          <s v="20087-20088"/>
          <s v="20088-20089"/>
          <s v="20089-20090"/>
          <s v="20090-20091"/>
          <s v="20091-20092"/>
          <s v="20092-20093"/>
          <s v="20093-20094"/>
          <s v="20094-20095"/>
          <s v="20095-20096"/>
          <s v="20096-20097"/>
          <s v="20097-20098"/>
          <s v="20098-20099"/>
          <s v="20099-20100"/>
          <s v="20100-20101"/>
          <s v="20101-20102"/>
          <s v="20102-20103"/>
          <s v="20103-20104"/>
          <s v="20104-20105"/>
          <s v="20105-20106"/>
          <s v="20106-20107"/>
          <s v="20107-20108"/>
          <s v="20108-20109"/>
          <s v="20109-20110"/>
          <s v="20110-20111"/>
          <s v="20111-20112"/>
          <s v="20112-20113"/>
          <s v="20113-20114"/>
          <s v="20114-20115"/>
          <s v="20115-20116"/>
          <s v="20116-20117"/>
          <s v="20117-20118"/>
          <s v="20118-20119"/>
          <s v="20119-20120"/>
          <s v="20120-20121"/>
          <s v="20121-20122"/>
          <s v="20122-20123"/>
          <s v="20123-20124"/>
          <s v="20124-20125"/>
          <s v="20125-20126"/>
          <s v="20126-20127"/>
          <s v="20127-20128"/>
          <s v="20128-20129"/>
          <s v="20129-20130"/>
          <s v="20130-20131"/>
          <s v="20131-20132"/>
          <s v="20132-20133"/>
          <s v="20133-20134"/>
          <s v="20134-20135"/>
          <s v="20135-20136"/>
          <s v="20136-20137"/>
          <s v="20137-20138"/>
          <s v="20138-20139"/>
          <s v="20139-20140"/>
          <s v="20140-20141"/>
          <s v="20141-20142"/>
          <s v="20142-20143"/>
          <s v="20143-20144"/>
          <s v="20144-20145"/>
          <s v="20145-20146"/>
          <s v="20146-20147"/>
          <s v="20147-20148"/>
          <s v="20148-20149"/>
          <s v="20149-20150"/>
          <s v="20150-20151"/>
          <s v="20151-20152"/>
          <s v="20152-20153"/>
          <s v="20153-20154"/>
          <s v="20154-20155"/>
          <s v="20155-20156"/>
          <s v="20156-20157"/>
          <s v="20157-20158"/>
          <s v="20158-20159"/>
          <s v="20159-20160"/>
          <s v="20160-20161"/>
          <s v="20161-20162"/>
          <s v="20162-20163"/>
          <s v="20163-20164"/>
          <s v="20164-20165"/>
          <s v="20165-20166"/>
          <s v="20166-20167"/>
          <s v="20167-20168"/>
          <s v="20168-20169"/>
          <s v="20169-20170"/>
          <s v="20170-20171"/>
          <s v="20171-20172"/>
          <s v="20172-20173"/>
          <s v="20173-20174"/>
          <s v="20174-20175"/>
          <s v="20175-20176"/>
          <s v="20176-20177"/>
          <s v="20177-20178"/>
          <s v="20178-20179"/>
          <s v="20179-20180"/>
          <s v="20180-20181"/>
          <s v="20181-20182"/>
          <s v="20182-20183"/>
          <s v="20183-20184"/>
          <s v="20184-20185"/>
          <s v="20185-20186"/>
          <s v="20186-20187"/>
          <s v="20187-20188"/>
          <s v="20188-20189"/>
          <s v="20189-20190"/>
          <s v="20190-20191"/>
          <s v="20191-20192"/>
          <s v="20192-20193"/>
          <s v="20193-20194"/>
          <s v="20194-20195"/>
          <s v="20195-20196"/>
          <s v="20196-20197"/>
          <s v="20197-20198"/>
          <s v="20198-20199"/>
          <s v="20199-20200"/>
          <s v="20200-20201"/>
          <s v="20201-20202"/>
          <s v="20202-20203"/>
          <s v="20203-20204"/>
          <s v="20204-20205"/>
          <s v="20205-20206"/>
          <s v="20206-20207"/>
          <s v="20207-20208"/>
          <s v="20208-20209"/>
          <s v="20209-20210"/>
          <s v="20210-20211"/>
          <s v="20211-20212"/>
          <s v="20212-20213"/>
          <s v="20213-20214"/>
          <s v="20214-20215"/>
          <s v="20215-20216"/>
          <s v="20216-20217"/>
          <s v="20217-20218"/>
          <s v="20218-20219"/>
          <s v="20219-20220"/>
          <s v="20220-20221"/>
          <s v="20221-20222"/>
          <s v="20222-20223"/>
          <s v="20223-20224"/>
          <s v="20224-20225"/>
          <s v="20225-20226"/>
          <s v="20226-20227"/>
          <s v="20227-20228"/>
          <s v="20228-20229"/>
          <s v="20229-20230"/>
          <s v="20230-20231"/>
          <s v="20231-20232"/>
          <s v="20232-20233"/>
          <s v="20233-20234"/>
          <s v="20234-20235"/>
          <s v="20235-20236"/>
          <s v="20236-20237"/>
          <s v="20237-20238"/>
          <s v="20238-20239"/>
          <s v="20239-20240"/>
          <s v="20240-20241"/>
          <s v="20241-20242"/>
          <s v="20242-20243"/>
          <s v="20243-20244"/>
          <s v="20244-20245"/>
          <s v="20245-20246"/>
          <s v="20246-20247"/>
          <s v="20247-20248"/>
          <s v="20248-20249"/>
          <s v="20249-20250"/>
          <s v="20250-20251"/>
          <s v="20251-20252"/>
          <s v="20252-20253"/>
          <s v="20253-20254"/>
          <s v="20254-20255"/>
          <s v="20255-20256"/>
          <s v="20256-20257"/>
          <s v="20257-20258"/>
          <s v="20258-20259"/>
          <s v="20259-20260"/>
          <s v="20260-20261"/>
          <s v="20261-20262"/>
          <s v="20262-20263"/>
          <s v="20263-20264"/>
          <s v="20264-20265"/>
          <s v="20265-20266"/>
          <s v="20266-20267"/>
          <s v="20267-20268"/>
          <s v="20268-20269"/>
          <s v="20269-20270"/>
          <s v="20270-20271"/>
          <s v="20271-20272"/>
          <s v="20272-20273"/>
          <s v="20273-20274"/>
          <s v="20274-20275"/>
          <s v="20275-20276"/>
          <s v="20276-20277"/>
          <s v="20277-20278"/>
          <s v="20278-20279"/>
          <s v="20279-20280"/>
          <s v="20280-20281"/>
          <s v="20281-20282"/>
          <s v="20282-20283"/>
          <s v="20283-20284"/>
          <s v="20284-20285"/>
          <s v="20285-20286"/>
          <s v="20286-20287"/>
          <s v="20287-20288"/>
          <s v="20288-20289"/>
          <s v="20289-20290"/>
          <s v="20290-20291"/>
          <s v="20291-20292"/>
          <s v="20292-20293"/>
          <s v="20293-20294"/>
          <s v="20294-20295"/>
          <s v="20295-20296"/>
          <s v="20296-20297"/>
          <s v="20297-20298"/>
          <s v="20298-20299"/>
          <s v="20299-20300"/>
          <s v="20300-20301"/>
          <s v="20301-20302"/>
          <s v="20302-20303"/>
          <s v="20303-20304"/>
          <s v="20304-20305"/>
          <s v="20305-20306"/>
          <s v="20306-20307"/>
          <s v="20307-20308"/>
          <s v="20308-20309"/>
          <s v="20309-20310"/>
          <s v="20310-20311"/>
          <s v="20311-20312"/>
          <s v="20312-20313"/>
          <s v="20313-20314"/>
          <s v="20314-20315"/>
          <s v="20315-20316"/>
          <s v="20316-20317"/>
          <s v="20317-20318"/>
          <s v="20318-20319"/>
          <s v="20319-20320"/>
          <s v="20320-20321"/>
          <s v="20321-20322"/>
          <s v="20322-20323"/>
          <s v="20323-20324"/>
          <s v="20324-20325"/>
          <s v="20325-20326"/>
          <s v="20326-20327"/>
          <s v="20327-20328"/>
          <s v="20328-20329"/>
          <s v="20329-20330"/>
          <s v="20330-20331"/>
          <s v="20331-20332"/>
          <s v="20332-20333"/>
          <s v="20333-20334"/>
          <s v="20334-20335"/>
          <s v="20335-20336"/>
          <s v="20336-20337"/>
          <s v="20337-20338"/>
          <s v="20338-20339"/>
          <s v="20339-20340"/>
          <s v="20340-20341"/>
          <s v="20341-20342"/>
          <s v="20342-20343"/>
          <s v="20343-20344"/>
          <s v="20344-20345"/>
          <s v="20345-20346"/>
          <s v="20346-20347"/>
          <s v="20347-20348"/>
          <s v="20348-20349"/>
          <s v="20349-20350"/>
          <s v="20350-20351"/>
          <s v="20351-20352"/>
          <s v="20352-20353"/>
          <s v="20353-20354"/>
          <s v="20354-20355"/>
          <s v="20355-20356"/>
          <s v="20356-20357"/>
          <s v="20357-20358"/>
          <s v="20358-20359"/>
          <s v="20359-20360"/>
          <s v="20360-20361"/>
          <s v="20361-20362"/>
          <s v="20362-20363"/>
          <s v="20363-20364"/>
          <s v="20364-20365"/>
          <s v="20365-20366"/>
          <s v="20366-20367"/>
          <s v="20367-20368"/>
          <s v="20368-20369"/>
          <s v="20369-20370"/>
          <s v="20370-20371"/>
          <s v="20371-20372"/>
          <s v="20372-20373"/>
          <s v="20373-20374"/>
          <s v="20374-20375"/>
          <s v="20375-20376"/>
          <s v="20376-20377"/>
          <s v="20377-20378"/>
          <s v="20378-20379"/>
          <s v="20379-20380"/>
          <s v="20380-20381"/>
          <s v="20381-20382"/>
          <s v="20382-20383"/>
          <s v="20383-20384"/>
          <s v="20384-20385"/>
          <s v="20385-20386"/>
          <s v="20386-20387"/>
          <s v="20387-20388"/>
          <s v="20388-20389"/>
          <s v="20389-20390"/>
          <s v="20390-20391"/>
          <s v="20391-20392"/>
          <s v="20392-20393"/>
          <s v="20393-20394"/>
          <s v="20394-20395"/>
          <s v="20395-20396"/>
          <s v="20396-20397"/>
          <s v="20397-20398"/>
          <s v="20398-20399"/>
          <s v="20399-20400"/>
          <s v="20400-20401"/>
          <s v="20401-20402"/>
          <s v="20402-20403"/>
          <s v="20403-20404"/>
          <s v="20404-20405"/>
          <s v="20405-20406"/>
          <s v="20406-20407"/>
          <s v="20407-20408"/>
          <s v="20408-20409"/>
          <s v="20409-20410"/>
          <s v="20410-20411"/>
          <s v="20411-20412"/>
          <s v="20412-20413"/>
          <s v="20413-20414"/>
          <s v="20414-20415"/>
          <s v="20415-20416"/>
          <s v="20416-20417"/>
          <s v="20417-20418"/>
          <s v="20418-20419"/>
          <s v="20419-20420"/>
          <s v="20420-20421"/>
          <s v="20421-20422"/>
          <s v="20422-20423"/>
          <s v="20423-20424"/>
          <s v="20424-20425"/>
          <s v="20425-20426"/>
          <s v="20426-20427"/>
          <s v="20427-20428"/>
          <s v="20428-20429"/>
          <s v="20429-20430"/>
          <s v="20430-20431"/>
          <s v="20431-20432"/>
          <s v="20432-20433"/>
          <s v="20433-20434"/>
          <s v="20434-20435"/>
          <s v="20435-20436"/>
          <s v="20436-20437"/>
          <s v="20437-20438"/>
          <s v="20438-20439"/>
          <s v="20439-20440"/>
          <s v="20440-20441"/>
          <s v="20441-20442"/>
          <s v="20442-20443"/>
          <s v="20443-20444"/>
          <s v="20444-20445"/>
          <s v="20445-20446"/>
          <s v="20446-20447"/>
          <s v="20447-20448"/>
          <s v="20448-20449"/>
          <s v="20449-20450"/>
          <s v="20450-20451"/>
          <s v="20451-20452"/>
          <s v="20452-20453"/>
          <s v="20453-20454"/>
          <s v="20454-20455"/>
          <s v="20455-20456"/>
          <s v="20456-20457"/>
          <s v="20457-20458"/>
          <s v="20458-20459"/>
          <s v="20459-20460"/>
          <s v="20460-20461"/>
          <s v="20461-20462"/>
          <s v="20462-20463"/>
          <s v="20463-20464"/>
          <s v="20464-20465"/>
          <s v="20465-20466"/>
          <s v="20466-20467"/>
          <s v="20467-20468"/>
          <s v="20468-20469"/>
          <s v="20469-20470"/>
          <s v="20470-20471"/>
          <s v="20471-20472"/>
          <s v="20472-20473"/>
          <s v="20473-20474"/>
          <s v="20474-20475"/>
          <s v="20475-20476"/>
          <s v="20476-20477"/>
          <s v="20477-20478"/>
          <s v="20478-20479"/>
          <s v="20479-20480"/>
          <s v="20480-20481"/>
          <s v="20481-20482"/>
          <s v="20482-20483"/>
          <s v="20483-20484"/>
          <s v="20484-20485"/>
          <s v="20485-20486"/>
          <s v="20486-20487"/>
          <s v="20487-20488"/>
          <s v="20488-20489"/>
          <s v="20489-20490"/>
          <s v="20490-20491"/>
          <s v="20491-20492"/>
          <s v="20492-20493"/>
          <s v="20493-20494"/>
          <s v="20494-20495"/>
          <s v="20495-20496"/>
          <s v="20496-20497"/>
          <s v="20497-20498"/>
          <s v="20498-20499"/>
          <s v="20499-20500"/>
          <s v="20500-20501"/>
          <s v="20501-20502"/>
          <s v="20502-20503"/>
          <s v="20503-20504"/>
          <s v="20504-20505"/>
          <s v="20505-20506"/>
          <s v="20506-20507"/>
          <s v="20507-20508"/>
          <s v="20508-20509"/>
          <s v="20509-20510"/>
          <s v="20510-20511"/>
          <s v="20511-20512"/>
          <s v="20512-20513"/>
          <s v="20513-20514"/>
          <s v="20514-20515"/>
          <s v="20515-20516"/>
          <s v="20516-20517"/>
          <s v="20517-20518"/>
          <s v="20518-20519"/>
          <s v="20519-20520"/>
          <s v="20520-20521"/>
          <s v="20521-20522"/>
          <s v="20522-20523"/>
          <s v="20523-20524"/>
          <s v="20524-20525"/>
          <s v="20525-20526"/>
          <s v="20526-20527"/>
          <s v="20527-20528"/>
          <s v="20528-20529"/>
          <s v="20529-20530"/>
          <s v="20530-20531"/>
          <s v="20531-20532"/>
          <s v="20532-20533"/>
          <s v="20533-20534"/>
          <s v="20534-20535"/>
          <s v="20535-20536"/>
          <s v="20536-20537"/>
          <s v="20537-20538"/>
          <s v="20538-20539"/>
          <s v="20539-20540"/>
          <s v="20540-20541"/>
          <s v="20541-20542"/>
          <s v="20542-20543"/>
          <s v="20543-20544"/>
          <s v="20544-20545"/>
          <s v="20545-20546"/>
          <s v="20546-20547"/>
          <s v="20547-20548"/>
          <s v="20548-20549"/>
          <s v="20549-20550"/>
          <s v="20550-20551"/>
          <s v="20551-20552"/>
          <s v="20552-20553"/>
          <s v="20553-20554"/>
          <s v="20554-20555"/>
          <s v="20555-20556"/>
          <s v="20556-20557"/>
          <s v="20557-20558"/>
          <s v="20558-20559"/>
          <s v="20559-20560"/>
          <s v="20560-20561"/>
          <s v="20561-20562"/>
          <s v="20562-20563"/>
          <s v="20563-20564"/>
          <s v="20564-20565"/>
          <s v="20565-20566"/>
          <s v="20566-20567"/>
          <s v="20567-20568"/>
          <s v="20568-20569"/>
          <s v="20569-20570"/>
          <s v="20570-20571"/>
          <s v="20571-20572"/>
          <s v="20572-20573"/>
          <s v="20573-20574"/>
          <s v="20574-20575"/>
          <s v="20575-20576"/>
          <s v="20576-20577"/>
          <s v="20577-20578"/>
          <s v="20578-20579"/>
          <s v="20579-20580"/>
          <s v="20580-20581"/>
          <s v="20581-20582"/>
          <s v="20582-20583"/>
          <s v="20583-20584"/>
          <s v="20584-20585"/>
          <s v="20585-20586"/>
          <s v="20586-20587"/>
          <s v="20587-20588"/>
          <s v="20588-20589"/>
          <s v="20589-20590"/>
          <s v="20590-20591"/>
          <s v="20591-20592"/>
          <s v="20592-20593"/>
          <s v="20593-20594"/>
          <s v="20594-20595"/>
          <s v="20595-20596"/>
          <s v="20596-20597"/>
          <s v="20597-20598"/>
          <s v="20598-20599"/>
          <s v="20599-20600"/>
          <s v="20600-20601"/>
          <s v="20601-20602"/>
          <s v="20602-20603"/>
          <s v="20603-20604"/>
          <s v="20604-20605"/>
          <s v="20605-20606"/>
          <s v="20606-20607"/>
          <s v="20607-20608"/>
          <s v="20608-20609"/>
          <s v="20609-20610"/>
          <s v="20610-20611"/>
          <s v="20611-20612"/>
          <s v="20612-20613"/>
          <s v="20613-20614"/>
          <s v="20614-20615"/>
          <s v="20615-20616"/>
          <s v="20616-20617"/>
          <s v="20617-20618"/>
          <s v="20618-20619"/>
          <s v="20619-20620"/>
          <s v="20620-20621"/>
          <s v="20621-20622"/>
          <s v="20622-20623"/>
          <s v="20623-20624"/>
          <s v="20624-20625"/>
          <s v="20625-20626"/>
          <s v="20626-20627"/>
          <s v="20627-20628"/>
          <s v="20628-20629"/>
          <s v="20629-20630"/>
          <s v="20630-20631"/>
          <s v="20631-20632"/>
          <s v="20632-20633"/>
          <s v="20633-20634"/>
          <s v="20634-20635"/>
          <s v="20635-20636"/>
          <s v="20636-20637"/>
          <s v="20637-20638"/>
          <s v="20638-20639"/>
          <s v="20639-20640"/>
          <s v="20640-20641"/>
          <s v="20641-20642"/>
          <s v="20642-20643"/>
          <s v="20643-20644"/>
          <s v="20644-20645"/>
          <s v="20645-20646"/>
          <s v="20646-20647"/>
          <s v="20647-20648"/>
          <s v="20648-20649"/>
          <s v="20649-20650"/>
          <s v="20650-20651"/>
          <s v="20651-20652"/>
          <s v="20652-20653"/>
          <s v="20653-20654"/>
          <s v="20654-20655"/>
          <s v="20655-20656"/>
          <s v="20656-20657"/>
          <s v="20657-20658"/>
          <s v="20658-20659"/>
          <s v="20659-20660"/>
          <s v="20660-20661"/>
          <s v="20661-20662"/>
          <s v="20662-20663"/>
          <s v="20663-20664"/>
          <s v="20664-20665"/>
          <s v="20665-20666"/>
          <s v="20666-20667"/>
          <s v="20667-20668"/>
          <s v="20668-20669"/>
          <s v="20669-20670"/>
          <s v="20670-20671"/>
          <s v="20671-20672"/>
          <s v="20672-20673"/>
          <s v="20673-20674"/>
          <s v="20674-20675"/>
          <s v="20675-20676"/>
          <s v="20676-20677"/>
          <s v="20677-20678"/>
          <s v="20678-20679"/>
          <s v="20679-20680"/>
          <s v="20680-20681"/>
          <s v="20681-20682"/>
          <s v="20682-20683"/>
          <s v="20683-20684"/>
          <s v="20684-20685"/>
          <s v="20685-20686"/>
          <s v="20686-20687"/>
          <s v="20687-20688"/>
          <s v="20688-20689"/>
          <s v="20689-20690"/>
          <s v="20690-20691"/>
          <s v="20691-20692"/>
          <s v="20692-20693"/>
          <s v="20693-20694"/>
          <s v="20694-20695"/>
          <s v="20695-20696"/>
          <s v="20696-20697"/>
          <s v="20697-20698"/>
          <s v="20698-20699"/>
          <s v="20699-20700"/>
          <s v="20700-20701"/>
          <s v="20701-20702"/>
          <s v="20702-20703"/>
          <s v="20703-20704"/>
          <s v="20704-20705"/>
          <s v="20705-20706"/>
          <s v="20706-20707"/>
          <s v="20707-20708"/>
          <s v="20708-20709"/>
          <s v="20709-20710"/>
          <s v="20710-20711"/>
          <s v="20711-20712"/>
          <s v="20712-20713"/>
          <s v="20713-20714"/>
          <s v="20714-20715"/>
          <s v="20715-20716"/>
          <s v="20716-20717"/>
          <s v="20717-20718"/>
          <s v="20718-20719"/>
          <s v="20719-20720"/>
          <s v="20720-20721"/>
          <s v="20721-20722"/>
          <s v="20722-20723"/>
          <s v="20723-20724"/>
          <s v="20724-20725"/>
          <s v="20725-20726"/>
          <s v="20726-20727"/>
          <s v="20727-20728"/>
          <s v="20728-20729"/>
          <s v="20729-20730"/>
          <s v="20730-20731"/>
          <s v="20731-20732"/>
          <s v="20732-20733"/>
          <s v="20733-20734"/>
          <s v="20734-20735"/>
          <s v="20735-20736"/>
          <s v="20736-20737"/>
          <s v="20737-20738"/>
          <s v="20738-20739"/>
          <s v="20739-20740"/>
          <s v="20740-20741"/>
          <s v="20741-20742"/>
          <s v="20742-20743"/>
          <s v="20743-20744"/>
          <s v="20744-20745"/>
          <s v="20745-20746"/>
          <s v="20746-20747"/>
          <s v="20747-20748"/>
          <s v="20748-20749"/>
          <s v="20749-20750"/>
          <s v="20750-20751"/>
          <s v="20751-20752"/>
          <s v="20752-20753"/>
          <s v="20753-20754"/>
          <s v="20754-20755"/>
          <s v="20755-20756"/>
          <s v="20756-20757"/>
          <s v="20757-20758"/>
          <s v="20758-20759"/>
          <s v="20759-20760"/>
          <s v="20760-20761"/>
          <s v="20761-20762"/>
          <s v="20762-20763"/>
          <s v="20763-20764"/>
          <s v="20764-20765"/>
          <s v="20765-20766"/>
          <s v="20766-20767"/>
          <s v="20767-20768"/>
          <s v="20768-20769"/>
          <s v="20769-20770"/>
          <s v="20770-20771"/>
          <s v="20771-20772"/>
          <s v="20772-20773"/>
          <s v="20773-20774"/>
          <s v="20774-20775"/>
          <s v="20775-20776"/>
          <s v="20776-20777"/>
          <s v="20777-20778"/>
          <s v="20778-20779"/>
          <s v="20779-20780"/>
          <s v="20780-20781"/>
          <s v="20781-20782"/>
          <s v="20782-20783"/>
          <s v="20783-20784"/>
          <s v="20784-20785"/>
          <s v="20785-20786"/>
          <s v="20786-20787"/>
          <s v="20787-20788"/>
          <s v="20788-20789"/>
          <s v="20789-20790"/>
          <s v="20790-20791"/>
          <s v="20791-20792"/>
          <s v="20792-20793"/>
          <s v="20793-20794"/>
          <s v="20794-20795"/>
          <s v="20795-20796"/>
          <s v="20796-20797"/>
          <s v="20797-20798"/>
          <s v="20798-20799"/>
          <s v="20799-20800"/>
          <s v="20800-20801"/>
          <s v="20801-20802"/>
          <s v="20802-20803"/>
          <s v="20803-20804"/>
          <s v="20804-20805"/>
          <s v="20805-20806"/>
          <s v="20806-20807"/>
          <s v="20807-20808"/>
          <s v="20808-20809"/>
          <s v="20809-20810"/>
          <s v="20810-20811"/>
          <s v="20811-20812"/>
          <s v="20812-20813"/>
          <s v="20813-20814"/>
          <s v="20814-20815"/>
          <s v="20815-20816"/>
          <s v="20816-20817"/>
          <s v="20817-20818"/>
          <s v="20818-20819"/>
          <s v="20819-20820"/>
          <s v="20820-20821"/>
          <s v="20821-20822"/>
          <s v="20822-20823"/>
          <s v="20823-20824"/>
          <s v="20824-20825"/>
          <s v="20825-20826"/>
          <s v="20826-20827"/>
          <s v="20827-20828"/>
          <s v="20828-20829"/>
          <s v="20829-20830"/>
          <s v="20830-20831"/>
          <s v="20831-20832"/>
          <s v="20832-20833"/>
          <s v="20833-20834"/>
          <s v="20834-20835"/>
          <s v="20835-20836"/>
          <s v="20836-20837"/>
          <s v="20837-20838"/>
          <s v="20838-20839"/>
          <s v="20839-20840"/>
          <s v="20840-20841"/>
          <s v="20841-20842"/>
          <s v="20842-20843"/>
          <s v="20843-20844"/>
          <s v="20844-20845"/>
          <s v="20845-20846"/>
          <s v="20846-20847"/>
          <s v="20847-20848"/>
          <s v="20848-20849"/>
          <s v="20849-20850"/>
          <s v="20850-20851"/>
          <s v="20851-20852"/>
          <s v="20852-20853"/>
          <s v="20853-20854"/>
          <s v="20854-20855"/>
          <s v="20855-20856"/>
          <s v="20856-20857"/>
          <s v="20857-20858"/>
          <s v="20858-20859"/>
          <s v="20859-20860"/>
          <s v="20860-20861"/>
          <s v="20861-20862"/>
          <s v="20862-20863"/>
          <s v="20863-20864"/>
          <s v="20864-20865"/>
          <s v="20865-20866"/>
          <s v="20866-20867"/>
          <s v="20867-20868"/>
          <s v="20868-20869"/>
          <s v="20869-20870"/>
          <s v="20870-20871"/>
          <s v="20871-20872"/>
          <s v="20872-20873"/>
          <s v="20873-20874"/>
          <s v="20874-20875"/>
          <s v="20875-20876"/>
          <s v="20876-20877"/>
          <s v="20877-20878"/>
          <s v="20878-20879"/>
          <s v="20879-20880"/>
          <s v="20880-20881"/>
          <s v="20881-20882"/>
          <s v="20882-20883"/>
          <s v="20883-20884"/>
          <s v="20884-20885"/>
          <s v="20885-20886"/>
          <s v="20886-20887"/>
          <s v="20887-20888"/>
          <s v="20888-20889"/>
          <s v="20889-20890"/>
          <s v="20890-20891"/>
          <s v="20891-20892"/>
          <s v="20892-20893"/>
          <s v="20893-20894"/>
          <s v="20894-20895"/>
          <s v="20895-20896"/>
          <s v="20896-20897"/>
          <s v="20897-20898"/>
          <s v="20898-20899"/>
          <s v="20899-20900"/>
          <s v="20900-20901"/>
          <s v="20901-20902"/>
          <s v="20902-20903"/>
          <s v="20903-20904"/>
          <s v="20904-20905"/>
          <s v="20905-20906"/>
          <s v="20906-20907"/>
          <s v="20907-20908"/>
          <s v="20908-20909"/>
          <s v="20909-20910"/>
          <s v="20910-20911"/>
          <s v="20911-20912"/>
          <s v="20912-20913"/>
          <s v="20913-20914"/>
          <s v="20914-20915"/>
          <s v="20915-20916"/>
          <s v="20916-20917"/>
          <s v="20917-20918"/>
          <s v="20918-20919"/>
          <s v="20919-20920"/>
          <s v="20920-20921"/>
          <s v="20921-20922"/>
          <s v="20922-20923"/>
          <s v="20923-20924"/>
          <s v="20924-20925"/>
          <s v="20925-20926"/>
          <s v="20926-20927"/>
          <s v="20927-20928"/>
          <s v="20928-20929"/>
          <s v="20929-20930"/>
          <s v="20930-20931"/>
          <s v="20931-20932"/>
          <s v="20932-20933"/>
          <s v="20933-20934"/>
          <s v="20934-20935"/>
          <s v="20935-20936"/>
          <s v="20936-20937"/>
          <s v="20937-20938"/>
          <s v="20938-20939"/>
          <s v="20939-20940"/>
          <s v="20940-20941"/>
          <s v="20941-20942"/>
          <s v="20942-20943"/>
          <s v="20943-20944"/>
          <s v="20944-20945"/>
          <s v="20945-20946"/>
          <s v="20946-20947"/>
          <s v="20947-20948"/>
          <s v="20948-20949"/>
          <s v="20949-20950"/>
          <s v="20950-20951"/>
          <s v="20951-20952"/>
          <s v="20952-20953"/>
          <s v="20953-20954"/>
          <s v="20954-20955"/>
          <s v="20955-20956"/>
          <s v="20956-20957"/>
          <s v="20957-20958"/>
          <s v="20958-20959"/>
          <s v="20959-20960"/>
          <s v="20960-20961"/>
          <s v="20961-20962"/>
          <s v="20962-20963"/>
          <s v="20963-20964"/>
          <s v="20964-20965"/>
          <s v="20965-20966"/>
          <s v="20966-20967"/>
          <s v="20967-20968"/>
          <s v="20968-20969"/>
          <s v="20969-20970"/>
          <s v="20970-20971"/>
          <s v="20971-20972"/>
          <s v="20972-20973"/>
          <s v="20973-20974"/>
          <s v="20974-20975"/>
          <s v="20975-20976"/>
          <s v="20976-20977"/>
          <s v="20977-20978"/>
          <s v="20978-20979"/>
          <s v="20979-20980"/>
          <s v="20980-20981"/>
          <s v="20981-20982"/>
          <s v="20982-20983"/>
          <s v="20983-20984"/>
          <s v="20984-20985"/>
          <s v="20985-20986"/>
          <s v="20986-20987"/>
          <s v="20987-20988"/>
          <s v="20988-20989"/>
          <s v="20989-20990"/>
          <s v="20990-20991"/>
          <s v="20991-20992"/>
          <s v="20992-20993"/>
          <s v="20993-20994"/>
          <s v="20994-20995"/>
          <s v="20995-20996"/>
          <s v="20996-20997"/>
          <s v="20997-20998"/>
          <s v="20998-20999"/>
          <s v="20999-21000"/>
          <s v="21000-21001"/>
          <s v="21001-21002"/>
          <s v="21002-21003"/>
          <s v="21003-21004"/>
          <s v="21004-21005"/>
          <s v="21005-21006"/>
          <s v="21006-21007"/>
          <s v="21007-21008"/>
          <s v="21008-21009"/>
          <s v="21009-21010"/>
          <s v="21010-21011"/>
          <s v="21011-21012"/>
          <s v="21012-21013"/>
          <s v="21013-21014"/>
          <s v="21014-21015"/>
          <s v="21015-21016"/>
          <s v="21016-21017"/>
          <s v="21017-21018"/>
          <s v="21018-21019"/>
          <s v="21019-21020"/>
          <s v="21020-21021"/>
          <s v="21021-21022"/>
          <s v="21022-21023"/>
          <s v="21023-21024"/>
          <s v="21024-21025"/>
          <s v="21025-21026"/>
          <s v="21026-21027"/>
          <s v="21027-21028"/>
          <s v="21028-21029"/>
          <s v="21029-21030"/>
          <s v="21030-21031"/>
          <s v="21031-21032"/>
          <s v="21032-21033"/>
          <s v="21033-21034"/>
          <s v="21034-21035"/>
          <s v="21035-21036"/>
          <s v="21036-21037"/>
          <s v="21037-21038"/>
          <s v="21038-21039"/>
          <s v="21039-21040"/>
          <s v="21040-21041"/>
          <s v="21041-21042"/>
          <s v="21042-21043"/>
          <s v="21043-21044"/>
          <s v="21044-21045"/>
          <s v="21045-21046"/>
          <s v="21046-21047"/>
          <s v="21047-21048"/>
          <s v="21048-21049"/>
          <s v="21049-21050"/>
          <s v="21050-21051"/>
          <s v="21051-21052"/>
          <s v="21052-21053"/>
          <s v="21053-21054"/>
          <s v="21054-21055"/>
          <s v="21055-21056"/>
          <s v="21056-21057"/>
          <s v="21057-21058"/>
          <s v="21058-21059"/>
          <s v="21059-21060"/>
          <s v="21060-21061"/>
          <s v="21061-21062"/>
          <s v="21062-21063"/>
          <s v="21063-21064"/>
          <s v="21064-21065"/>
          <s v="21065-21066"/>
          <s v="21066-21067"/>
          <s v="21067-21068"/>
          <s v="21068-21069"/>
          <s v="21069-21070"/>
          <s v="21070-21071"/>
          <s v="21071-21072"/>
          <s v="21072-21073"/>
          <s v="21073-21074"/>
          <s v="21074-21075"/>
          <s v="21075-21076"/>
          <s v="21076-21077"/>
          <s v="21077-21078"/>
          <s v="21078-21079"/>
          <s v="21079-21080"/>
          <s v="21080-21081"/>
          <s v="21081-21082"/>
          <s v="21082-21083"/>
          <s v="21083-21084"/>
          <s v="21084-21085"/>
          <s v="21085-21086"/>
          <s v="21086-21087"/>
          <s v="21087-21088"/>
          <s v="21088-21089"/>
          <s v="21089-21090"/>
          <s v="21090-21091"/>
          <s v="21091-21092"/>
          <s v="21092-21093"/>
          <s v="21093-21094"/>
          <s v="21094-21095"/>
          <s v="21095-21096"/>
          <s v="21096-21097"/>
          <s v="21097-21098"/>
          <s v="21098-21099"/>
          <s v="21099-21100"/>
          <s v="21100-21101"/>
          <s v="21101-21102"/>
          <s v="21102-21103"/>
          <s v="21103-21104"/>
          <s v="21104-21105"/>
          <s v="21105-21106"/>
          <s v="21106-21107"/>
          <s v="21107-21108"/>
          <s v="21108-21109"/>
          <s v="21109-21110"/>
          <s v="21110-21111"/>
          <s v="21111-21112"/>
          <s v="21112-21113"/>
          <s v="21113-21114"/>
          <s v="21114-21115"/>
          <s v="21115-21116"/>
          <s v="21116-21117"/>
          <s v="21117-21118"/>
          <s v="21118-21119"/>
          <s v="21119-21120"/>
          <s v="21120-21121"/>
          <s v="21121-21122"/>
          <s v="21122-21123"/>
          <s v="21123-21124"/>
          <s v="21124-21125"/>
          <s v="21125-21126"/>
          <s v="21126-21127"/>
          <s v="21127-21128"/>
          <s v="21128-21129"/>
          <s v="21129-21130"/>
          <s v="21130-21131"/>
          <s v="21131-21132"/>
          <s v="21132-21133"/>
          <s v="21133-21134"/>
          <s v="21134-21135"/>
          <s v="21135-21136"/>
          <s v="21136-21137"/>
          <s v="21137-21138"/>
          <s v="21138-21139"/>
          <s v="21139-21140"/>
          <s v="21140-21141"/>
          <s v="21141-21142"/>
          <s v="21142-21143"/>
          <s v="21143-21144"/>
          <s v="21144-21145"/>
          <s v="21145-21146"/>
          <s v="21146-21147"/>
          <s v="21147-21148"/>
          <s v="21148-21149"/>
          <s v="21149-21150"/>
          <s v="21150-21151"/>
          <s v="21151-21152"/>
          <s v="21152-21153"/>
          <s v="21153-21154"/>
          <s v="21154-21155"/>
          <s v="21155-21156"/>
          <s v="21156-21157"/>
          <s v="21157-21158"/>
          <s v="21158-21159"/>
          <s v="21159-21160"/>
          <s v="21160-21161"/>
          <s v="21161-21162"/>
          <s v="21162-21163"/>
          <s v="21163-21164"/>
          <s v="21164-21165"/>
          <s v="21165-21166"/>
          <s v="21166-21167"/>
          <s v="21167-21168"/>
          <s v="21168-21169"/>
          <s v="21169-21170"/>
          <s v="21170-21171"/>
          <s v="21171-21172"/>
          <s v="21172-21173"/>
          <s v="21173-21174"/>
          <s v="21174-21175"/>
          <s v="21175-21176"/>
          <s v="21176-21177"/>
          <s v="21177-21178"/>
          <s v="21178-21179"/>
          <s v="21179-21180"/>
          <s v="21180-21181"/>
          <s v="21181-21182"/>
          <s v="21182-21183"/>
          <s v="21183-21184"/>
          <s v="21184-21185"/>
          <s v="21185-21186"/>
          <s v="21186-21187"/>
          <s v="21187-21188"/>
          <s v="21188-21189"/>
          <s v="21189-21190"/>
          <s v="21190-21191"/>
          <s v="21191-21192"/>
          <s v="21192-21193"/>
          <s v="21193-21194"/>
          <s v="21194-21195"/>
          <s v="21195-21196"/>
          <s v="21196-21197"/>
          <s v="21197-21198"/>
          <s v="21198-21199"/>
          <s v="21199-21200"/>
          <s v="21200-21201"/>
          <s v="21201-21202"/>
          <s v="21202-21203"/>
          <s v="21203-21204"/>
          <s v="21204-21205"/>
          <s v="21205-21206"/>
          <s v="21206-21207"/>
          <s v="21207-21208"/>
          <s v="21208-21209"/>
          <s v="21209-21210"/>
          <s v="21210-21211"/>
          <s v="21211-21212"/>
          <s v="21212-21213"/>
          <s v="21213-21214"/>
          <s v="21214-21215"/>
          <s v="21215-21216"/>
          <s v="21216-21217"/>
          <s v="21217-21218"/>
          <s v="21218-21219"/>
          <s v="21219-21220"/>
          <s v="21220-21221"/>
          <s v="21221-21222"/>
          <s v="21222-21223"/>
          <s v="21223-21224"/>
          <s v="21224-21225"/>
          <s v="21225-21226"/>
          <s v="21226-21227"/>
          <s v="21227-21228"/>
          <s v="21228-21229"/>
          <s v="21229-21230"/>
          <s v="21230-21231"/>
          <s v="21231-21232"/>
          <s v="21232-21233"/>
          <s v="21233-21234"/>
          <s v="21234-21235"/>
          <s v="21235-21236"/>
          <s v="21236-21237"/>
          <s v="21237-21238"/>
          <s v="21238-21239"/>
          <s v="21239-21240"/>
          <s v="21240-21241"/>
          <s v="21241-21242"/>
          <s v="21242-21243"/>
          <s v="21243-21244"/>
          <s v="21244-21245"/>
          <s v="21245-21246"/>
          <s v="21246-21247"/>
          <s v="21247-21248"/>
          <s v="21248-21249"/>
          <s v="21249-21250"/>
          <s v="21250-21251"/>
          <s v="21251-21252"/>
          <s v="21252-21253"/>
          <s v="21253-21254"/>
          <s v="21254-21255"/>
          <s v="21255-21256"/>
          <s v="21256-21257"/>
          <s v="21257-21258"/>
          <s v="21258-21259"/>
          <s v="21259-21260"/>
          <s v="21260-21261"/>
          <s v="21261-21262"/>
          <s v="21262-21263"/>
          <s v="21263-21264"/>
          <s v="21264-21265"/>
          <s v="21265-21266"/>
          <s v="21266-21267"/>
          <s v="21267-21268"/>
          <s v="21268-21269"/>
          <s v="21269-21270"/>
          <s v="21270-21271"/>
          <s v="21271-21272"/>
          <s v="21272-21273"/>
          <s v="21273-21274"/>
          <s v="21274-21275"/>
          <s v="21275-21276"/>
          <s v="21276-21277"/>
          <s v="21277-21278"/>
          <s v="21278-21279"/>
          <s v="21279-21280"/>
          <s v="21280-21281"/>
          <s v="21281-21282"/>
          <s v="21282-21283"/>
          <s v="21283-21284"/>
          <s v="21284-21285"/>
          <s v="21285-21286"/>
          <s v="21286-21287"/>
          <s v="21287-21288"/>
          <s v="21288-21289"/>
          <s v="21289-21290"/>
          <s v="21290-21291"/>
          <s v="21291-21292"/>
          <s v="21292-21293"/>
          <s v="21293-21294"/>
          <s v="21294-21295"/>
          <s v="21295-21296"/>
          <s v="21296-21297"/>
          <s v="21297-21298"/>
          <s v="21298-21299"/>
          <s v="21299-21300"/>
          <s v="21300-21301"/>
          <s v="21301-21302"/>
          <s v="21302-21303"/>
          <s v="21303-21304"/>
          <s v="21304-21305"/>
          <s v="21305-21306"/>
          <s v="21306-21307"/>
          <s v="21307-21308"/>
          <s v="21308-21309"/>
          <s v="21309-21310"/>
          <s v="21310-21311"/>
          <s v="21311-21312"/>
          <s v="21312-21313"/>
          <s v="21313-21314"/>
          <s v="21314-21315"/>
          <s v="21315-21316"/>
          <s v="21316-21317"/>
          <s v="21317-21318"/>
          <s v="21318-21319"/>
          <s v="21319-21320"/>
          <s v="21320-21321"/>
          <s v="21321-21322"/>
          <s v="21322-21323"/>
          <s v="21323-21324"/>
          <s v="21324-21325"/>
          <s v="21325-21326"/>
          <s v="21326-21327"/>
          <s v="21327-21328"/>
          <s v="21328-21329"/>
          <s v="21329-21330"/>
          <s v="21330-21331"/>
          <s v="21331-21332"/>
          <s v="21332-21333"/>
          <s v="21333-21334"/>
          <s v="21334-21335"/>
          <s v="21335-21336"/>
          <s v="21336-21337"/>
          <s v="21337-21338"/>
          <s v="21338-21339"/>
          <s v="21339-21340"/>
          <s v="21340-21341"/>
          <s v="21341-21342"/>
          <s v="21342-21343"/>
          <s v="21343-21344"/>
          <s v="21344-21345"/>
          <s v="21345-21346"/>
          <s v="21346-21347"/>
          <s v="21347-21348"/>
          <s v="21348-21349"/>
          <s v="21349-21350"/>
          <s v="21350-21351"/>
          <s v="21351-21352"/>
          <s v="21352-21353"/>
          <s v="21353-21354"/>
          <s v="21354-21355"/>
          <s v="21355-21356"/>
          <s v="21356-21357"/>
          <s v="21357-21358"/>
          <s v="21358-21359"/>
          <s v="21359-21360"/>
          <s v="21360-21361"/>
          <s v="21361-21362"/>
          <s v="21362-21363"/>
          <s v="21363-21364"/>
          <s v="21364-21365"/>
          <s v="21365-21366"/>
          <s v="21366-21367"/>
          <s v="21367-21368"/>
          <s v="21368-21369"/>
          <s v="21369-21370"/>
          <s v="21370-21371"/>
          <s v="21371-21372"/>
          <s v="21372-21373"/>
          <s v="21373-21374"/>
          <s v="21374-21375"/>
          <s v="21375-21376"/>
          <s v="21376-21377"/>
          <s v="21377-21378"/>
          <s v="21378-21379"/>
          <s v="21379-21380"/>
          <s v="21380-21381"/>
          <s v="21381-21382"/>
          <s v="21382-21383"/>
          <s v="21383-21384"/>
          <s v="21384-21385"/>
          <s v="21385-21386"/>
          <s v="21386-21387"/>
          <s v="21387-21388"/>
          <s v="21388-21389"/>
          <s v="21389-21390"/>
          <s v="21390-21391"/>
          <s v="21391-21392"/>
          <s v="21392-21393"/>
          <s v="21393-21394"/>
          <s v="21394-21395"/>
          <s v="21395-21396"/>
          <s v="21396-21397"/>
          <s v="21397-21398"/>
          <s v="21398-21399"/>
          <s v="21399-21400"/>
          <s v="21400-21401"/>
          <s v="21401-21402"/>
          <s v="21402-21403"/>
          <s v="21403-21404"/>
          <s v="21404-21405"/>
          <s v="21405-21406"/>
          <s v="21406-21407"/>
          <s v="21407-21408"/>
          <s v="21408-21409"/>
          <s v="21409-21410"/>
          <s v="21410-21411"/>
          <s v="21411-21412"/>
          <s v="21412-21413"/>
          <s v="21413-21414"/>
          <s v="21414-21415"/>
          <s v="21415-21416"/>
          <s v="21416-21417"/>
          <s v="21417-21418"/>
          <s v="21418-21419"/>
          <s v="21419-21420"/>
          <s v="21420-21421"/>
          <s v="21421-21422"/>
          <s v="21422-21423"/>
          <s v="21423-21424"/>
          <s v="21424-21425"/>
          <s v="21425-21426"/>
          <s v="21426-21427"/>
          <s v="21427-21428"/>
          <s v="21428-21429"/>
          <s v="21429-21430"/>
          <s v="21430-21431"/>
          <s v="21431-21432"/>
          <s v="21432-21433"/>
          <s v="21433-21434"/>
          <s v="21434-21435"/>
          <s v="21435-21436"/>
          <s v="21436-21437"/>
          <s v="21437-21438"/>
          <s v="21438-21439"/>
          <s v="21439-21440"/>
          <s v="21440-21441"/>
          <s v="21441-21442"/>
          <s v="21442-21443"/>
          <s v="21443-21444"/>
          <s v="21444-21445"/>
          <s v="21445-21446"/>
          <s v="21446-21447"/>
          <s v="21447-21448"/>
          <s v="21448-21449"/>
          <s v="21449-21450"/>
          <s v="21450-21451"/>
          <s v="21451-21452"/>
          <s v="21452-21453"/>
          <s v="21453-21454"/>
          <s v="21454-21455"/>
          <s v="21455-21456"/>
          <s v="21456-21457"/>
          <s v="21457-21458"/>
          <s v="21458-21459"/>
          <s v="21459-21460"/>
          <s v="21460-21461"/>
          <s v="21461-21462"/>
          <s v="21462-21463"/>
          <s v="21463-21464"/>
          <s v="21464-21465"/>
          <s v="21465-21466"/>
          <s v="21466-21467"/>
          <s v="21467-21468"/>
          <s v="21468-21469"/>
          <s v="21469-21470"/>
          <s v="21470-21471"/>
          <s v="21471-21472"/>
          <s v="21472-21473"/>
          <s v="21473-21474"/>
          <s v="21474-21475"/>
          <s v="21475-21476"/>
          <s v="21476-21477"/>
          <s v="21477-21478"/>
          <s v="21478-21479"/>
          <s v="21479-21480"/>
          <s v="21480-21481"/>
          <s v="21481-21482"/>
          <s v="21482-21483"/>
          <s v="21483-21484"/>
          <s v="21484-21485"/>
          <s v="21485-21486"/>
          <s v="21486-21487"/>
          <s v="21487-21488"/>
          <s v="21488-21489"/>
          <s v="21489-21490"/>
          <s v="21490-21491"/>
          <s v="21491-21492"/>
          <s v="21492-21493"/>
          <s v="21493-21494"/>
          <s v="21494-21495"/>
          <s v="21495-21496"/>
          <s v="21496-21497"/>
          <s v="21497-21498"/>
          <s v="21498-21499"/>
          <s v="21499-21500"/>
          <s v="21500-21501"/>
          <s v="21501-21502"/>
          <s v="21502-21503"/>
          <s v="21503-21504"/>
          <s v="21504-21505"/>
          <s v="21505-21506"/>
          <s v="21506-21507"/>
          <s v="21507-21508"/>
          <s v="21508-21509"/>
          <s v="21509-21510"/>
          <s v="21510-21511"/>
          <s v="21511-21512"/>
          <s v="21512-21513"/>
          <s v="21513-21514"/>
          <s v="21514-21515"/>
          <s v="21515-21516"/>
          <s v="21516-21517"/>
          <s v="21517-21518"/>
          <s v="21518-21519"/>
          <s v="21519-21520"/>
          <s v="21520-21521"/>
          <s v="21521-21522"/>
          <s v="21522-21523"/>
          <s v="21523-21524"/>
          <s v="21524-21525"/>
          <s v="21525-21526"/>
          <s v="21526-21527"/>
          <s v="21527-21528"/>
          <s v="21528-21529"/>
          <s v="21529-21530"/>
          <s v="21530-21531"/>
          <s v="21531-21532"/>
          <s v="21532-21533"/>
          <s v="21533-21534"/>
          <s v="21534-21535"/>
          <s v="21535-21536"/>
          <s v="21536-21537"/>
          <s v="21537-21538"/>
          <s v="21538-21539"/>
          <s v="21539-21540"/>
          <s v="21540-21541"/>
          <s v="21541-21542"/>
          <s v="21542-21543"/>
          <s v="21543-21544"/>
          <s v="21544-21545"/>
          <s v="21545-21546"/>
          <s v="21546-21547"/>
          <s v="21547-21548"/>
          <s v="21548-21549"/>
          <s v="21549-21550"/>
          <s v="21550-21551"/>
          <s v="21551-21552"/>
          <s v="21552-21553"/>
          <s v="21553-21554"/>
          <s v="21554-21555"/>
          <s v="21555-21556"/>
          <s v="21556-21557"/>
          <s v="21557-21558"/>
          <s v="21558-21559"/>
          <s v="21559-21560"/>
          <s v="21560-21561"/>
          <s v="21561-21562"/>
          <s v="21562-21563"/>
          <s v="21563-21564"/>
          <s v="21564-21565"/>
          <s v="21565-21566"/>
          <s v="21566-21567"/>
          <s v="21567-21568"/>
          <s v="21568-21569"/>
          <s v="21569-21570"/>
          <s v="21570-21571"/>
          <s v="21571-21572"/>
          <s v="21572-21573"/>
          <s v="21573-21574"/>
          <s v="21574-21575"/>
          <s v="21575-21576"/>
          <s v="21576-21577"/>
          <s v="21577-21578"/>
          <s v="21578-21579"/>
          <s v="21579-21580"/>
          <s v="21580-21581"/>
          <s v="21581-21582"/>
          <s v="21582-21583"/>
          <s v="21583-21584"/>
          <s v="21584-21585"/>
          <s v="21585-21586"/>
          <s v="21586-21587"/>
          <s v="21587-21588"/>
          <s v="21588-21589"/>
          <s v="21589-21590"/>
          <s v="21590-21591"/>
          <s v="21591-21592"/>
          <s v="21592-21593"/>
          <s v="21593-21594"/>
          <s v="21594-21595"/>
          <s v="21595-21596"/>
          <s v="21596-21597"/>
          <s v="21597-21598"/>
          <s v="21598-21599"/>
          <s v="21599-21600"/>
          <s v="21600-21601"/>
          <s v="21601-21602"/>
          <s v="21602-21603"/>
          <s v="21603-21604"/>
          <s v="21604-21605"/>
          <s v="21605-21606"/>
          <s v="21606-21607"/>
          <s v="21607-21608"/>
          <s v="21608-21609"/>
          <s v="21609-21610"/>
          <s v="21610-21611"/>
          <s v="21611-21612"/>
          <s v="21612-21613"/>
          <s v="21613-21614"/>
          <s v="21614-21615"/>
          <s v="21615-21616"/>
          <s v="21616-21617"/>
          <s v="21617-21618"/>
          <s v="21618-21619"/>
          <s v="21619-21620"/>
          <s v="21620-21621"/>
          <s v="21621-21622"/>
          <s v="21622-21623"/>
          <s v="21623-21624"/>
          <s v="21624-21625"/>
          <s v="21625-21626"/>
          <s v="21626-21627"/>
          <s v="21627-21628"/>
          <s v="21628-21629"/>
          <s v="21629-21630"/>
          <s v="21630-21631"/>
          <s v="21631-21632"/>
          <s v="21632-21633"/>
          <s v="21633-21634"/>
          <s v="21634-21635"/>
          <s v="21635-21636"/>
          <s v="21636-21637"/>
          <s v="21637-21638"/>
          <s v="21638-21639"/>
          <s v="21639-21640"/>
          <s v="21640-21641"/>
          <s v="21641-21642"/>
          <s v="21642-21643"/>
          <s v="21643-21644"/>
          <s v="21644-21645"/>
          <s v="21645-21646"/>
          <s v="21646-21647"/>
          <s v="21647-21648"/>
          <s v="21648-21649"/>
          <s v="21649-21650"/>
          <s v="21650-21651"/>
          <s v="21651-21652"/>
          <s v="21652-21653"/>
          <s v="21653-21654"/>
          <s v="21654-21655"/>
          <s v="21655-21656"/>
          <s v="21656-21657"/>
          <s v="21657-21658"/>
          <s v="21658-21659"/>
          <s v="21659-21660"/>
          <s v="21660-21661"/>
          <s v="21661-21662"/>
          <s v="21662-21663"/>
          <s v="21663-21664"/>
          <s v="21664-21665"/>
          <s v="21665-21666"/>
          <s v="21666-21667"/>
          <s v="21667-21668"/>
          <s v="21668-21669"/>
          <s v="21669-21670"/>
          <s v="21670-21671"/>
          <s v="21671-21672"/>
          <s v="21672-21673"/>
          <s v="21673-21674"/>
          <s v="21674-21675"/>
          <s v="21675-21676"/>
          <s v="21676-21677"/>
          <s v="21677-21678"/>
          <s v="21678-21679"/>
          <s v="21679-21680"/>
          <s v="21680-21681"/>
          <s v="21681-21682"/>
          <s v="21682-21683"/>
          <s v="21683-21684"/>
          <s v="21684-21685"/>
          <s v="21685-21686"/>
          <s v="21686-21687"/>
          <s v="21687-21688"/>
          <s v="21688-21689"/>
          <s v="21689-21690"/>
          <s v="21690-21691"/>
          <s v="21691-21692"/>
          <s v="21692-21693"/>
          <s v="21693-21694"/>
          <s v="21694-21695"/>
          <s v="21695-21696"/>
          <s v="21696-21697"/>
          <s v="21697-21698"/>
          <s v="21698-21699"/>
          <s v="21699-21700"/>
          <s v="21700-21701"/>
          <s v="21701-21702"/>
          <s v="21702-21703"/>
          <s v="21703-21704"/>
          <s v="21704-21705"/>
          <s v="21705-21706"/>
          <s v="21706-21707"/>
          <s v="21707-21708"/>
          <s v="21708-21709"/>
          <s v="21709-21710"/>
          <s v="21710-21711"/>
          <s v="21711-21712"/>
          <s v="21712-21713"/>
          <s v="21713-21714"/>
          <s v="21714-21715"/>
          <s v="21715-21716"/>
          <s v="21716-21717"/>
          <s v="21717-21718"/>
          <s v="21718-21719"/>
          <s v="21719-21720"/>
          <s v="21720-21721"/>
          <s v="21721-21722"/>
          <s v="21722-21723"/>
          <s v="21723-21724"/>
          <s v="21724-21725"/>
          <s v="21725-21726"/>
          <s v="21726-21727"/>
          <s v="21727-21728"/>
          <s v="21728-21729"/>
          <s v="21729-21730"/>
          <s v="21730-21731"/>
          <s v="21731-21732"/>
          <s v="21732-21733"/>
          <s v="21733-21734"/>
          <s v="21734-21735"/>
          <s v="21735-21736"/>
          <s v="21736-21737"/>
          <s v="21737-21738"/>
          <s v="21738-21739"/>
          <s v="21739-21740"/>
          <s v="21740-21741"/>
          <s v="21741-21742"/>
          <s v="21742-21743"/>
          <s v="21743-21744"/>
          <s v="21744-21745"/>
          <s v="21745-21746"/>
          <s v="21746-21747"/>
          <s v="21747-21748"/>
          <s v="21748-21749"/>
          <s v="21749-21750"/>
          <s v="21750-21751"/>
          <s v="21751-21752"/>
          <s v="21752-21753"/>
          <s v="21753-21754"/>
          <s v="21754-21755"/>
          <s v="21755-21756"/>
          <s v="21756-21757"/>
          <s v="21757-21758"/>
          <s v="21758-21759"/>
          <s v="21759-21760"/>
          <s v="21760-21761"/>
          <s v="21761-21762"/>
          <s v="21762-21763"/>
          <s v="21763-21764"/>
          <s v="21764-21765"/>
          <s v="21765-21766"/>
          <s v="21766-21767"/>
          <s v="21767-21768"/>
          <s v="21768-21769"/>
          <s v="21769-21770"/>
          <s v="21770-21771"/>
          <s v="21771-21772"/>
          <s v="21772-21773"/>
          <s v="21773-21774"/>
          <s v="21774-21775"/>
          <s v="21775-21776"/>
          <s v="21776-21777"/>
          <s v="21777-21778"/>
          <s v="21778-21779"/>
          <s v="21779-21780"/>
          <s v="21780-21781"/>
          <s v="21781-21782"/>
          <s v="21782-21783"/>
          <s v="21783-21784"/>
          <s v="21784-21785"/>
          <s v="21785-21786"/>
          <s v="21786-21787"/>
          <s v="21787-21788"/>
          <s v="21788-21789"/>
          <s v="21789-21790"/>
          <s v="21790-21791"/>
          <s v="21791-21792"/>
          <s v="21792-21793"/>
          <s v="21793-21794"/>
          <s v="21794-21795"/>
          <s v="21795-21796"/>
          <s v="21796-21797"/>
          <s v="21797-21798"/>
          <s v="21798-21799"/>
          <s v="21799-21800"/>
          <s v="21800-21801"/>
          <s v="21801-21802"/>
          <s v="21802-21803"/>
          <s v="21803-21804"/>
          <s v="21804-21805"/>
          <s v="21805-21806"/>
          <s v="21806-21807"/>
          <s v="21807-21808"/>
          <s v="21808-21809"/>
          <s v="21809-21810"/>
          <s v="21810-21811"/>
          <s v="21811-21812"/>
          <s v="21812-21813"/>
          <s v="21813-21814"/>
          <s v="21814-21815"/>
          <s v="21815-21816"/>
          <s v="21816-21817"/>
          <s v="21817-21818"/>
          <s v="21818-21819"/>
          <s v="21819-21820"/>
          <s v="21820-21821"/>
          <s v="21821-21822"/>
          <s v="21822-21823"/>
          <s v="21823-21824"/>
          <s v="21824-21825"/>
          <s v="21825-21826"/>
          <s v="21826-21827"/>
          <s v="21827-21828"/>
          <s v="21828-21829"/>
          <s v="21829-21830"/>
          <s v="21830-21831"/>
          <s v="21831-21832"/>
          <s v="21832-21833"/>
          <s v="21833-21834"/>
          <s v="21834-21835"/>
          <s v="21835-21836"/>
          <s v="21836-21837"/>
          <s v="21837-21838"/>
          <s v="21838-21839"/>
          <s v="21839-21840"/>
          <s v="21840-21841"/>
          <s v="21841-21842"/>
          <s v="21842-21843"/>
          <s v="21843-21844"/>
          <s v="21844-21845"/>
          <s v="21845-21846"/>
          <s v="21846-21847"/>
          <s v="21847-21848"/>
          <s v="21848-21849"/>
          <s v="21849-21850"/>
          <s v="21850-21851"/>
          <s v="21851-21852"/>
          <s v="21852-21853"/>
          <s v="21853-21854"/>
          <s v="21854-21855"/>
          <s v="21855-21856"/>
          <s v="21856-21857"/>
          <s v="21857-21858"/>
          <s v="21858-21859"/>
          <s v="21859-21860"/>
          <s v="21860-21861"/>
          <s v="21861-21862"/>
          <s v="21862-21863"/>
          <s v="21863-21864"/>
          <s v="21864-21865"/>
          <s v="21865-21866"/>
          <s v="21866-21867"/>
          <s v="21867-21868"/>
          <s v="21868-21869"/>
          <s v="21869-21870"/>
          <s v="21870-21871"/>
          <s v="21871-21872"/>
          <s v="21872-21873"/>
          <s v="21873-21874"/>
          <s v="21874-21875"/>
          <s v="21875-21876"/>
          <s v="21876-21877"/>
          <s v="21877-21878"/>
          <s v="21878-21879"/>
          <s v="21879-21880"/>
          <s v="21880-21881"/>
          <s v="21881-21882"/>
          <s v="21882-21883"/>
          <s v="21883-21884"/>
          <s v="21884-21885"/>
          <s v="21885-21886"/>
          <s v="21886-21887"/>
          <s v="21887-21888"/>
          <s v="21888-21889"/>
          <s v="21889-21890"/>
          <s v="21890-21891"/>
          <s v="21891-21892"/>
          <s v="21892-21893"/>
          <s v="21893-21894"/>
          <s v="21894-21895"/>
          <s v="21895-21896"/>
          <s v="21896-21897"/>
          <s v="21897-21898"/>
          <s v="21898-21899"/>
          <s v="21899-21900"/>
          <s v="21900-21901"/>
          <s v="21901-21902"/>
          <s v="21902-21903"/>
          <s v="21903-21904"/>
          <s v="21904-21905"/>
          <s v="21905-21906"/>
          <s v="21906-21907"/>
          <s v="21907-21908"/>
          <s v="21908-21909"/>
          <s v="21909-21910"/>
          <s v="21910-21911"/>
          <s v="21911-21912"/>
          <s v="21912-21913"/>
          <s v="21913-21914"/>
          <s v="21914-21915"/>
          <s v="21915-21916"/>
          <s v="21916-21917"/>
          <s v="21917-21918"/>
          <s v="21918-21919"/>
          <s v="21919-21920"/>
          <s v="21920-21921"/>
          <s v="21921-21922"/>
          <s v="21922-21923"/>
          <s v="21923-21924"/>
          <s v="21924-21925"/>
          <s v="21925-21926"/>
          <s v="21926-21927"/>
          <s v="21927-21928"/>
          <s v="21928-21929"/>
          <s v="21929-21930"/>
          <s v="21930-21931"/>
          <s v="21931-21932"/>
          <s v="21932-21933"/>
          <s v="21933-21934"/>
          <s v="21934-21935"/>
          <s v="21935-21936"/>
          <s v="21936-21937"/>
          <s v="21937-21938"/>
          <s v="21938-21939"/>
          <s v="21939-21940"/>
          <s v="21940-21941"/>
          <s v="21941-21942"/>
          <s v="21942-21943"/>
          <s v="21943-21944"/>
          <s v="21944-21945"/>
          <s v="21945-21946"/>
          <s v="21946-21947"/>
          <s v="21947-21948"/>
          <s v="21948-21949"/>
          <s v="21949-21950"/>
          <s v="21950-21951"/>
          <s v="21951-21952"/>
          <s v="21952-21953"/>
          <s v="21953-21954"/>
          <s v="21954-21955"/>
          <s v="21955-21956"/>
          <s v="21956-21957"/>
          <s v="21957-21958"/>
          <s v="21958-21959"/>
          <s v="21959-21960"/>
          <s v="21960-21961"/>
          <s v="21961-21962"/>
          <s v="21962-21963"/>
          <s v="21963-21964"/>
          <s v="21964-21965"/>
          <s v="21965-21966"/>
          <s v="21966-21967"/>
          <s v="21967-21968"/>
          <s v="21968-21969"/>
          <s v="21969-21970"/>
          <s v="21970-21971"/>
          <s v="21971-21972"/>
          <s v="21972-21973"/>
          <s v="21973-21974"/>
          <s v="21974-21975"/>
          <s v="21975-21976"/>
          <s v="21976-21977"/>
          <s v="21977-21978"/>
          <s v="21978-21979"/>
          <s v="21979-21980"/>
          <s v="21980-21981"/>
          <s v="21981-21982"/>
          <s v="21982-21983"/>
          <s v="21983-21984"/>
          <s v="21984-21985"/>
          <s v="21985-21986"/>
          <s v="21986-21987"/>
          <s v="21987-21988"/>
          <s v="21988-21989"/>
          <s v="21989-21990"/>
          <s v="21990-21991"/>
          <s v="21991-21992"/>
          <s v="21992-21993"/>
          <s v="21993-21994"/>
          <s v="21994-21995"/>
          <s v="21995-21996"/>
          <s v="21996-21997"/>
          <s v="21997-21998"/>
          <s v="21998-21999"/>
          <s v="21999-22000"/>
          <s v="22000-22001"/>
          <s v="22001-22002"/>
          <s v="22002-22003"/>
          <s v="22003-22004"/>
          <s v="22004-22005"/>
          <s v="22005-22006"/>
          <s v="22006-22007"/>
          <s v="22007-22008"/>
          <s v="22008-22009"/>
          <s v="22009-22010"/>
          <s v="22010-22011"/>
          <s v="22011-22012"/>
          <s v="22012-22013"/>
          <s v="22013-22014"/>
          <s v="22014-22015"/>
          <s v="22015-22016"/>
          <s v="22016-22017"/>
          <s v="22017-22018"/>
          <s v="22018-22019"/>
          <s v="22019-22020"/>
          <s v="22020-22021"/>
          <s v="22021-22022"/>
          <s v="22022-22023"/>
          <s v="22023-22024"/>
          <s v="22024-22025"/>
          <s v="22025-22026"/>
          <s v="22026-22027"/>
          <s v="22027-22028"/>
          <s v="22028-22029"/>
          <s v="22029-22030"/>
          <s v="22030-22031"/>
          <s v="22031-22032"/>
          <s v="22032-22033"/>
          <s v="22033-22034"/>
          <s v="22034-22035"/>
          <s v="22035-22036"/>
          <s v="22036-22037"/>
          <s v="22037-22038"/>
          <s v="22038-22039"/>
          <s v="22039-22040"/>
          <s v="22040-22041"/>
          <s v="22041-22042"/>
          <s v="22042-22043"/>
          <s v="22043-22044"/>
          <s v="22044-22045"/>
          <s v="22045-22046"/>
          <s v="22046-22047"/>
          <s v="22047-22048"/>
          <s v="22048-22049"/>
          <s v="22049-22050"/>
          <s v="22050-22051"/>
          <s v="22051-22052"/>
          <s v="22052-22053"/>
          <s v="22053-22054"/>
          <s v="22054-22055"/>
          <s v="22055-22056"/>
          <s v="22056-22057"/>
          <s v="22057-22058"/>
          <s v="22058-22059"/>
          <s v="22059-22060"/>
          <s v="22060-22061"/>
          <s v="22061-22062"/>
          <s v="22062-22063"/>
          <s v="22063-22064"/>
          <s v="22064-22065"/>
          <s v="22065-22066"/>
          <s v="22066-22067"/>
          <s v="22067-22068"/>
          <s v="22068-22069"/>
          <s v="22069-22070"/>
          <s v="22070-22071"/>
          <s v="22071-22072"/>
          <s v="22072-22073"/>
          <s v="22073-22074"/>
          <s v="22074-22075"/>
          <s v="22075-22076"/>
          <s v="22076-22077"/>
          <s v="22077-22078"/>
          <s v="22078-22079"/>
          <s v="22079-22080"/>
          <s v="22080-22081"/>
          <s v="22081-22082"/>
          <s v="22082-22083"/>
          <s v="22083-22084"/>
          <s v="22084-22085"/>
          <s v="22085-22086"/>
          <s v="22086-22087"/>
          <s v="22087-22088"/>
          <s v="22088-22089"/>
          <s v="22089-22090"/>
          <s v="22090-22091"/>
          <s v="22091-22092"/>
          <s v="22092-22093"/>
          <s v="22093-22094"/>
          <s v="22094-22095"/>
          <s v="22095-22096"/>
          <s v="22096-22097"/>
          <s v="22097-22098"/>
          <s v="22098-22099"/>
          <s v="22099-22100"/>
          <s v="22100-22101"/>
          <s v="22101-22102"/>
          <s v="22102-22103"/>
          <s v="22103-22104"/>
          <s v="22104-22105"/>
          <s v="22105-22106"/>
          <s v="22106-22107"/>
          <s v="22107-22108"/>
          <s v="22108-22109"/>
          <s v="22109-22110"/>
          <s v="22110-22111"/>
          <s v="22111-22112"/>
          <s v="22112-22113"/>
          <s v="22113-22114"/>
          <s v="22114-22115"/>
          <s v="22115-22116"/>
          <s v="22116-22117"/>
          <s v="22117-22118"/>
          <s v="22118-22119"/>
          <s v="22119-22120"/>
          <s v="22120-22121"/>
          <s v="22121-22122"/>
          <s v="22122-22123"/>
          <s v="22123-22124"/>
          <s v="22124-22125"/>
          <s v="22125-22126"/>
          <s v="22126-22127"/>
          <s v="22127-22128"/>
          <s v="22128-22129"/>
          <s v="22129-22130"/>
          <s v="22130-22131"/>
          <s v="22131-22132"/>
          <s v="22132-22133"/>
          <s v="22133-22134"/>
          <s v="22134-22135"/>
          <s v="22135-22136"/>
          <s v="22136-22137"/>
          <s v="22137-22138"/>
          <s v="22138-22139"/>
          <s v="22139-22140"/>
          <s v="22140-22141"/>
          <s v="22141-22142"/>
          <s v="22142-22143"/>
          <s v="22143-22144"/>
          <s v="22144-22145"/>
          <s v="22145-22146"/>
          <s v="22146-22147"/>
          <s v="22147-22148"/>
          <s v="22148-22149"/>
          <s v="22149-22150"/>
          <s v="22150-22151"/>
          <s v="22151-22152"/>
          <s v="22152-22153"/>
          <s v="22153-22154"/>
          <s v="22154-22155"/>
          <s v="22155-22156"/>
          <s v="22156-22157"/>
          <s v="22157-22158"/>
          <s v="22158-22159"/>
          <s v="22159-22160"/>
          <s v="22160-22161"/>
          <s v="22161-22162"/>
          <s v="22162-22163"/>
          <s v="22163-22164"/>
          <s v="22164-22165"/>
          <s v="22165-22166"/>
          <s v="22166-22167"/>
          <s v="22167-22168"/>
          <s v="22168-22169"/>
          <s v="22169-22170"/>
          <s v="22170-22171"/>
          <s v="22171-22172"/>
          <s v="22172-22173"/>
          <s v="22173-22174"/>
          <s v="22174-22175"/>
          <s v="22175-22176"/>
          <s v="22176-22177"/>
          <s v="22177-22178"/>
          <s v="22178-22179"/>
          <s v="22179-22180"/>
          <s v="22180-22181"/>
          <s v="22181-22182"/>
          <s v="22182-22183"/>
          <s v="22183-22184"/>
          <s v="22184-22185"/>
          <s v="22185-22186"/>
          <s v="22186-22187"/>
          <s v="22187-22188"/>
          <s v="22188-22189"/>
          <s v="22189-22190"/>
          <s v="22190-22191"/>
          <s v="22191-22192"/>
          <s v="22192-22193"/>
          <s v="22193-22194"/>
          <s v="22194-22195"/>
          <s v="22195-22196"/>
          <s v="22196-22197"/>
          <s v="22197-22198"/>
          <s v="22198-22199"/>
          <s v="22199-22200"/>
          <s v="22200-22201"/>
          <s v="22201-22202"/>
          <s v="22202-22203"/>
          <s v="22203-22204"/>
          <s v="22204-22205"/>
          <s v="22205-22206"/>
          <s v="22206-22207"/>
          <s v="22207-22208"/>
          <s v="22208-22209"/>
          <s v="22209-22210"/>
          <s v="22210-22211"/>
          <s v="22211-22212"/>
          <s v="22212-22213"/>
          <s v="22213-22214"/>
          <s v="22214-22215"/>
          <s v="22215-22216"/>
          <s v="22216-22217"/>
          <s v="22217-22218"/>
          <s v="22218-22219"/>
          <s v="22219-22220"/>
          <s v="22220-22221"/>
          <s v="22221-22222"/>
          <s v="22222-22223"/>
          <s v="22223-22224"/>
          <s v="22224-22225"/>
          <s v="22225-22226"/>
          <s v="22226-22227"/>
          <s v="22227-22228"/>
          <s v="22228-22229"/>
          <s v="22229-22230"/>
          <s v="22230-22231"/>
          <s v="22231-22232"/>
          <s v="22232-22233"/>
          <s v="22233-22234"/>
          <s v="22234-22235"/>
          <s v="22235-22236"/>
          <s v="22236-22237"/>
          <s v="22237-22238"/>
          <s v="22238-22239"/>
          <s v="22239-22240"/>
          <s v="22240-22241"/>
          <s v="22241-22242"/>
          <s v="22242-22243"/>
          <s v="22243-22244"/>
          <s v="22244-22245"/>
          <s v="22245-22246"/>
          <s v="22246-22247"/>
          <s v="22247-22248"/>
          <s v="22248-22249"/>
          <s v="22249-22250"/>
          <s v="22250-22251"/>
          <s v="22251-22252"/>
          <s v="22252-22253"/>
          <s v="22253-22254"/>
          <s v="22254-22255"/>
          <s v="22255-22256"/>
          <s v="22256-22257"/>
          <s v="22257-22258"/>
          <s v="22258-22259"/>
          <s v="22259-22260"/>
          <s v="22260-22261"/>
          <s v="22261-22262"/>
          <s v="22262-22263"/>
          <s v="22263-22264"/>
          <s v="22264-22265"/>
          <s v="22265-22266"/>
          <s v="22266-22267"/>
          <s v="22267-22268"/>
          <s v="22268-22269"/>
          <s v="22269-22270"/>
          <s v="22270-22271"/>
          <s v="22271-22272"/>
          <s v="22272-22273"/>
          <s v="22273-22274"/>
          <s v="22274-22275"/>
          <s v="22275-22276"/>
          <s v="22276-22277"/>
          <s v="22277-22278"/>
          <s v="22278-22279"/>
          <s v="22279-22280"/>
          <s v="22280-22281"/>
          <s v="22281-22282"/>
          <s v="22282-22283"/>
          <s v="22283-22284"/>
          <s v="22284-22285"/>
          <s v="22285-22286"/>
          <s v="22286-22287"/>
          <s v="22287-22288"/>
          <s v="22288-22289"/>
          <s v="22289-22290"/>
          <s v="22290-22291"/>
          <s v="22291-22292"/>
          <s v="22292-22293"/>
          <s v="22293-22294"/>
          <s v="22294-22295"/>
          <s v="22295-22296"/>
          <s v="22296-22297"/>
          <s v="22297-22298"/>
          <s v="22298-22299"/>
          <s v="22299-22300"/>
          <s v="22300-22301"/>
          <s v="22301-22302"/>
          <s v="22302-22303"/>
          <s v="22303-22304"/>
          <s v="22304-22305"/>
          <s v="22305-22306"/>
          <s v="22306-22307"/>
          <s v="22307-22308"/>
          <s v="22308-22309"/>
          <s v="22309-22310"/>
          <s v="22310-22311"/>
          <s v="22311-22312"/>
          <s v="22312-22313"/>
          <s v="22313-22314"/>
          <s v="22314-22315"/>
          <s v="22315-22316"/>
          <s v="22316-22317"/>
          <s v="22317-22318"/>
          <s v="22318-22319"/>
          <s v="22319-22320"/>
          <s v="22320-22321"/>
          <s v="22321-22322"/>
          <s v="22322-22323"/>
          <s v="22323-22324"/>
          <s v="22324-22325"/>
          <s v="22325-22326"/>
          <s v="22326-22327"/>
          <s v="22327-22328"/>
          <s v="22328-22329"/>
          <s v="22329-22330"/>
          <s v="22330-22331"/>
          <s v="22331-22332"/>
          <s v="22332-22333"/>
          <s v="22333-22334"/>
          <s v="22334-22335"/>
          <s v="22335-22336"/>
          <s v="22336-22337"/>
          <s v="22337-22338"/>
          <s v="22338-22339"/>
          <s v="22339-22340"/>
          <s v="22340-22341"/>
          <s v="22341-22342"/>
          <s v="22342-22343"/>
          <s v="22343-22344"/>
          <s v="22344-22345"/>
          <s v="22345-22346"/>
          <s v="22346-22347"/>
          <s v="22347-22348"/>
          <s v="22348-22349"/>
          <s v="22349-22350"/>
          <s v="22350-22351"/>
          <s v="22351-22352"/>
          <s v="22352-22353"/>
          <s v="22353-22354"/>
          <s v="22354-22355"/>
          <s v="22355-22356"/>
          <s v="22356-22357"/>
          <s v="22357-22358"/>
          <s v="22358-22359"/>
          <s v="22359-22360"/>
          <s v="22360-22361"/>
          <s v="22361-22362"/>
          <s v="22362-22363"/>
          <s v="22363-22364"/>
          <s v="22364-22365"/>
          <s v="22365-22366"/>
          <s v="22366-22367"/>
          <s v="22367-22368"/>
          <s v="22368-22369"/>
          <s v="22369-22370"/>
          <s v="22370-22371"/>
          <s v="22371-22372"/>
          <s v="22372-22373"/>
          <s v="22373-22374"/>
          <s v="22374-22375"/>
          <s v="22375-22376"/>
          <s v="22376-22377"/>
          <s v="22377-22378"/>
          <s v="22378-22379"/>
          <s v="22379-22380"/>
          <s v="22380-22381"/>
          <s v="22381-22382"/>
          <s v="22382-22383"/>
          <s v="22383-22384"/>
          <s v="22384-22385"/>
          <s v="22385-22386"/>
          <s v="22386-22387"/>
          <s v="22387-22388"/>
          <s v="22388-22389"/>
          <s v="22389-22390"/>
          <s v="22390-22391"/>
          <s v="22391-22392"/>
          <s v="22392-22393"/>
          <s v="22393-22394"/>
          <s v="22394-22395"/>
          <s v="22395-22396"/>
          <s v="22396-22397"/>
          <s v="22397-22398"/>
          <s v="22398-22399"/>
          <s v="22399-22400"/>
          <s v="22400-22401"/>
          <s v="22401-22402"/>
          <s v="22402-22403"/>
          <s v="22403-22404"/>
          <s v="22404-22405"/>
          <s v="22405-22406"/>
          <s v="22406-22407"/>
          <s v="22407-22408"/>
          <s v="22408-22409"/>
          <s v="22409-22410"/>
          <s v="22410-22411"/>
          <s v="22411-22412"/>
          <s v="22412-22413"/>
          <s v="22413-22414"/>
          <s v="22414-22415"/>
          <s v="22415-22416"/>
          <s v="22416-22417"/>
          <s v="22417-22418"/>
          <s v="22418-22419"/>
          <s v="22419-22420"/>
          <s v="22420-22421"/>
          <s v="22421-22422"/>
          <s v="22422-22423"/>
          <s v="22423-22424"/>
          <s v="22424-22425"/>
          <s v="22425-22426"/>
          <s v="22426-22427"/>
          <s v="22427-22428"/>
          <s v="22428-22429"/>
          <s v="22429-22430"/>
          <s v="22430-22431"/>
          <s v="22431-22432"/>
          <s v="22432-22433"/>
          <s v="22433-22434"/>
          <s v="22434-22435"/>
          <s v="22435-22436"/>
          <s v="22436-22437"/>
          <s v="22437-22438"/>
          <s v="22438-22439"/>
          <s v="22439-22440"/>
          <s v="22440-22441"/>
          <s v="22441-22442"/>
          <s v="22442-22443"/>
          <s v="22443-22444"/>
          <s v="22444-22445"/>
          <s v="22445-22446"/>
          <s v="22446-22447"/>
          <s v="22447-22448"/>
          <s v="22448-22449"/>
          <s v="22449-22450"/>
          <s v="22450-22451"/>
          <s v="22451-22452"/>
          <s v="22452-22453"/>
          <s v="22453-22454"/>
          <s v="22454-22455"/>
          <s v="22455-22456"/>
          <s v="22456-22457"/>
          <s v="22457-22458"/>
          <s v="22458-22459"/>
          <s v="22459-22460"/>
          <s v="22460-22461"/>
          <s v="22461-22462"/>
          <s v="22462-22463"/>
          <s v="22463-22464"/>
          <s v="22464-22465"/>
          <s v="22465-22466"/>
          <s v="22466-22467"/>
          <s v="22467-22468"/>
          <s v="22468-22469"/>
          <s v="22469-22470"/>
          <s v="22470-22471"/>
          <s v="22471-22472"/>
          <s v="22472-22473"/>
          <s v="22473-22474"/>
          <s v="22474-22475"/>
          <s v="22475-22476"/>
          <s v="22476-22477"/>
          <s v="22477-22478"/>
          <s v="22478-22479"/>
          <s v="22479-22480"/>
          <s v="22480-22481"/>
          <s v="22481-22482"/>
          <s v="22482-22483"/>
          <s v="22483-22484"/>
          <s v="22484-22485"/>
          <s v="22485-22486"/>
          <s v="22486-22487"/>
          <s v="22487-22488"/>
          <s v="22488-22489"/>
          <s v="22489-22490"/>
          <s v="22490-22491"/>
          <s v="22491-22492"/>
          <s v="22492-22493"/>
          <s v="22493-22494"/>
          <s v="22494-22495"/>
          <s v="22495-22496"/>
          <s v="22496-22497"/>
          <s v="22497-22498"/>
          <s v="22498-22499"/>
          <s v="22499-22500"/>
          <s v="22500-22501"/>
          <s v="22501-22502"/>
          <s v="22502-22503"/>
          <s v="22503-22504"/>
          <s v="22504-22505"/>
          <s v="22505-22506"/>
          <s v="22506-22507"/>
          <s v="22507-22508"/>
          <s v="22508-22509"/>
          <s v="22509-22510"/>
          <s v="22510-22511"/>
          <s v="22511-22512"/>
          <s v="22512-22513"/>
          <s v="22513-22514"/>
          <s v="22514-22515"/>
          <s v="22515-22516"/>
          <s v="22516-22517"/>
          <s v="22517-22518"/>
          <s v="22518-22519"/>
          <s v="22519-22520"/>
          <s v="22520-22521"/>
          <s v="22521-22522"/>
          <s v="22522-22523"/>
          <s v="22523-22524"/>
          <s v="22524-22525"/>
          <s v="22525-22526"/>
          <s v="22526-22527"/>
          <s v="22527-22528"/>
          <s v="22528-22529"/>
          <s v="22529-22530"/>
          <s v="22530-22531"/>
          <s v="22531-22532"/>
          <s v="22532-22533"/>
          <s v="22533-22534"/>
          <s v="22534-22535"/>
          <s v="22535-22536"/>
          <s v="22536-22537"/>
          <s v="22537-22538"/>
          <s v="22538-22539"/>
          <s v="22539-22540"/>
          <s v="22540-22541"/>
          <s v="22541-22542"/>
          <s v="22542-22543"/>
          <s v="22543-22544"/>
          <s v="22544-22545"/>
          <s v="22545-22546"/>
          <s v="22546-22547"/>
          <s v="22547-22548"/>
          <s v="22548-22549"/>
          <s v="22549-22550"/>
          <s v="22550-22551"/>
          <s v="22551-22552"/>
          <s v="22552-22553"/>
          <s v="22553-22554"/>
          <s v="22554-22555"/>
          <s v="22555-22556"/>
          <s v="22556-22557"/>
          <s v="22557-22558"/>
          <s v="22558-22559"/>
          <s v="22559-22560"/>
          <s v="22560-22561"/>
          <s v="22561-22562"/>
          <s v="22562-22563"/>
          <s v="22563-22564"/>
          <s v="22564-22565"/>
          <s v="22565-22566"/>
          <s v="22566-22567"/>
          <s v="22567-22568"/>
          <s v="22568-22569"/>
          <s v="22569-22570"/>
          <s v="22570-22571"/>
          <s v="22571-22572"/>
          <s v="22572-22573"/>
          <s v="22573-22574"/>
          <s v="22574-22575"/>
          <s v="22575-22576"/>
          <s v="22576-22577"/>
          <s v="22577-22578"/>
          <s v="22578-22579"/>
          <s v="22579-22580"/>
          <s v="22580-22581"/>
          <s v="22581-22582"/>
          <s v="22582-22583"/>
          <s v="22583-22584"/>
          <s v="22584-22585"/>
          <s v="22585-22586"/>
          <s v="22586-22587"/>
          <s v="22587-22588"/>
          <s v="22588-22589"/>
          <s v="22589-22590"/>
          <s v="22590-22591"/>
          <s v="22591-22592"/>
          <s v="22592-22593"/>
          <s v="22593-22594"/>
          <s v="22594-22595"/>
          <s v="22595-22596"/>
          <s v="22596-22597"/>
          <s v="22597-22598"/>
          <s v="22598-22599"/>
          <s v="22599-22600"/>
          <s v="22600-22601"/>
          <s v="22601-22602"/>
          <s v="22602-22603"/>
          <s v="&gt;22603"/>
        </groupItems>
      </fieldGroup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Years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x v="0"/>
    <d v="2015-07-23T03:00:00"/>
    <b v="0"/>
    <x v="0"/>
    <b v="1"/>
    <s v="film &amp; video/television"/>
    <x v="0"/>
    <n v="63.917582417582416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x v="1"/>
    <d v="2017-03-02T14:24:43"/>
    <b v="0"/>
    <x v="1"/>
    <b v="1"/>
    <s v="film &amp; video/television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x v="2"/>
    <d v="2016-02-15T16:51:23"/>
    <b v="0"/>
    <x v="2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x v="3"/>
    <d v="2014-08-07T12:21:47"/>
    <b v="0"/>
    <x v="3"/>
    <b v="1"/>
    <s v="film &amp; video/television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x v="4"/>
    <d v="2015-12-19T20:01:19"/>
    <b v="0"/>
    <x v="4"/>
    <b v="1"/>
    <s v="film &amp; video/television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x v="5"/>
    <d v="2016-07-29T05:35:00"/>
    <b v="0"/>
    <x v="5"/>
    <b v="1"/>
    <s v="film &amp; video/television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x v="6"/>
    <d v="2014-06-14T01:44:10"/>
    <b v="0"/>
    <x v="6"/>
    <b v="1"/>
    <s v="film &amp; video/television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x v="7"/>
    <d v="2016-07-05T01:07:47"/>
    <b v="0"/>
    <x v="7"/>
    <b v="1"/>
    <s v="film &amp; video/television"/>
    <x v="7"/>
    <n v="159.82456140350877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x v="8"/>
    <d v="2016-04-15T21:00:00"/>
    <b v="0"/>
    <x v="8"/>
    <b v="1"/>
    <s v="film &amp; video/television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x v="9"/>
    <d v="2016-04-17T02:29:04"/>
    <b v="0"/>
    <x v="9"/>
    <b v="1"/>
    <s v="film &amp; video/television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x v="10"/>
    <d v="2014-06-25T01:37:59"/>
    <b v="0"/>
    <x v="10"/>
    <b v="1"/>
    <s v="film &amp; video/television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x v="11"/>
    <d v="2016-08-22T03:00:00"/>
    <b v="0"/>
    <x v="11"/>
    <b v="1"/>
    <s v="film &amp; video/television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x v="12"/>
    <d v="2014-07-16T03:00:00"/>
    <b v="0"/>
    <x v="12"/>
    <b v="1"/>
    <s v="film &amp; video/television"/>
    <x v="12"/>
    <n v="59.961305925030231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x v="13"/>
    <d v="2016-06-23T20:27:00"/>
    <b v="0"/>
    <x v="13"/>
    <b v="1"/>
    <s v="film &amp; video/television"/>
    <x v="13"/>
    <n v="109.78431372549019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x v="14"/>
    <d v="2014-07-13T13:59:00"/>
    <b v="0"/>
    <x v="14"/>
    <b v="1"/>
    <s v="film &amp; video/television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x v="15"/>
    <d v="2015-09-27T20:14:00"/>
    <b v="0"/>
    <x v="15"/>
    <b v="1"/>
    <s v="film &amp; video/television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x v="16"/>
    <d v="2014-06-16T05:30:00"/>
    <b v="0"/>
    <x v="16"/>
    <b v="1"/>
    <s v="film &amp; video/television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x v="17"/>
    <d v="2014-11-04T18:33:42"/>
    <b v="0"/>
    <x v="17"/>
    <b v="1"/>
    <s v="film &amp; video/television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x v="18"/>
    <d v="2014-09-17T13:00:56"/>
    <b v="0"/>
    <x v="18"/>
    <b v="1"/>
    <s v="film &amp; video/television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x v="19"/>
    <d v="2015-07-20T19:35:34"/>
    <b v="0"/>
    <x v="19"/>
    <b v="1"/>
    <s v="film &amp; video/television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x v="20"/>
    <d v="2015-09-13T18:11:52"/>
    <b v="0"/>
    <x v="20"/>
    <b v="1"/>
    <s v="film &amp; video/television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x v="21"/>
    <d v="2014-09-26T15:03:09"/>
    <b v="0"/>
    <x v="21"/>
    <b v="1"/>
    <s v="film &amp; video/television"/>
    <x v="21"/>
    <n v="199.900990099009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x v="22"/>
    <d v="2015-01-01T07:59:00"/>
    <b v="0"/>
    <x v="22"/>
    <b v="1"/>
    <s v="film &amp; video/television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x v="23"/>
    <d v="2015-04-30T15:20:00"/>
    <b v="0"/>
    <x v="23"/>
    <b v="1"/>
    <s v="film &amp; video/television"/>
    <x v="23"/>
    <n v="103.04347826086956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x v="24"/>
    <d v="2015-09-15T19:39:00"/>
    <b v="0"/>
    <x v="24"/>
    <b v="1"/>
    <s v="film &amp; video/television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x v="25"/>
    <d v="2016-01-09T00:36:01"/>
    <b v="0"/>
    <x v="25"/>
    <b v="1"/>
    <s v="film &amp; video/television"/>
    <x v="25"/>
    <n v="57.142857142857146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x v="26"/>
    <d v="2014-08-17T12:22:24"/>
    <b v="0"/>
    <x v="10"/>
    <b v="1"/>
    <s v="film &amp; video/television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x v="27"/>
    <d v="2014-11-16T04:57:13"/>
    <b v="0"/>
    <x v="3"/>
    <b v="1"/>
    <s v="film &amp; video/television"/>
    <x v="27"/>
    <n v="148.9666666666666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x v="28"/>
    <d v="2015-12-16T23:08:04"/>
    <b v="0"/>
    <x v="26"/>
    <b v="1"/>
    <s v="film &amp; video/television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x v="29"/>
    <d v="2014-07-22T16:09:28"/>
    <b v="0"/>
    <x v="27"/>
    <b v="1"/>
    <s v="film &amp; video/television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x v="30"/>
    <d v="2014-08-21T07:01:55"/>
    <b v="0"/>
    <x v="28"/>
    <b v="1"/>
    <s v="film &amp; video/television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x v="31"/>
    <d v="2016-01-25T19:00:34"/>
    <b v="0"/>
    <x v="29"/>
    <b v="1"/>
    <s v="film &amp; video/television"/>
    <x v="31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x v="32"/>
    <d v="2016-05-13T03:59:00"/>
    <b v="0"/>
    <x v="30"/>
    <b v="1"/>
    <s v="film &amp; video/television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x v="33"/>
    <d v="2015-11-08T16:51:41"/>
    <b v="0"/>
    <x v="31"/>
    <b v="1"/>
    <s v="film &amp; video/television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x v="34"/>
    <d v="2014-08-05T07:43:21"/>
    <b v="0"/>
    <x v="32"/>
    <b v="1"/>
    <s v="film &amp; video/television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x v="35"/>
    <d v="2015-04-28T00:00:00"/>
    <b v="0"/>
    <x v="33"/>
    <b v="1"/>
    <s v="film &amp; video/television"/>
    <x v="35"/>
    <n v="59.464285714285715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x v="36"/>
    <d v="2015-04-04T06:22:05"/>
    <b v="0"/>
    <x v="34"/>
    <b v="1"/>
    <s v="film &amp; video/television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x v="37"/>
    <d v="2015-02-27T16:37:59"/>
    <b v="0"/>
    <x v="35"/>
    <b v="1"/>
    <s v="film &amp; video/television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x v="38"/>
    <d v="2013-05-11T01:22:24"/>
    <b v="0"/>
    <x v="36"/>
    <b v="1"/>
    <s v="film &amp; video/television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x v="39"/>
    <d v="2014-05-25T22:59:00"/>
    <b v="0"/>
    <x v="37"/>
    <b v="1"/>
    <s v="film &amp; video/television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x v="40"/>
    <d v="2014-06-19T04:00:00"/>
    <b v="0"/>
    <x v="38"/>
    <b v="1"/>
    <s v="film &amp; video/television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x v="41"/>
    <d v="2014-10-05T13:39:14"/>
    <b v="0"/>
    <x v="10"/>
    <b v="1"/>
    <s v="film &amp; video/television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x v="42"/>
    <d v="2014-12-28T15:20:26"/>
    <b v="0"/>
    <x v="39"/>
    <b v="1"/>
    <s v="film &amp; video/television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x v="43"/>
    <d v="2014-07-13T00:00:00"/>
    <b v="0"/>
    <x v="40"/>
    <b v="1"/>
    <s v="film &amp; video/television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x v="44"/>
    <d v="2014-10-07T02:22:17"/>
    <b v="0"/>
    <x v="41"/>
    <b v="1"/>
    <s v="film &amp; video/television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x v="45"/>
    <d v="2016-04-27T14:58:27"/>
    <b v="0"/>
    <x v="42"/>
    <b v="1"/>
    <s v="film &amp; video/television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x v="46"/>
    <d v="2015-12-15T23:09:34"/>
    <b v="0"/>
    <x v="43"/>
    <b v="1"/>
    <s v="film &amp; video/television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x v="47"/>
    <d v="2014-12-19T20:40:07"/>
    <b v="0"/>
    <x v="16"/>
    <b v="1"/>
    <s v="film &amp; video/television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x v="48"/>
    <d v="2015-03-01T12:00:00"/>
    <b v="0"/>
    <x v="44"/>
    <b v="1"/>
    <s v="film &amp; video/television"/>
    <x v="46"/>
    <n v="56.81578947368421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x v="49"/>
    <d v="2015-10-24T04:14:05"/>
    <b v="0"/>
    <x v="45"/>
    <b v="1"/>
    <s v="film &amp; video/television"/>
    <x v="31"/>
    <n v="137.9310344827586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x v="50"/>
    <d v="2015-01-30T17:00:00"/>
    <b v="0"/>
    <x v="19"/>
    <b v="1"/>
    <s v="film &amp; video/television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x v="51"/>
    <d v="2015-08-10T22:17:17"/>
    <b v="0"/>
    <x v="46"/>
    <b v="1"/>
    <s v="film &amp; video/television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x v="52"/>
    <d v="2014-07-17T16:50:46"/>
    <b v="0"/>
    <x v="47"/>
    <b v="1"/>
    <s v="film &amp; video/television"/>
    <x v="48"/>
    <n v="223.48076923076923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x v="53"/>
    <d v="2014-04-04T22:00:00"/>
    <b v="0"/>
    <x v="27"/>
    <b v="1"/>
    <s v="film &amp; video/television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x v="54"/>
    <d v="2015-12-25T17:07:01"/>
    <b v="0"/>
    <x v="47"/>
    <b v="1"/>
    <s v="film &amp; video/television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x v="55"/>
    <d v="2016-05-27T23:15:16"/>
    <b v="0"/>
    <x v="48"/>
    <b v="1"/>
    <s v="film &amp; video/television"/>
    <x v="51"/>
    <n v="128.95348837209303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x v="56"/>
    <d v="2015-06-08T16:00:00"/>
    <b v="0"/>
    <x v="49"/>
    <b v="1"/>
    <s v="film &amp; video/television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x v="57"/>
    <d v="2015-04-25T19:59:22"/>
    <b v="0"/>
    <x v="50"/>
    <b v="1"/>
    <s v="film &amp; video/television"/>
    <x v="53"/>
    <n v="221.52173913043478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x v="58"/>
    <d v="2014-11-19T18:52:52"/>
    <b v="0"/>
    <x v="11"/>
    <b v="1"/>
    <s v="film &amp; video/television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x v="59"/>
    <d v="2015-09-14T21:00:00"/>
    <b v="0"/>
    <x v="51"/>
    <b v="1"/>
    <s v="film &amp; video/television"/>
    <x v="55"/>
    <n v="606.82242424242418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x v="60"/>
    <d v="2014-03-23T00:00:00"/>
    <b v="0"/>
    <x v="52"/>
    <b v="1"/>
    <s v="film &amp; video/shorts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x v="61"/>
    <d v="2013-06-06T19:32:37"/>
    <b v="0"/>
    <x v="23"/>
    <b v="1"/>
    <s v="film &amp; video/shorts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x v="62"/>
    <d v="2013-03-03T19:11:18"/>
    <b v="0"/>
    <x v="53"/>
    <b v="1"/>
    <s v="film &amp; video/shorts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x v="63"/>
    <d v="2013-12-28T04:59:00"/>
    <b v="0"/>
    <x v="31"/>
    <b v="1"/>
    <s v="film &amp; video/shorts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x v="64"/>
    <d v="2013-07-08T00:26:21"/>
    <b v="0"/>
    <x v="54"/>
    <b v="1"/>
    <s v="film &amp; video/shorts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x v="65"/>
    <d v="2014-08-11T05:59:00"/>
    <b v="0"/>
    <x v="7"/>
    <b v="1"/>
    <s v="film &amp; video/shorts"/>
    <x v="61"/>
    <n v="132.05263157894737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x v="66"/>
    <d v="2016-07-18T20:23:40"/>
    <b v="0"/>
    <x v="55"/>
    <b v="1"/>
    <s v="film &amp; video/shorts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x v="67"/>
    <d v="2012-07-15T14:00:04"/>
    <b v="0"/>
    <x v="9"/>
    <b v="1"/>
    <s v="film &amp; video/shorts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x v="68"/>
    <d v="2014-02-23T13:39:51"/>
    <b v="0"/>
    <x v="17"/>
    <b v="1"/>
    <s v="film &amp; video/shorts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x v="69"/>
    <d v="2011-10-02T06:59:00"/>
    <b v="0"/>
    <x v="56"/>
    <b v="1"/>
    <s v="film &amp; video/shorts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x v="70"/>
    <d v="2011-09-04T21:30:45"/>
    <b v="0"/>
    <x v="57"/>
    <b v="1"/>
    <s v="film &amp; video/shorts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x v="71"/>
    <d v="2012-05-28T06:30:57"/>
    <b v="0"/>
    <x v="58"/>
    <b v="1"/>
    <s v="film &amp; video/shorts"/>
    <x v="67"/>
    <n v="69.71875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x v="72"/>
    <d v="2012-11-15T00:00:00"/>
    <b v="0"/>
    <x v="14"/>
    <b v="1"/>
    <s v="film &amp; video/shorts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x v="73"/>
    <d v="2011-05-03T03:59:00"/>
    <b v="0"/>
    <x v="59"/>
    <b v="1"/>
    <s v="film &amp; video/shorts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x v="74"/>
    <d v="2016-01-21T11:41:35"/>
    <b v="0"/>
    <x v="60"/>
    <b v="1"/>
    <s v="film &amp; video/shorts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x v="75"/>
    <d v="2013-04-23T05:01:12"/>
    <b v="0"/>
    <x v="5"/>
    <b v="1"/>
    <s v="film &amp; video/shorts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x v="76"/>
    <d v="2011-12-27T17:35:58"/>
    <b v="0"/>
    <x v="41"/>
    <b v="1"/>
    <s v="film &amp; video/shorts"/>
    <x v="71"/>
    <n v="30.666666666666668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x v="77"/>
    <d v="2012-05-21T02:59:00"/>
    <b v="0"/>
    <x v="55"/>
    <b v="1"/>
    <s v="film &amp; video/shorts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x v="78"/>
    <d v="2016-09-01T17:32:01"/>
    <b v="0"/>
    <x v="2"/>
    <b v="1"/>
    <s v="film &amp; video/shorts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x v="79"/>
    <d v="2014-04-25T18:38:13"/>
    <b v="0"/>
    <x v="14"/>
    <b v="1"/>
    <s v="film &amp; video/shorts"/>
    <x v="74"/>
    <n v="40.268292682926827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x v="80"/>
    <d v="2013-12-10T02:00:56"/>
    <b v="0"/>
    <x v="5"/>
    <b v="1"/>
    <s v="film &amp; video/shorts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x v="81"/>
    <d v="2012-07-14T03:02:00"/>
    <b v="0"/>
    <x v="33"/>
    <b v="1"/>
    <s v="film &amp; video/shorts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x v="82"/>
    <d v="2011-10-09T19:41:01"/>
    <b v="0"/>
    <x v="61"/>
    <b v="1"/>
    <s v="film &amp; video/shorts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x v="83"/>
    <d v="2015-02-22T11:30:00"/>
    <b v="0"/>
    <x v="62"/>
    <b v="1"/>
    <s v="film &amp; video/shorts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x v="84"/>
    <d v="2011-05-15T18:11:26"/>
    <b v="0"/>
    <x v="63"/>
    <b v="1"/>
    <s v="film &amp; video/shorts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x v="85"/>
    <d v="2011-09-23T03:00:37"/>
    <b v="0"/>
    <x v="64"/>
    <b v="1"/>
    <s v="film &amp; video/shorts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x v="86"/>
    <d v="2015-12-27T14:20:45"/>
    <b v="0"/>
    <x v="57"/>
    <b v="1"/>
    <s v="film &amp; video/shorts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x v="87"/>
    <d v="2010-06-03T01:41:00"/>
    <b v="0"/>
    <x v="20"/>
    <b v="1"/>
    <s v="film &amp; video/shorts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x v="88"/>
    <d v="2014-06-22T15:48:51"/>
    <b v="0"/>
    <x v="65"/>
    <b v="1"/>
    <s v="film &amp; video/shorts"/>
    <x v="82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x v="89"/>
    <d v="2013-06-02T18:03:12"/>
    <b v="0"/>
    <x v="66"/>
    <b v="1"/>
    <s v="film &amp; video/shorts"/>
    <x v="83"/>
    <n v="123.285714285714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x v="90"/>
    <d v="2011-07-12T07:08:19"/>
    <b v="0"/>
    <x v="38"/>
    <b v="1"/>
    <s v="film &amp; video/shorts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x v="91"/>
    <d v="2011-05-17T09:39:24"/>
    <b v="0"/>
    <x v="67"/>
    <b v="1"/>
    <s v="film &amp; video/shorts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x v="92"/>
    <d v="2017-02-01T08:00:00"/>
    <b v="0"/>
    <x v="68"/>
    <b v="1"/>
    <s v="film &amp; video/shorts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x v="93"/>
    <d v="2012-07-03T21:00:00"/>
    <b v="0"/>
    <x v="41"/>
    <b v="1"/>
    <s v="film &amp; video/shorts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x v="94"/>
    <d v="2014-04-07T17:13:42"/>
    <b v="0"/>
    <x v="8"/>
    <b v="1"/>
    <s v="film &amp; video/shorts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x v="95"/>
    <d v="2012-02-26T00:07:21"/>
    <b v="0"/>
    <x v="64"/>
    <b v="1"/>
    <s v="film &amp; video/shorts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x v="96"/>
    <d v="2010-08-01T03:00:00"/>
    <b v="0"/>
    <x v="69"/>
    <b v="1"/>
    <s v="film &amp; video/shorts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x v="97"/>
    <d v="2011-07-12T03:14:42"/>
    <b v="0"/>
    <x v="22"/>
    <b v="1"/>
    <s v="film &amp; video/shorts"/>
    <x v="90"/>
    <n v="53.125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x v="98"/>
    <d v="2012-12-07T23:30:00"/>
    <b v="0"/>
    <x v="65"/>
    <b v="1"/>
    <s v="film &amp; video/shorts"/>
    <x v="90"/>
    <n v="56.666666666666664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x v="99"/>
    <d v="2014-01-22T21:39:59"/>
    <b v="0"/>
    <x v="70"/>
    <b v="1"/>
    <s v="film &amp; video/shorts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x v="100"/>
    <d v="2012-11-04T19:04:46"/>
    <b v="0"/>
    <x v="55"/>
    <b v="1"/>
    <s v="film &amp; video/shorts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x v="101"/>
    <d v="2013-01-24T18:38:30"/>
    <b v="0"/>
    <x v="2"/>
    <b v="1"/>
    <s v="film &amp; video/shorts"/>
    <x v="31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x v="102"/>
    <d v="2010-12-23T03:08:53"/>
    <b v="0"/>
    <x v="71"/>
    <b v="1"/>
    <s v="film &amp; video/shorts"/>
    <x v="92"/>
    <n v="117.923076923076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x v="103"/>
    <d v="2014-03-07T19:20:30"/>
    <b v="0"/>
    <x v="72"/>
    <b v="1"/>
    <s v="film &amp; video/shorts"/>
    <x v="93"/>
    <n v="27.897959183673468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x v="104"/>
    <d v="2011-04-03T01:00:00"/>
    <b v="0"/>
    <x v="73"/>
    <b v="1"/>
    <s v="film &amp; video/shorts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x v="105"/>
    <d v="2016-05-14T00:00:00"/>
    <b v="0"/>
    <x v="65"/>
    <b v="1"/>
    <s v="film &amp; video/shorts"/>
    <x v="94"/>
    <n v="39.383333333333333"/>
    <x v="0"/>
    <x v="1"/>
  </r>
  <r>
    <n v="106"/>
    <s v="LOST WEEKEND"/>
    <s v="A Boy. A Girl. A Car. A Serial Killer."/>
    <x v="10"/>
    <n v="5025"/>
    <x v="0"/>
    <x v="0"/>
    <s v="USD"/>
    <n v="1333391901"/>
    <n v="1332182301"/>
    <x v="106"/>
    <d v="2012-04-02T18:38:21"/>
    <b v="0"/>
    <x v="74"/>
    <b v="1"/>
    <s v="film &amp; video/shorts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x v="107"/>
    <d v="2011-04-24T23:34:47"/>
    <b v="0"/>
    <x v="50"/>
    <b v="1"/>
    <s v="film &amp; video/shorts"/>
    <x v="95"/>
    <n v="111.37681159420291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x v="108"/>
    <d v="2013-05-31T14:42:50"/>
    <b v="0"/>
    <x v="5"/>
    <b v="1"/>
    <s v="film &amp; video/shorts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x v="109"/>
    <d v="2011-02-26T00:37:10"/>
    <b v="0"/>
    <x v="5"/>
    <b v="1"/>
    <s v="film &amp; video/shorts"/>
    <x v="97"/>
    <n v="46.702127659574465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x v="110"/>
    <d v="2013-11-14T05:59:00"/>
    <b v="0"/>
    <x v="55"/>
    <b v="1"/>
    <s v="film &amp; video/shorts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x v="111"/>
    <d v="2015-05-31T07:59:47"/>
    <b v="0"/>
    <x v="28"/>
    <b v="1"/>
    <s v="film &amp; video/shorts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x v="112"/>
    <d v="2014-04-13T02:00:00"/>
    <b v="0"/>
    <x v="75"/>
    <b v="1"/>
    <s v="film &amp; video/shorts"/>
    <x v="87"/>
    <n v="64.19753086419753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x v="113"/>
    <d v="2011-08-06T15:00:00"/>
    <b v="0"/>
    <x v="76"/>
    <b v="1"/>
    <s v="film &amp; video/shorts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x v="114"/>
    <d v="2012-01-13T06:34:48"/>
    <b v="0"/>
    <x v="2"/>
    <b v="1"/>
    <s v="film &amp; video/shorts"/>
    <x v="101"/>
    <n v="88.571428571428569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x v="115"/>
    <d v="2012-02-04T17:44:04"/>
    <b v="0"/>
    <x v="19"/>
    <b v="1"/>
    <s v="film &amp; video/shorts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x v="116"/>
    <d v="2011-04-08T10:55:55"/>
    <b v="0"/>
    <x v="7"/>
    <b v="1"/>
    <s v="film &amp; video/shorts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x v="117"/>
    <d v="2010-06-09T19:00:00"/>
    <b v="0"/>
    <x v="74"/>
    <b v="1"/>
    <s v="film &amp; video/shorts"/>
    <x v="104"/>
    <n v="167.48962962962963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x v="118"/>
    <d v="2011-07-29T01:17:16"/>
    <b v="0"/>
    <x v="70"/>
    <b v="1"/>
    <s v="film &amp; video/shorts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x v="119"/>
    <d v="2011-08-13T23:00:00"/>
    <b v="0"/>
    <x v="77"/>
    <b v="1"/>
    <s v="film &amp; video/shorts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x v="120"/>
    <d v="2016-10-03T01:11:47"/>
    <b v="0"/>
    <x v="29"/>
    <b v="0"/>
    <s v="film &amp; video/science fiction"/>
    <x v="107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x v="121"/>
    <d v="2015-04-18T10:16:00"/>
    <b v="0"/>
    <x v="29"/>
    <b v="0"/>
    <s v="film &amp; video/science fiction"/>
    <x v="108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x v="122"/>
    <d v="2016-10-10T10:21:47"/>
    <b v="0"/>
    <x v="78"/>
    <b v="0"/>
    <s v="film &amp; video/science fiction"/>
    <x v="109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x v="123"/>
    <d v="2014-10-28T22:00:00"/>
    <b v="0"/>
    <x v="79"/>
    <b v="0"/>
    <s v="film &amp; video/science fiction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x v="124"/>
    <d v="2015-05-15T22:17:22"/>
    <b v="0"/>
    <x v="78"/>
    <b v="0"/>
    <s v="film &amp; video/science fiction"/>
    <x v="109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x v="125"/>
    <d v="2017-02-03T23:51:20"/>
    <b v="0"/>
    <x v="79"/>
    <b v="0"/>
    <s v="film &amp; video/science fiction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x v="126"/>
    <d v="2015-06-11T02:00:00"/>
    <b v="0"/>
    <x v="62"/>
    <b v="0"/>
    <s v="film &amp; video/science fiction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x v="127"/>
    <d v="2015-04-03T13:59:01"/>
    <b v="0"/>
    <x v="80"/>
    <b v="0"/>
    <s v="film &amp; video/science fiction"/>
    <x v="113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x v="128"/>
    <d v="2016-10-20T05:28:13"/>
    <b v="0"/>
    <x v="79"/>
    <b v="0"/>
    <s v="film &amp; video/science fiction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x v="129"/>
    <d v="2014-10-30T22:29:43"/>
    <b v="0"/>
    <x v="78"/>
    <b v="0"/>
    <s v="film &amp; video/science fiction"/>
    <x v="109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x v="130"/>
    <d v="2014-06-16T20:16:00"/>
    <b v="0"/>
    <x v="78"/>
    <b v="0"/>
    <s v="film &amp; video/science fiction"/>
    <x v="109"/>
    <n v="0"/>
    <x v="0"/>
    <x v="2"/>
  </r>
  <r>
    <n v="131"/>
    <s v="I (Canceled)"/>
    <s v="I"/>
    <x v="38"/>
    <n v="0"/>
    <x v="1"/>
    <x v="0"/>
    <s v="USD"/>
    <n v="1467763200"/>
    <n v="1466453161"/>
    <x v="131"/>
    <d v="2016-07-06T00:00:00"/>
    <b v="0"/>
    <x v="78"/>
    <b v="0"/>
    <s v="film &amp; video/science fiction"/>
    <x v="109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x v="132"/>
    <d v="2014-11-07T20:30:07"/>
    <b v="0"/>
    <x v="75"/>
    <b v="0"/>
    <s v="film &amp; video/science fiction"/>
    <x v="115"/>
    <n v="94.506172839506178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x v="133"/>
    <d v="2016-05-31T17:31:00"/>
    <b v="0"/>
    <x v="78"/>
    <b v="0"/>
    <s v="film &amp; video/science fiction"/>
    <x v="109"/>
    <n v="0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x v="134"/>
    <d v="2015-09-04T17:00:00"/>
    <b v="0"/>
    <x v="78"/>
    <b v="0"/>
    <s v="film &amp; video/science fiction"/>
    <x v="109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x v="135"/>
    <d v="2014-07-01T19:00:00"/>
    <b v="0"/>
    <x v="81"/>
    <b v="0"/>
    <s v="film &amp; video/science fiction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x v="136"/>
    <d v="2015-05-16T10:16:00"/>
    <b v="0"/>
    <x v="78"/>
    <b v="0"/>
    <s v="film &amp; video/science fiction"/>
    <x v="109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x v="137"/>
    <d v="2015-10-12T13:46:33"/>
    <b v="0"/>
    <x v="78"/>
    <b v="0"/>
    <s v="film &amp; video/science fiction"/>
    <x v="109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x v="138"/>
    <d v="2015-08-01T04:59:00"/>
    <b v="0"/>
    <x v="6"/>
    <b v="0"/>
    <s v="film &amp; video/science fiction"/>
    <x v="117"/>
    <n v="81.241379310344826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x v="139"/>
    <d v="2015-07-12T22:06:12"/>
    <b v="0"/>
    <x v="29"/>
    <b v="0"/>
    <s v="film &amp; video/science fiction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x v="140"/>
    <d v="2015-03-20T03:45:32"/>
    <b v="0"/>
    <x v="78"/>
    <b v="0"/>
    <s v="film &amp; video/science fiction"/>
    <x v="109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x v="141"/>
    <d v="2015-05-31T03:40:23"/>
    <b v="0"/>
    <x v="33"/>
    <b v="0"/>
    <s v="film &amp; video/science fiction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x v="142"/>
    <d v="2014-11-16T22:26:18"/>
    <b v="0"/>
    <x v="29"/>
    <b v="0"/>
    <s v="film &amp; video/science fiction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x v="143"/>
    <d v="2016-09-03T05:55:00"/>
    <b v="0"/>
    <x v="78"/>
    <b v="0"/>
    <s v="film &amp; video/science fiction"/>
    <x v="109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x v="144"/>
    <d v="2015-04-13T17:17:52"/>
    <b v="0"/>
    <x v="77"/>
    <b v="0"/>
    <s v="film &amp; video/science fiction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x v="145"/>
    <d v="2015-08-11T13:00:52"/>
    <b v="0"/>
    <x v="82"/>
    <b v="0"/>
    <s v="film &amp; video/science fiction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x v="146"/>
    <d v="2017-01-18T00:23:18"/>
    <b v="0"/>
    <x v="83"/>
    <b v="0"/>
    <s v="film &amp; video/science fiction"/>
    <x v="122"/>
    <n v="38.333333333333336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x v="147"/>
    <d v="2015-01-08T18:18:00"/>
    <b v="0"/>
    <x v="78"/>
    <b v="0"/>
    <s v="film &amp; video/science fiction"/>
    <x v="109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x v="148"/>
    <d v="2016-02-27T06:45:36"/>
    <b v="0"/>
    <x v="84"/>
    <b v="0"/>
    <s v="film &amp; video/science fiction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x v="149"/>
    <d v="2014-12-25T08:00:00"/>
    <b v="0"/>
    <x v="79"/>
    <b v="0"/>
    <s v="film &amp; video/science fiction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x v="150"/>
    <d v="2015-05-26T03:53:02"/>
    <b v="0"/>
    <x v="85"/>
    <b v="0"/>
    <s v="film &amp; video/science fiction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x v="151"/>
    <d v="2015-06-18T13:13:11"/>
    <b v="0"/>
    <x v="81"/>
    <b v="0"/>
    <s v="film &amp; video/science fiction"/>
    <x v="126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x v="152"/>
    <d v="2014-09-23T01:51:40"/>
    <b v="0"/>
    <x v="84"/>
    <b v="0"/>
    <s v="film &amp; video/science fiction"/>
    <x v="127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x v="153"/>
    <d v="2014-12-02T15:04:04"/>
    <b v="0"/>
    <x v="73"/>
    <b v="0"/>
    <s v="film &amp; video/science fiction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x v="154"/>
    <d v="2015-06-03T13:08:15"/>
    <b v="0"/>
    <x v="83"/>
    <b v="0"/>
    <s v="film &amp; video/science fiction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x v="155"/>
    <d v="2015-07-23T13:25:35"/>
    <b v="0"/>
    <x v="80"/>
    <b v="0"/>
    <s v="film &amp; video/science fiction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x v="156"/>
    <d v="2014-08-03T02:59:56"/>
    <b v="0"/>
    <x v="41"/>
    <b v="0"/>
    <s v="film &amp; video/science fiction"/>
    <x v="131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x v="157"/>
    <d v="2016-02-26T21:52:52"/>
    <b v="0"/>
    <x v="84"/>
    <b v="0"/>
    <s v="film &amp; video/science fiction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x v="158"/>
    <d v="2014-10-22T01:50:28"/>
    <b v="0"/>
    <x v="78"/>
    <b v="0"/>
    <s v="film &amp; video/science fiction"/>
    <x v="109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x v="159"/>
    <d v="2016-07-03T10:25:45"/>
    <b v="0"/>
    <x v="29"/>
    <b v="0"/>
    <s v="film &amp; video/science fiction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x v="160"/>
    <d v="2015-08-15T21:54:51"/>
    <b v="0"/>
    <x v="78"/>
    <b v="0"/>
    <s v="film &amp; video/drama"/>
    <x v="109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x v="161"/>
    <d v="2014-07-02T16:29:55"/>
    <b v="0"/>
    <x v="29"/>
    <b v="0"/>
    <s v="film &amp; video/drama"/>
    <x v="134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x v="162"/>
    <d v="2014-08-16T23:42:00"/>
    <b v="0"/>
    <x v="73"/>
    <b v="0"/>
    <s v="film &amp; video/drama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x v="163"/>
    <d v="2015-10-01T00:00:00"/>
    <b v="0"/>
    <x v="78"/>
    <b v="0"/>
    <s v="film &amp; video/drama"/>
    <x v="109"/>
    <n v="0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x v="164"/>
    <d v="2014-09-19T18:18:21"/>
    <b v="0"/>
    <x v="63"/>
    <b v="0"/>
    <s v="film &amp; video/drama"/>
    <x v="136"/>
    <n v="91.428571428571431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x v="165"/>
    <d v="2016-01-12T15:48:44"/>
    <b v="0"/>
    <x v="78"/>
    <b v="0"/>
    <s v="film &amp; video/drama"/>
    <x v="109"/>
    <n v="0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x v="166"/>
    <d v="2017-01-16T01:49:22"/>
    <b v="0"/>
    <x v="29"/>
    <b v="0"/>
    <s v="film &amp; video/drama"/>
    <x v="137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x v="167"/>
    <d v="2015-08-04T22:15:35"/>
    <b v="0"/>
    <x v="84"/>
    <b v="0"/>
    <s v="film &amp; video/drama"/>
    <x v="134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x v="168"/>
    <d v="2015-03-19T19:02:50"/>
    <b v="0"/>
    <x v="83"/>
    <b v="0"/>
    <s v="film &amp; video/drama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x v="169"/>
    <d v="2014-10-18T12:07:39"/>
    <b v="0"/>
    <x v="73"/>
    <b v="0"/>
    <s v="film &amp; video/drama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x v="170"/>
    <d v="2015-08-30T05:28:00"/>
    <b v="0"/>
    <x v="73"/>
    <b v="0"/>
    <s v="film &amp; video/drama"/>
    <x v="140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x v="171"/>
    <d v="2016-08-12T04:20:14"/>
    <b v="0"/>
    <x v="29"/>
    <b v="0"/>
    <s v="film &amp; video/drama"/>
    <x v="133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x v="172"/>
    <d v="2015-03-19T08:28:43"/>
    <b v="0"/>
    <x v="78"/>
    <b v="0"/>
    <s v="film &amp; video/drama"/>
    <x v="109"/>
    <n v="0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x v="173"/>
    <d v="2015-02-28T13:45:08"/>
    <b v="0"/>
    <x v="78"/>
    <b v="0"/>
    <s v="film &amp; video/drama"/>
    <x v="109"/>
    <n v="0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x v="174"/>
    <d v="2015-05-08T18:12:56"/>
    <b v="0"/>
    <x v="78"/>
    <b v="0"/>
    <s v="film &amp; video/drama"/>
    <x v="109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x v="175"/>
    <d v="2014-08-29T18:40:11"/>
    <b v="0"/>
    <x v="55"/>
    <b v="0"/>
    <s v="film &amp; video/drama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x v="176"/>
    <d v="2015-08-05T19:46:39"/>
    <b v="0"/>
    <x v="78"/>
    <b v="0"/>
    <s v="film &amp; video/drama"/>
    <x v="109"/>
    <n v="0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x v="177"/>
    <d v="2015-03-24T00:08:46"/>
    <b v="0"/>
    <x v="63"/>
    <b v="0"/>
    <s v="film &amp; video/drama"/>
    <x v="142"/>
    <n v="25.714285714285715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x v="178"/>
    <d v="2015-11-26T23:55:45"/>
    <b v="0"/>
    <x v="78"/>
    <b v="0"/>
    <s v="film &amp; video/drama"/>
    <x v="109"/>
    <n v="0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x v="179"/>
    <d v="2016-03-04T01:55:55"/>
    <b v="0"/>
    <x v="84"/>
    <b v="0"/>
    <s v="film &amp; video/drama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x v="180"/>
    <d v="2015-04-13T19:00:00"/>
    <b v="0"/>
    <x v="62"/>
    <b v="0"/>
    <s v="film &amp; video/drama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x v="181"/>
    <d v="2015-06-22T17:48:15"/>
    <b v="0"/>
    <x v="80"/>
    <b v="0"/>
    <s v="film &amp; video/drama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x v="182"/>
    <d v="2017-01-07T00:17:12"/>
    <b v="0"/>
    <x v="78"/>
    <b v="0"/>
    <s v="film &amp; video/drama"/>
    <x v="109"/>
    <n v="0"/>
    <x v="0"/>
    <x v="3"/>
  </r>
  <r>
    <n v="183"/>
    <s v="Three Little Words"/>
    <s v="Don't kill me until I meet my Dad"/>
    <x v="78"/>
    <n v="4482"/>
    <x v="2"/>
    <x v="1"/>
    <s v="GBP"/>
    <n v="1417033610"/>
    <n v="1414438010"/>
    <x v="183"/>
    <d v="2014-11-26T20:26:50"/>
    <b v="0"/>
    <x v="8"/>
    <b v="0"/>
    <s v="film &amp; video/drama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x v="184"/>
    <d v="2014-09-01T03:59:00"/>
    <b v="0"/>
    <x v="84"/>
    <b v="0"/>
    <s v="film &amp; video/drama"/>
    <x v="147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x v="185"/>
    <d v="2016-08-18T21:52:19"/>
    <b v="0"/>
    <x v="73"/>
    <b v="0"/>
    <s v="film &amp; video/drama"/>
    <x v="148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x v="186"/>
    <d v="2017-03-03T20:00:00"/>
    <b v="0"/>
    <x v="78"/>
    <b v="0"/>
    <s v="film &amp; video/drama"/>
    <x v="109"/>
    <n v="0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x v="187"/>
    <d v="2015-07-21T06:59:00"/>
    <b v="0"/>
    <x v="81"/>
    <b v="0"/>
    <s v="film &amp; video/drama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x v="188"/>
    <d v="2014-09-05T04:23:35"/>
    <b v="0"/>
    <x v="78"/>
    <b v="0"/>
    <s v="film &amp; video/drama"/>
    <x v="109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x v="189"/>
    <d v="2016-09-03T16:34:37"/>
    <b v="0"/>
    <x v="81"/>
    <b v="0"/>
    <s v="film &amp; video/drama"/>
    <x v="150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x v="190"/>
    <d v="2016-06-16T15:37:26"/>
    <b v="0"/>
    <x v="29"/>
    <b v="0"/>
    <s v="film &amp; video/drama"/>
    <x v="151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x v="191"/>
    <d v="2015-10-02T10:35:38"/>
    <b v="0"/>
    <x v="83"/>
    <b v="0"/>
    <s v="film &amp; video/drama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x v="192"/>
    <d v="2014-10-17T19:00:32"/>
    <b v="0"/>
    <x v="83"/>
    <b v="0"/>
    <s v="film &amp; video/drama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x v="193"/>
    <d v="2014-11-28T23:26:06"/>
    <b v="0"/>
    <x v="78"/>
    <b v="0"/>
    <s v="film &amp; video/drama"/>
    <x v="109"/>
    <n v="0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x v="194"/>
    <d v="2016-03-06T23:55:31"/>
    <b v="0"/>
    <x v="83"/>
    <b v="0"/>
    <s v="film &amp; video/drama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x v="195"/>
    <d v="2015-07-10T16:05:32"/>
    <b v="0"/>
    <x v="78"/>
    <b v="0"/>
    <s v="film &amp; video/drama"/>
    <x v="109"/>
    <n v="0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x v="196"/>
    <d v="2015-10-10T21:00:00"/>
    <b v="0"/>
    <x v="10"/>
    <b v="0"/>
    <s v="film &amp; video/drama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x v="197"/>
    <d v="2017-02-17T21:00:00"/>
    <b v="0"/>
    <x v="22"/>
    <b v="0"/>
    <s v="film &amp; video/drama"/>
    <x v="156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x v="198"/>
    <d v="2014-10-05T09:12:02"/>
    <b v="0"/>
    <x v="79"/>
    <b v="0"/>
    <s v="film &amp; video/drama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x v="199"/>
    <d v="2016-09-01T02:58:22"/>
    <b v="0"/>
    <x v="78"/>
    <b v="0"/>
    <s v="film &amp; video/drama"/>
    <x v="109"/>
    <n v="0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x v="200"/>
    <d v="2014-09-15T02:00:03"/>
    <b v="0"/>
    <x v="59"/>
    <b v="0"/>
    <s v="film &amp; video/drama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x v="201"/>
    <d v="2015-02-08T19:38:49"/>
    <b v="0"/>
    <x v="63"/>
    <b v="0"/>
    <s v="film &amp; video/drama"/>
    <x v="159"/>
    <n v="54.285714285714285"/>
    <x v="0"/>
    <x v="3"/>
  </r>
  <r>
    <n v="202"/>
    <s v="Modern Gangsters"/>
    <s v="new web series created by jonney terry"/>
    <x v="12"/>
    <n v="0"/>
    <x v="2"/>
    <x v="0"/>
    <s v="USD"/>
    <n v="1444337940"/>
    <n v="1441750564"/>
    <x v="202"/>
    <d v="2015-10-08T20:59:00"/>
    <b v="0"/>
    <x v="78"/>
    <b v="0"/>
    <s v="film &amp; video/drama"/>
    <x v="109"/>
    <n v="0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x v="203"/>
    <d v="2015-01-29T20:21:04"/>
    <b v="0"/>
    <x v="22"/>
    <b v="0"/>
    <s v="film &amp; video/drama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x v="204"/>
    <d v="2016-08-04T14:00:03"/>
    <b v="0"/>
    <x v="86"/>
    <b v="0"/>
    <s v="film &amp; video/drama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x v="205"/>
    <d v="2015-10-06T15:10:22"/>
    <b v="0"/>
    <x v="57"/>
    <b v="0"/>
    <s v="film &amp; video/drama"/>
    <x v="162"/>
    <n v="76.470588235294116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x v="206"/>
    <d v="2016-08-06T00:06:23"/>
    <b v="0"/>
    <x v="78"/>
    <b v="0"/>
    <s v="film &amp; video/drama"/>
    <x v="109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x v="207"/>
    <d v="2015-01-04T04:43:58"/>
    <b v="0"/>
    <x v="62"/>
    <b v="0"/>
    <s v="film &amp; video/drama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x v="208"/>
    <d v="2014-12-16T08:52:47"/>
    <b v="0"/>
    <x v="78"/>
    <b v="0"/>
    <s v="film &amp; video/drama"/>
    <x v="109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x v="209"/>
    <d v="2015-07-10T22:08:55"/>
    <b v="0"/>
    <x v="78"/>
    <b v="0"/>
    <s v="film &amp; video/drama"/>
    <x v="109"/>
    <n v="0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x v="210"/>
    <d v="2015-10-01T05:00:00"/>
    <b v="0"/>
    <x v="51"/>
    <b v="0"/>
    <s v="film &amp; video/drama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x v="211"/>
    <d v="2015-09-19T03:50:17"/>
    <b v="0"/>
    <x v="8"/>
    <b v="0"/>
    <s v="film &amp; video/drama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x v="212"/>
    <d v="2016-04-16T20:08:40"/>
    <b v="0"/>
    <x v="29"/>
    <b v="0"/>
    <s v="film &amp; video/drama"/>
    <x v="166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x v="213"/>
    <d v="2015-08-16T14:06:41"/>
    <b v="0"/>
    <x v="29"/>
    <b v="0"/>
    <s v="film &amp; video/drama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x v="214"/>
    <d v="2015-03-06T15:22:29"/>
    <b v="0"/>
    <x v="29"/>
    <b v="0"/>
    <s v="film &amp; video/drama"/>
    <x v="168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x v="215"/>
    <d v="2016-02-17T23:59:00"/>
    <b v="0"/>
    <x v="29"/>
    <b v="0"/>
    <s v="film &amp; video/drama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x v="216"/>
    <d v="2015-04-22T22:00:37"/>
    <b v="0"/>
    <x v="87"/>
    <b v="0"/>
    <s v="film &amp; video/drama"/>
    <x v="170"/>
    <n v="331.53833333333336"/>
    <x v="0"/>
    <x v="3"/>
  </r>
  <r>
    <n v="217"/>
    <s v="Bitch"/>
    <s v="A roadmovie by paw"/>
    <x v="57"/>
    <n v="11943"/>
    <x v="2"/>
    <x v="11"/>
    <s v="SEK"/>
    <n v="1419780149"/>
    <n v="1417101749"/>
    <x v="217"/>
    <d v="2014-12-28T15:22:29"/>
    <b v="0"/>
    <x v="44"/>
    <b v="0"/>
    <s v="film &amp; video/drama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x v="218"/>
    <d v="2015-05-15T15:04:49"/>
    <b v="0"/>
    <x v="29"/>
    <b v="0"/>
    <s v="film &amp; video/drama"/>
    <x v="172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x v="219"/>
    <d v="2016-04-01T06:59:00"/>
    <b v="0"/>
    <x v="88"/>
    <b v="0"/>
    <s v="film &amp; video/drama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x v="220"/>
    <d v="2015-08-20T20:06:00"/>
    <b v="0"/>
    <x v="83"/>
    <b v="0"/>
    <s v="film &amp; video/drama"/>
    <x v="174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x v="221"/>
    <d v="2015-03-28T19:06:04"/>
    <b v="0"/>
    <x v="78"/>
    <b v="0"/>
    <s v="film &amp; video/drama"/>
    <x v="109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x v="222"/>
    <d v="2015-03-27T02:39:00"/>
    <b v="0"/>
    <x v="84"/>
    <b v="0"/>
    <s v="film &amp; video/drama"/>
    <x v="175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x v="223"/>
    <d v="2016-05-22T01:05:00"/>
    <b v="0"/>
    <x v="78"/>
    <b v="0"/>
    <s v="film &amp; video/drama"/>
    <x v="109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x v="224"/>
    <d v="2015-07-10T05:38:46"/>
    <b v="0"/>
    <x v="78"/>
    <b v="0"/>
    <s v="film &amp; video/drama"/>
    <x v="109"/>
    <n v="0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x v="225"/>
    <d v="2016-04-08T22:04:14"/>
    <b v="0"/>
    <x v="78"/>
    <b v="0"/>
    <s v="film &amp; video/drama"/>
    <x v="109"/>
    <n v="0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x v="226"/>
    <d v="2015-05-31T09:29:00"/>
    <b v="0"/>
    <x v="84"/>
    <b v="0"/>
    <s v="film &amp; video/drama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x v="227"/>
    <d v="2015-07-09T21:27:21"/>
    <b v="0"/>
    <x v="78"/>
    <b v="0"/>
    <s v="film &amp; video/drama"/>
    <x v="109"/>
    <n v="0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x v="228"/>
    <d v="2015-06-01T16:28:25"/>
    <b v="0"/>
    <x v="78"/>
    <b v="0"/>
    <s v="film &amp; video/drama"/>
    <x v="109"/>
    <n v="0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x v="229"/>
    <d v="2016-02-13T22:24:57"/>
    <b v="0"/>
    <x v="78"/>
    <b v="0"/>
    <s v="film &amp; video/drama"/>
    <x v="109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x v="230"/>
    <d v="2015-06-04T18:39:11"/>
    <b v="0"/>
    <x v="84"/>
    <b v="0"/>
    <s v="film &amp; video/drama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x v="231"/>
    <d v="2016-01-02T23:00:51"/>
    <b v="0"/>
    <x v="78"/>
    <b v="0"/>
    <s v="film &amp; video/drama"/>
    <x v="109"/>
    <n v="0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x v="232"/>
    <d v="2015-02-27T19:49:06"/>
    <b v="0"/>
    <x v="63"/>
    <b v="0"/>
    <s v="film &amp; video/drama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x v="233"/>
    <d v="2016-09-29T21:52:52"/>
    <b v="0"/>
    <x v="78"/>
    <b v="0"/>
    <s v="film &amp; video/drama"/>
    <x v="109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x v="234"/>
    <d v="2015-06-21T00:50:59"/>
    <b v="0"/>
    <x v="81"/>
    <b v="0"/>
    <s v="film &amp; video/drama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x v="235"/>
    <d v="2015-07-09T21:48:17"/>
    <b v="0"/>
    <x v="78"/>
    <b v="0"/>
    <s v="film &amp; video/drama"/>
    <x v="109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x v="236"/>
    <d v="2016-01-05T00:00:00"/>
    <b v="0"/>
    <x v="78"/>
    <b v="0"/>
    <s v="film &amp; video/drama"/>
    <x v="109"/>
    <n v="0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x v="237"/>
    <d v="2016-03-08T13:51:09"/>
    <b v="0"/>
    <x v="29"/>
    <b v="0"/>
    <s v="film &amp; video/drama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x v="238"/>
    <d v="2016-12-30T09:00:00"/>
    <b v="0"/>
    <x v="78"/>
    <b v="0"/>
    <s v="film &amp; video/drama"/>
    <x v="109"/>
    <n v="0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x v="239"/>
    <d v="2015-11-08T12:00:00"/>
    <b v="0"/>
    <x v="81"/>
    <b v="0"/>
    <s v="film &amp; video/drama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x v="240"/>
    <d v="2013-05-05T17:00:11"/>
    <b v="1"/>
    <x v="89"/>
    <b v="1"/>
    <s v="film &amp; video/documentary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x v="241"/>
    <d v="2014-12-21T16:45:04"/>
    <b v="1"/>
    <x v="90"/>
    <b v="1"/>
    <s v="film &amp; video/documentary"/>
    <x v="182"/>
    <n v="109.04255319148936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x v="242"/>
    <d v="2011-12-20T11:49:50"/>
    <b v="1"/>
    <x v="91"/>
    <b v="1"/>
    <s v="film &amp; video/documentary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x v="243"/>
    <d v="2014-02-22T01:08:24"/>
    <b v="1"/>
    <x v="92"/>
    <b v="1"/>
    <s v="film &amp; video/documentary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x v="244"/>
    <d v="2010-03-16T07:06:00"/>
    <b v="1"/>
    <x v="87"/>
    <b v="1"/>
    <s v="film &amp; video/documentary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x v="245"/>
    <d v="2012-08-16T01:16:25"/>
    <b v="1"/>
    <x v="93"/>
    <b v="1"/>
    <s v="film &amp; video/documentary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x v="246"/>
    <d v="2010-12-18T09:43:25"/>
    <b v="1"/>
    <x v="94"/>
    <b v="1"/>
    <s v="film &amp; video/documentary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x v="247"/>
    <d v="2010-10-16T03:39:00"/>
    <b v="1"/>
    <x v="95"/>
    <b v="1"/>
    <s v="film &amp; video/documentary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x v="248"/>
    <d v="2012-01-07T18:35:09"/>
    <b v="1"/>
    <x v="96"/>
    <b v="1"/>
    <s v="film &amp; video/documentary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x v="249"/>
    <d v="2010-08-22T17:40:00"/>
    <b v="1"/>
    <x v="97"/>
    <b v="1"/>
    <s v="film &amp; video/documentary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x v="250"/>
    <d v="2013-06-06T13:34:51"/>
    <b v="1"/>
    <x v="98"/>
    <b v="1"/>
    <s v="film &amp; video/documentary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x v="251"/>
    <d v="2012-05-16T19:00:00"/>
    <b v="1"/>
    <x v="99"/>
    <b v="1"/>
    <s v="film &amp; video/documentary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x v="252"/>
    <d v="2010-06-01T03:59:00"/>
    <b v="1"/>
    <x v="52"/>
    <b v="1"/>
    <s v="film &amp; video/documentary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x v="253"/>
    <d v="2012-02-15T15:37:15"/>
    <b v="1"/>
    <x v="63"/>
    <b v="1"/>
    <s v="film &amp; video/documentary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x v="254"/>
    <d v="2015-10-17T02:00:00"/>
    <b v="1"/>
    <x v="100"/>
    <b v="1"/>
    <s v="film &amp; video/documentary"/>
    <x v="195"/>
    <n v="89.38643312101911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x v="255"/>
    <d v="2011-03-16T11:38:02"/>
    <b v="1"/>
    <x v="101"/>
    <b v="1"/>
    <s v="film &amp; video/documentary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x v="256"/>
    <d v="2013-03-16T18:27:47"/>
    <b v="1"/>
    <x v="102"/>
    <b v="1"/>
    <s v="film &amp; video/documentary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x v="257"/>
    <d v="2016-05-19T15:02:42"/>
    <b v="1"/>
    <x v="103"/>
    <b v="1"/>
    <s v="film &amp; video/documentary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x v="258"/>
    <d v="2011-06-18T01:14:26"/>
    <b v="1"/>
    <x v="104"/>
    <b v="1"/>
    <s v="film &amp; video/documentary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x v="259"/>
    <d v="2015-04-08T17:42:49"/>
    <b v="1"/>
    <x v="105"/>
    <b v="1"/>
    <s v="film &amp; video/documentary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x v="260"/>
    <d v="2010-07-17T09:59:00"/>
    <b v="1"/>
    <x v="106"/>
    <b v="1"/>
    <s v="film &amp; video/documentary"/>
    <x v="201"/>
    <n v="120.909090909090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x v="261"/>
    <d v="2012-06-07T14:55:00"/>
    <b v="1"/>
    <x v="107"/>
    <b v="1"/>
    <s v="film &amp; video/documentary"/>
    <x v="202"/>
    <n v="97.636363636363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x v="262"/>
    <d v="2011-02-26T05:57:08"/>
    <b v="1"/>
    <x v="108"/>
    <b v="1"/>
    <s v="film &amp; video/documentary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x v="263"/>
    <d v="2012-09-27T22:54:54"/>
    <b v="1"/>
    <x v="109"/>
    <b v="1"/>
    <s v="film &amp; video/documentary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x v="264"/>
    <d v="2012-05-11T14:53:15"/>
    <b v="1"/>
    <x v="110"/>
    <b v="1"/>
    <s v="film &amp; video/documentary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x v="265"/>
    <d v="2010-05-10T20:16:00"/>
    <b v="1"/>
    <x v="6"/>
    <b v="1"/>
    <s v="film &amp; video/documentary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x v="266"/>
    <d v="2010-04-23T03:51:00"/>
    <b v="1"/>
    <x v="17"/>
    <b v="1"/>
    <s v="film &amp; video/documentary"/>
    <x v="207"/>
    <n v="40.416666666666664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x v="267"/>
    <d v="2014-06-25T10:51:39"/>
    <b v="1"/>
    <x v="111"/>
    <b v="1"/>
    <s v="film &amp; video/documentary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x v="268"/>
    <d v="2011-11-07T04:39:38"/>
    <b v="1"/>
    <x v="112"/>
    <b v="1"/>
    <s v="film &amp; video/documentary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x v="269"/>
    <d v="2017-02-22T04:43:42"/>
    <b v="1"/>
    <x v="113"/>
    <b v="1"/>
    <s v="film &amp; video/documentary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x v="270"/>
    <d v="2011-05-25T04:00:00"/>
    <b v="1"/>
    <x v="42"/>
    <b v="1"/>
    <s v="film &amp; video/documentary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x v="271"/>
    <d v="2014-01-02T08:00:00"/>
    <b v="1"/>
    <x v="114"/>
    <b v="1"/>
    <s v="film &amp; video/documentary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x v="272"/>
    <d v="2010-04-28T18:49:00"/>
    <b v="1"/>
    <x v="71"/>
    <b v="1"/>
    <s v="film &amp; video/documentary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x v="273"/>
    <d v="2011-07-03T11:57:46"/>
    <b v="1"/>
    <x v="115"/>
    <b v="1"/>
    <s v="film &amp; video/documentary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x v="274"/>
    <d v="2012-04-05T06:59:00"/>
    <b v="1"/>
    <x v="116"/>
    <b v="1"/>
    <s v="film &amp; video/documentary"/>
    <x v="215"/>
    <n v="55.221238938053098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x v="275"/>
    <d v="2012-11-10T01:46:06"/>
    <b v="1"/>
    <x v="117"/>
    <b v="1"/>
    <s v="film &amp; video/documentary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x v="276"/>
    <d v="2012-04-28T00:57:54"/>
    <b v="1"/>
    <x v="95"/>
    <b v="1"/>
    <s v="film &amp; video/documentary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x v="277"/>
    <d v="2015-05-23T21:23:39"/>
    <b v="1"/>
    <x v="118"/>
    <b v="1"/>
    <s v="film &amp; video/documentary"/>
    <x v="218"/>
    <n v="75.444794952681391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x v="278"/>
    <d v="2012-10-12T00:58:59"/>
    <b v="1"/>
    <x v="119"/>
    <b v="1"/>
    <s v="film &amp; video/documentary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x v="279"/>
    <d v="2017-02-27T02:01:00"/>
    <b v="1"/>
    <x v="120"/>
    <b v="1"/>
    <s v="film &amp; video/documentary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x v="280"/>
    <d v="2014-05-30T14:10:35"/>
    <b v="1"/>
    <x v="121"/>
    <b v="1"/>
    <s v="film &amp; video/documentary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x v="281"/>
    <d v="2009-08-10T19:26:00"/>
    <b v="1"/>
    <x v="1"/>
    <b v="1"/>
    <s v="film &amp; video/documentary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x v="282"/>
    <d v="2010-02-22T22:00:00"/>
    <b v="1"/>
    <x v="122"/>
    <b v="1"/>
    <s v="film &amp; video/documentary"/>
    <x v="223"/>
    <n v="254.3854748603351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x v="283"/>
    <d v="2011-06-01T04:59:00"/>
    <b v="1"/>
    <x v="91"/>
    <b v="1"/>
    <s v="film &amp; video/documentary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x v="284"/>
    <d v="2012-01-21T17:43:00"/>
    <b v="1"/>
    <x v="123"/>
    <b v="1"/>
    <s v="film &amp; video/documentary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x v="285"/>
    <d v="2013-09-19T18:08:48"/>
    <b v="1"/>
    <x v="124"/>
    <b v="1"/>
    <s v="film &amp; video/documentary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x v="286"/>
    <d v="2013-03-25T18:35:24"/>
    <b v="1"/>
    <x v="125"/>
    <b v="1"/>
    <s v="film &amp; video/documentary"/>
    <x v="227"/>
    <n v="121.2814814814814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x v="287"/>
    <d v="2012-11-02T04:00:00"/>
    <b v="1"/>
    <x v="126"/>
    <b v="1"/>
    <s v="film &amp; video/documentary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x v="288"/>
    <d v="2012-06-26T04:03:13"/>
    <b v="1"/>
    <x v="127"/>
    <b v="1"/>
    <s v="film &amp; video/documentary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x v="289"/>
    <d v="2013-11-02T10:57:14"/>
    <b v="1"/>
    <x v="128"/>
    <b v="1"/>
    <s v="film &amp; video/documentary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x v="290"/>
    <d v="2011-02-02T07:59:00"/>
    <b v="1"/>
    <x v="129"/>
    <b v="1"/>
    <s v="film &amp; video/documentary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x v="291"/>
    <d v="2013-05-01T00:01:00"/>
    <b v="1"/>
    <x v="130"/>
    <b v="1"/>
    <s v="film &amp; video/documentary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x v="292"/>
    <d v="2011-10-29T03:59:00"/>
    <b v="1"/>
    <x v="131"/>
    <b v="1"/>
    <s v="film &amp; video/documentary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x v="293"/>
    <d v="2014-04-20T16:01:54"/>
    <b v="1"/>
    <x v="132"/>
    <b v="1"/>
    <s v="film &amp; video/documentary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x v="294"/>
    <d v="2010-07-19T16:00:00"/>
    <b v="1"/>
    <x v="133"/>
    <b v="1"/>
    <s v="film &amp; video/documentary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x v="295"/>
    <d v="2013-11-01T00:00:00"/>
    <b v="1"/>
    <x v="134"/>
    <b v="1"/>
    <s v="film &amp; video/documentary"/>
    <x v="235"/>
    <n v="100.08204511278196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x v="296"/>
    <d v="2012-09-07T11:24:43"/>
    <b v="1"/>
    <x v="135"/>
    <b v="1"/>
    <s v="film &amp; video/documentary"/>
    <x v="236"/>
    <n v="230.08953488372092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x v="297"/>
    <d v="2015-05-01T03:59:00"/>
    <b v="1"/>
    <x v="136"/>
    <b v="1"/>
    <s v="film &amp; video/documentary"/>
    <x v="237"/>
    <n v="141.74647887323943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x v="298"/>
    <d v="2014-05-09T21:00:00"/>
    <b v="1"/>
    <x v="137"/>
    <b v="1"/>
    <s v="film &amp; video/documentary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x v="299"/>
    <d v="2010-11-17T06:24:20"/>
    <b v="1"/>
    <x v="138"/>
    <b v="1"/>
    <s v="film &amp; video/documentary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x v="300"/>
    <d v="2011-04-24T23:02:18"/>
    <b v="1"/>
    <x v="139"/>
    <b v="1"/>
    <s v="film &amp; video/documentary"/>
    <x v="240"/>
    <n v="85.337785234899329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x v="301"/>
    <d v="2013-03-19T16:42:15"/>
    <b v="1"/>
    <x v="140"/>
    <b v="1"/>
    <s v="film &amp; video/documentary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x v="302"/>
    <d v="2012-02-24T20:33:58"/>
    <b v="1"/>
    <x v="52"/>
    <b v="1"/>
    <s v="film &amp; video/documentary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x v="303"/>
    <d v="2012-06-02T01:42:26"/>
    <b v="1"/>
    <x v="141"/>
    <b v="1"/>
    <s v="film &amp; video/documentary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x v="304"/>
    <d v="2012-09-01T02:00:00"/>
    <b v="1"/>
    <x v="142"/>
    <b v="1"/>
    <s v="film &amp; video/documentary"/>
    <x v="244"/>
    <n v="106.43243243243244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x v="305"/>
    <d v="2012-03-10T15:07:29"/>
    <b v="1"/>
    <x v="143"/>
    <b v="1"/>
    <s v="film &amp; video/documentary"/>
    <x v="245"/>
    <n v="51.71957671957672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x v="306"/>
    <d v="2013-03-20T19:05:33"/>
    <b v="1"/>
    <x v="144"/>
    <b v="1"/>
    <s v="film &amp; video/documentary"/>
    <x v="246"/>
    <n v="36.612499999999997"/>
    <x v="0"/>
    <x v="4"/>
  </r>
  <r>
    <n v="307"/>
    <s v="Grammar Revolution"/>
    <s v="Why is grammar important?"/>
    <x v="29"/>
    <n v="24490"/>
    <x v="0"/>
    <x v="0"/>
    <s v="USD"/>
    <n v="1360276801"/>
    <n v="1357684801"/>
    <x v="307"/>
    <d v="2013-02-07T22:40:01"/>
    <b v="1"/>
    <x v="145"/>
    <b v="1"/>
    <s v="film &amp; video/documentary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x v="308"/>
    <d v="2011-03-10T16:40:10"/>
    <b v="1"/>
    <x v="91"/>
    <b v="1"/>
    <s v="film &amp; video/documentary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x v="309"/>
    <d v="2012-09-03T18:02:14"/>
    <b v="1"/>
    <x v="146"/>
    <b v="1"/>
    <s v="film &amp; video/documentary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x v="310"/>
    <d v="2011-10-20T02:00:00"/>
    <b v="1"/>
    <x v="17"/>
    <b v="1"/>
    <s v="film &amp; video/documentary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x v="311"/>
    <d v="2012-01-01T07:59:00"/>
    <b v="1"/>
    <x v="3"/>
    <b v="1"/>
    <s v="film &amp; video/documentary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x v="312"/>
    <d v="2013-04-14T21:03:52"/>
    <b v="1"/>
    <x v="96"/>
    <b v="1"/>
    <s v="film &amp; video/documentary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x v="313"/>
    <d v="2010-08-11T15:59:00"/>
    <b v="1"/>
    <x v="147"/>
    <b v="1"/>
    <s v="film &amp; video/documentary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x v="314"/>
    <d v="2013-03-01T19:59:48"/>
    <b v="1"/>
    <x v="148"/>
    <b v="1"/>
    <s v="film &amp; video/documentary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x v="315"/>
    <d v="2012-08-22T18:32:14"/>
    <b v="1"/>
    <x v="149"/>
    <b v="1"/>
    <s v="film &amp; video/documentary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x v="316"/>
    <d v="2014-12-11T04:59:00"/>
    <b v="1"/>
    <x v="150"/>
    <b v="1"/>
    <s v="film &amp; video/documentary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x v="317"/>
    <d v="2013-12-11T16:14:43"/>
    <b v="1"/>
    <x v="151"/>
    <b v="1"/>
    <s v="film &amp; video/documentary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x v="318"/>
    <d v="2013-03-26T23:55:51"/>
    <b v="1"/>
    <x v="4"/>
    <b v="1"/>
    <s v="film &amp; video/documentary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x v="319"/>
    <d v="2010-02-02T07:59:00"/>
    <b v="1"/>
    <x v="13"/>
    <b v="1"/>
    <s v="film &amp; video/documentary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x v="320"/>
    <d v="2015-12-22T23:00:00"/>
    <b v="1"/>
    <x v="150"/>
    <b v="1"/>
    <s v="film &amp; video/documentary"/>
    <x v="260"/>
    <n v="134.91139240506328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x v="321"/>
    <d v="2016-11-08T11:43:06"/>
    <b v="1"/>
    <x v="152"/>
    <b v="1"/>
    <s v="film &amp; video/documentary"/>
    <x v="261"/>
    <n v="106.62314540059347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x v="322"/>
    <d v="2016-05-13T13:40:48"/>
    <b v="1"/>
    <x v="153"/>
    <b v="1"/>
    <s v="film &amp; video/documentary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x v="323"/>
    <d v="2016-12-21T07:59:00"/>
    <b v="1"/>
    <x v="6"/>
    <b v="1"/>
    <s v="film &amp; video/documentary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x v="324"/>
    <d v="2015-08-01T15:01:48"/>
    <b v="1"/>
    <x v="141"/>
    <b v="1"/>
    <s v="film &amp; video/documentary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x v="325"/>
    <d v="2016-12-20T04:30:33"/>
    <b v="1"/>
    <x v="154"/>
    <b v="1"/>
    <s v="film &amp; video/documentary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x v="326"/>
    <d v="2017-03-14T22:57:00"/>
    <b v="1"/>
    <x v="155"/>
    <b v="1"/>
    <s v="film &amp; video/documentary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x v="327"/>
    <d v="2015-03-22T08:00:00"/>
    <b v="1"/>
    <x v="69"/>
    <b v="1"/>
    <s v="film &amp; video/documentary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x v="328"/>
    <d v="2015-11-01T04:00:00"/>
    <b v="1"/>
    <x v="156"/>
    <b v="1"/>
    <s v="film &amp; video/documentary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x v="329"/>
    <d v="2015-11-07T04:00:00"/>
    <b v="1"/>
    <x v="157"/>
    <b v="1"/>
    <s v="film &amp; video/documentary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x v="330"/>
    <d v="2013-05-17T03:59:00"/>
    <b v="1"/>
    <x v="158"/>
    <b v="1"/>
    <s v="film &amp; video/documentary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x v="331"/>
    <d v="2016-06-17T13:57:14"/>
    <b v="1"/>
    <x v="159"/>
    <b v="1"/>
    <s v="film &amp; video/documentary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x v="332"/>
    <d v="2015-10-28T08:00:00"/>
    <b v="1"/>
    <x v="160"/>
    <b v="1"/>
    <s v="film &amp; video/documentary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x v="333"/>
    <d v="2016-04-07T14:16:31"/>
    <b v="1"/>
    <x v="161"/>
    <b v="1"/>
    <s v="film &amp; video/documentary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x v="334"/>
    <d v="2015-05-15T19:00:00"/>
    <b v="1"/>
    <x v="50"/>
    <b v="1"/>
    <s v="film &amp; video/documentary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x v="335"/>
    <d v="2015-05-08T22:00:00"/>
    <b v="1"/>
    <x v="144"/>
    <b v="1"/>
    <s v="film &amp; video/documentary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x v="336"/>
    <d v="2015-11-13T15:18:38"/>
    <b v="1"/>
    <x v="131"/>
    <b v="1"/>
    <s v="film &amp; video/documentary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x v="337"/>
    <d v="2015-03-14T02:05:08"/>
    <b v="1"/>
    <x v="162"/>
    <b v="1"/>
    <s v="film &amp; video/documentary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x v="338"/>
    <d v="2016-09-03T01:00:00"/>
    <b v="1"/>
    <x v="163"/>
    <b v="1"/>
    <s v="film &amp; video/documentary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x v="339"/>
    <d v="2015-04-29T18:14:28"/>
    <b v="1"/>
    <x v="30"/>
    <b v="1"/>
    <s v="film &amp; video/documentary"/>
    <x v="279"/>
    <n v="72.865168539325836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x v="340"/>
    <d v="2017-03-08T21:00:00"/>
    <b v="1"/>
    <x v="164"/>
    <b v="1"/>
    <s v="film &amp; video/documentary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x v="341"/>
    <d v="2014-10-01T03:59:00"/>
    <b v="1"/>
    <x v="165"/>
    <b v="1"/>
    <s v="film &amp; video/documentary"/>
    <x v="281"/>
    <n v="67.909090909090907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x v="342"/>
    <d v="2016-04-29T18:44:25"/>
    <b v="1"/>
    <x v="166"/>
    <b v="1"/>
    <s v="film &amp; video/documentary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x v="343"/>
    <d v="2014-11-14T03:00:00"/>
    <b v="1"/>
    <x v="167"/>
    <b v="1"/>
    <s v="film &amp; video/documentary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x v="344"/>
    <d v="2015-06-01T02:20:00"/>
    <b v="1"/>
    <x v="168"/>
    <b v="1"/>
    <s v="film &amp; video/documentary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x v="345"/>
    <d v="2015-05-20T22:39:50"/>
    <b v="1"/>
    <x v="122"/>
    <b v="1"/>
    <s v="film &amp; video/documentary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x v="346"/>
    <d v="2015-10-14T12:00:21"/>
    <b v="1"/>
    <x v="101"/>
    <b v="1"/>
    <s v="film &amp; video/documentary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x v="347"/>
    <d v="2015-11-14T12:53:29"/>
    <b v="1"/>
    <x v="169"/>
    <b v="1"/>
    <s v="film &amp; video/documentary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x v="348"/>
    <d v="2015-08-21T14:05:16"/>
    <b v="1"/>
    <x v="46"/>
    <b v="1"/>
    <s v="film &amp; video/documentary"/>
    <x v="288"/>
    <n v="86.554621848739501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x v="349"/>
    <d v="2017-02-24T11:58:28"/>
    <b v="1"/>
    <x v="157"/>
    <b v="1"/>
    <s v="film &amp; video/documentary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x v="350"/>
    <d v="2016-09-11T03:59:00"/>
    <b v="1"/>
    <x v="170"/>
    <b v="1"/>
    <s v="film &amp; video/documentary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x v="351"/>
    <d v="2016-04-07T22:09:14"/>
    <b v="1"/>
    <x v="171"/>
    <b v="1"/>
    <s v="film &amp; video/documentary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x v="352"/>
    <d v="2014-10-08T04:01:08"/>
    <b v="1"/>
    <x v="172"/>
    <b v="1"/>
    <s v="film &amp; video/documentary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x v="353"/>
    <d v="2015-11-19T20:00:19"/>
    <b v="1"/>
    <x v="173"/>
    <b v="1"/>
    <s v="film &amp; video/documentary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x v="354"/>
    <d v="2016-04-08T18:52:01"/>
    <b v="1"/>
    <x v="60"/>
    <b v="1"/>
    <s v="film &amp; video/documentary"/>
    <x v="294"/>
    <n v="125.44827586206897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x v="355"/>
    <d v="2014-12-01T08:03:14"/>
    <b v="1"/>
    <x v="111"/>
    <b v="1"/>
    <s v="film &amp; video/documentary"/>
    <x v="295"/>
    <n v="246.60606060606059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x v="356"/>
    <d v="2016-03-16T18:16:33"/>
    <b v="1"/>
    <x v="174"/>
    <b v="1"/>
    <s v="film &amp; video/documentary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x v="357"/>
    <d v="2015-04-24T05:19:57"/>
    <b v="1"/>
    <x v="175"/>
    <b v="1"/>
    <s v="film &amp; video/documentary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x v="358"/>
    <d v="2016-06-15T15:00:00"/>
    <b v="1"/>
    <x v="176"/>
    <b v="1"/>
    <s v="film &amp; video/documentary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x v="359"/>
    <d v="2014-11-14T05:12:00"/>
    <b v="1"/>
    <x v="177"/>
    <b v="1"/>
    <s v="film &amp; video/documentary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x v="360"/>
    <d v="2015-07-23T03:11:00"/>
    <b v="0"/>
    <x v="45"/>
    <b v="1"/>
    <s v="film &amp; video/documentary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x v="361"/>
    <d v="2014-11-23T01:01:46"/>
    <b v="0"/>
    <x v="178"/>
    <b v="1"/>
    <s v="film &amp; video/documentary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x v="362"/>
    <d v="2014-08-08T00:00:00"/>
    <b v="0"/>
    <x v="48"/>
    <b v="1"/>
    <s v="film &amp; video/documentary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x v="363"/>
    <d v="2010-05-02T19:22:00"/>
    <b v="0"/>
    <x v="55"/>
    <b v="1"/>
    <s v="film &amp; video/documentary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x v="364"/>
    <d v="2014-06-21T03:59:00"/>
    <b v="0"/>
    <x v="116"/>
    <b v="1"/>
    <s v="film &amp; video/documentary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x v="365"/>
    <d v="2014-02-28T14:33:19"/>
    <b v="0"/>
    <x v="71"/>
    <b v="1"/>
    <s v="film &amp; video/documentary"/>
    <x v="305"/>
    <n v="239.93846153846152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x v="366"/>
    <d v="2012-05-20T19:01:58"/>
    <b v="0"/>
    <x v="179"/>
    <b v="1"/>
    <s v="film &amp; video/documentary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x v="367"/>
    <d v="2013-05-01T04:59:00"/>
    <b v="0"/>
    <x v="46"/>
    <b v="1"/>
    <s v="film &amp; video/documentary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x v="368"/>
    <d v="2015-03-15T13:32:02"/>
    <b v="0"/>
    <x v="180"/>
    <b v="1"/>
    <s v="film &amp; video/documentary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x v="369"/>
    <d v="2012-01-15T13:14:29"/>
    <b v="0"/>
    <x v="157"/>
    <b v="1"/>
    <s v="film &amp; video/documentary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x v="370"/>
    <d v="2017-01-06T19:05:00"/>
    <b v="0"/>
    <x v="68"/>
    <b v="1"/>
    <s v="film &amp; video/documentary"/>
    <x v="310"/>
    <n v="709.41860465116281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x v="371"/>
    <d v="2013-02-01T18:25:39"/>
    <b v="0"/>
    <x v="181"/>
    <b v="1"/>
    <s v="film &amp; video/documentary"/>
    <x v="311"/>
    <n v="161.25517890772127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x v="372"/>
    <d v="2016-04-05T16:00:00"/>
    <b v="0"/>
    <x v="82"/>
    <b v="1"/>
    <s v="film &amp; video/documentary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x v="373"/>
    <d v="2012-07-18T21:53:18"/>
    <b v="0"/>
    <x v="30"/>
    <b v="1"/>
    <s v="film &amp; video/documentary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x v="374"/>
    <d v="2011-09-16T21:20:31"/>
    <b v="0"/>
    <x v="49"/>
    <b v="1"/>
    <s v="film &amp; video/documentary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x v="375"/>
    <d v="2014-03-01T17:18:00"/>
    <b v="0"/>
    <x v="25"/>
    <b v="1"/>
    <s v="film &amp; video/documentary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x v="376"/>
    <d v="2016-08-25T10:51:56"/>
    <b v="0"/>
    <x v="53"/>
    <b v="1"/>
    <s v="film &amp; video/documentary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x v="377"/>
    <d v="2015-11-14T07:01:00"/>
    <b v="0"/>
    <x v="182"/>
    <b v="1"/>
    <s v="film &amp; video/documentary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x v="378"/>
    <d v="2016-01-25T23:52:00"/>
    <b v="0"/>
    <x v="183"/>
    <b v="1"/>
    <s v="film &amp; video/documentary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x v="379"/>
    <d v="2012-05-03T16:31:12"/>
    <b v="0"/>
    <x v="184"/>
    <b v="1"/>
    <s v="film &amp; video/documentary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x v="380"/>
    <d v="2016-01-23T17:16:32"/>
    <b v="0"/>
    <x v="72"/>
    <b v="1"/>
    <s v="film &amp; video/documentary"/>
    <x v="319"/>
    <n v="115.51020408163265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x v="381"/>
    <d v="2012-07-30T05:00:00"/>
    <b v="0"/>
    <x v="140"/>
    <b v="1"/>
    <s v="film &amp; video/documentary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x v="382"/>
    <d v="2012-09-06T17:01:40"/>
    <b v="0"/>
    <x v="19"/>
    <b v="1"/>
    <s v="film &amp; video/documentary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x v="383"/>
    <d v="2014-05-19T02:49:19"/>
    <b v="0"/>
    <x v="53"/>
    <b v="1"/>
    <s v="film &amp; video/documentary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x v="384"/>
    <d v="2015-01-06T18:45:47"/>
    <b v="0"/>
    <x v="185"/>
    <b v="1"/>
    <s v="film &amp; video/documentary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x v="385"/>
    <d v="2014-11-21T15:01:41"/>
    <b v="0"/>
    <x v="186"/>
    <b v="1"/>
    <s v="film &amp; video/documentary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x v="386"/>
    <d v="2015-08-10T22:49:51"/>
    <b v="0"/>
    <x v="62"/>
    <b v="1"/>
    <s v="film &amp; video/documentary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x v="387"/>
    <d v="2015-08-15T06:00:00"/>
    <b v="0"/>
    <x v="187"/>
    <b v="1"/>
    <s v="film &amp; video/documentary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x v="388"/>
    <d v="2016-07-28T01:49:40"/>
    <b v="0"/>
    <x v="26"/>
    <b v="1"/>
    <s v="film &amp; video/documentary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x v="389"/>
    <d v="2014-03-07T22:59:00"/>
    <b v="0"/>
    <x v="188"/>
    <b v="1"/>
    <s v="film &amp; video/documentary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x v="390"/>
    <d v="2015-05-08T00:52:52"/>
    <b v="0"/>
    <x v="25"/>
    <b v="1"/>
    <s v="film &amp; video/documentary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x v="391"/>
    <d v="2011-12-18T00:59:00"/>
    <b v="0"/>
    <x v="189"/>
    <b v="1"/>
    <s v="film &amp; video/documentary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x v="392"/>
    <d v="2011-09-08T03:00:00"/>
    <b v="0"/>
    <x v="190"/>
    <b v="1"/>
    <s v="film &amp; video/documentary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x v="393"/>
    <d v="2013-10-10T17:00:52"/>
    <b v="0"/>
    <x v="191"/>
    <b v="1"/>
    <s v="film &amp; video/documentary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x v="394"/>
    <d v="2016-04-17T18:38:02"/>
    <b v="0"/>
    <x v="133"/>
    <b v="1"/>
    <s v="film &amp; video/documentary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x v="395"/>
    <d v="2012-04-27T21:32:00"/>
    <b v="0"/>
    <x v="192"/>
    <b v="1"/>
    <s v="film &amp; video/documentary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x v="396"/>
    <d v="2012-07-07T13:33:26"/>
    <b v="0"/>
    <x v="193"/>
    <b v="1"/>
    <s v="film &amp; video/documentary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x v="397"/>
    <d v="2010-09-01T03:44:00"/>
    <b v="0"/>
    <x v="194"/>
    <b v="1"/>
    <s v="film &amp; video/documentary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x v="398"/>
    <d v="2015-04-29T19:02:06"/>
    <b v="0"/>
    <x v="85"/>
    <b v="1"/>
    <s v="film &amp; video/documentary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x v="399"/>
    <d v="2016-12-14T12:00:00"/>
    <b v="0"/>
    <x v="195"/>
    <b v="1"/>
    <s v="film &amp; video/documentary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x v="400"/>
    <d v="2014-05-17T03:30:00"/>
    <b v="0"/>
    <x v="95"/>
    <b v="1"/>
    <s v="film &amp; video/documentary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x v="401"/>
    <d v="2011-08-07T20:12:50"/>
    <b v="0"/>
    <x v="196"/>
    <b v="1"/>
    <s v="film &amp; video/documentary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x v="402"/>
    <d v="2015-11-05T13:56:57"/>
    <b v="0"/>
    <x v="68"/>
    <b v="1"/>
    <s v="film &amp; video/documentary"/>
    <x v="339"/>
    <n v="65.883720930232556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x v="403"/>
    <d v="2011-08-10T07:08:00"/>
    <b v="0"/>
    <x v="16"/>
    <b v="1"/>
    <s v="film &amp; video/documentary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x v="404"/>
    <d v="2014-02-05T23:04:00"/>
    <b v="0"/>
    <x v="197"/>
    <b v="1"/>
    <s v="film &amp; video/documentary"/>
    <x v="341"/>
    <n v="133.1439114391143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x v="405"/>
    <d v="2014-03-06T02:02:19"/>
    <b v="0"/>
    <x v="165"/>
    <b v="1"/>
    <s v="film &amp; video/documentary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x v="406"/>
    <d v="2011-05-09T05:59:00"/>
    <b v="0"/>
    <x v="2"/>
    <b v="1"/>
    <s v="film &amp; video/documentary"/>
    <x v="343"/>
    <n v="86.163714285714292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x v="407"/>
    <d v="2011-11-19T21:54:10"/>
    <b v="0"/>
    <x v="19"/>
    <b v="1"/>
    <s v="film &amp; video/documentary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x v="408"/>
    <d v="2013-11-05T18:39:50"/>
    <b v="0"/>
    <x v="44"/>
    <b v="1"/>
    <s v="film &amp; video/documentary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x v="409"/>
    <d v="2016-07-22T20:42:24"/>
    <b v="0"/>
    <x v="41"/>
    <b v="1"/>
    <s v="film &amp; video/documentary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x v="410"/>
    <d v="2015-06-18T23:33:17"/>
    <b v="0"/>
    <x v="63"/>
    <b v="1"/>
    <s v="film &amp; video/documentary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x v="411"/>
    <d v="2013-12-22T05:00:00"/>
    <b v="0"/>
    <x v="198"/>
    <b v="1"/>
    <s v="film &amp; video/documentary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x v="412"/>
    <d v="2012-07-25T17:49:38"/>
    <b v="0"/>
    <x v="165"/>
    <b v="1"/>
    <s v="film &amp; video/documentary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x v="413"/>
    <d v="2012-07-19T21:03:31"/>
    <b v="0"/>
    <x v="199"/>
    <b v="1"/>
    <s v="film &amp; video/documentary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x v="414"/>
    <d v="2013-10-12T01:31:05"/>
    <b v="0"/>
    <x v="200"/>
    <b v="1"/>
    <s v="film &amp; video/documentary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x v="415"/>
    <d v="2014-10-17T12:00:00"/>
    <b v="0"/>
    <x v="64"/>
    <b v="1"/>
    <s v="film &amp; video/documentary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x v="416"/>
    <d v="2014-02-08T09:30:31"/>
    <b v="0"/>
    <x v="20"/>
    <b v="1"/>
    <s v="film &amp; video/documentary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x v="417"/>
    <d v="2013-04-08T04:33:00"/>
    <b v="0"/>
    <x v="47"/>
    <b v="1"/>
    <s v="film &amp; video/documentary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x v="418"/>
    <d v="2015-07-23T06:46:37"/>
    <b v="0"/>
    <x v="201"/>
    <b v="1"/>
    <s v="film &amp; video/documentary"/>
    <x v="355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x v="419"/>
    <d v="2013-06-29T20:13:07"/>
    <b v="0"/>
    <x v="196"/>
    <b v="1"/>
    <s v="film &amp; video/documentary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x v="420"/>
    <d v="2014-03-14T04:40:31"/>
    <b v="0"/>
    <x v="83"/>
    <b v="0"/>
    <s v="film &amp; video/animation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x v="421"/>
    <d v="2015-08-21T11:47:36"/>
    <b v="0"/>
    <x v="79"/>
    <b v="0"/>
    <s v="film &amp; video/animation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x v="422"/>
    <d v="2014-09-11T06:14:57"/>
    <b v="0"/>
    <x v="8"/>
    <b v="0"/>
    <s v="film &amp; video/animation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x v="423"/>
    <d v="2013-06-05T22:13:50"/>
    <b v="0"/>
    <x v="62"/>
    <b v="0"/>
    <s v="film &amp; video/animation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x v="424"/>
    <d v="2012-03-26T08:01:39"/>
    <b v="0"/>
    <x v="81"/>
    <b v="0"/>
    <s v="film &amp; video/animation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x v="425"/>
    <d v="2015-11-27T21:40:04"/>
    <b v="0"/>
    <x v="84"/>
    <b v="0"/>
    <s v="film &amp; video/animation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x v="426"/>
    <d v="2016-03-01T17:05:14"/>
    <b v="0"/>
    <x v="22"/>
    <b v="0"/>
    <s v="film &amp; video/animation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x v="427"/>
    <d v="2015-10-22T18:59:00"/>
    <b v="0"/>
    <x v="78"/>
    <b v="0"/>
    <s v="film &amp; video/animation"/>
    <x v="109"/>
    <n v="0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x v="428"/>
    <d v="2014-06-16T22:00:00"/>
    <b v="0"/>
    <x v="62"/>
    <b v="0"/>
    <s v="film &amp; video/animation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x v="429"/>
    <d v="2009-11-27T04:59:00"/>
    <b v="0"/>
    <x v="78"/>
    <b v="0"/>
    <s v="film &amp; video/animation"/>
    <x v="109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x v="430"/>
    <d v="2013-09-11T02:34:27"/>
    <b v="0"/>
    <x v="81"/>
    <b v="0"/>
    <s v="film &amp; video/animation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x v="431"/>
    <d v="2016-07-05T20:54:43"/>
    <b v="0"/>
    <x v="22"/>
    <b v="0"/>
    <s v="film &amp; video/animation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x v="432"/>
    <d v="2015-10-21T17:26:21"/>
    <b v="0"/>
    <x v="22"/>
    <b v="0"/>
    <s v="film &amp; video/animation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x v="433"/>
    <d v="2015-10-11T15:07:02"/>
    <b v="0"/>
    <x v="78"/>
    <b v="0"/>
    <s v="film &amp; video/animation"/>
    <x v="109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x v="434"/>
    <d v="2013-12-01T21:01:42"/>
    <b v="0"/>
    <x v="84"/>
    <b v="0"/>
    <s v="film &amp; video/animation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x v="435"/>
    <d v="2013-09-13T17:56:20"/>
    <b v="0"/>
    <x v="83"/>
    <b v="0"/>
    <s v="film &amp; video/animation"/>
    <x v="368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x v="436"/>
    <d v="2013-07-31T08:41:53"/>
    <b v="0"/>
    <x v="78"/>
    <b v="0"/>
    <s v="film &amp; video/animation"/>
    <x v="109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x v="437"/>
    <d v="2016-10-08T07:38:46"/>
    <b v="0"/>
    <x v="78"/>
    <b v="0"/>
    <s v="film &amp; video/animation"/>
    <x v="109"/>
    <n v="0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x v="438"/>
    <d v="2015-11-18T07:15:58"/>
    <b v="0"/>
    <x v="202"/>
    <b v="0"/>
    <s v="film &amp; video/animation"/>
    <x v="36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x v="439"/>
    <d v="2014-10-17T18:16:58"/>
    <b v="0"/>
    <x v="78"/>
    <b v="0"/>
    <s v="film &amp; video/animation"/>
    <x v="109"/>
    <n v="0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x v="440"/>
    <d v="2016-03-24T22:39:13"/>
    <b v="0"/>
    <x v="29"/>
    <b v="0"/>
    <s v="film &amp; video/animation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x v="441"/>
    <d v="2013-11-02T19:03:16"/>
    <b v="0"/>
    <x v="78"/>
    <b v="0"/>
    <s v="film &amp; video/animation"/>
    <x v="109"/>
    <n v="0"/>
    <x v="0"/>
    <x v="5"/>
  </r>
  <r>
    <n v="442"/>
    <s v="The Paranormal Idiot"/>
    <s v="Doomsday is here"/>
    <x v="73"/>
    <n v="6691"/>
    <x v="2"/>
    <x v="0"/>
    <s v="USD"/>
    <n v="1424380783"/>
    <n v="1421788783"/>
    <x v="442"/>
    <d v="2015-02-19T21:19:43"/>
    <b v="0"/>
    <x v="57"/>
    <b v="0"/>
    <s v="film &amp; video/animation"/>
    <x v="371"/>
    <n v="393.58823529411762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x v="443"/>
    <d v="2014-02-10T00:21:41"/>
    <b v="0"/>
    <x v="84"/>
    <b v="0"/>
    <s v="film &amp; video/animation"/>
    <x v="370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x v="444"/>
    <d v="2012-02-15T21:46:01"/>
    <b v="0"/>
    <x v="29"/>
    <b v="0"/>
    <s v="film &amp; video/animation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x v="445"/>
    <d v="2015-05-21T08:02:55"/>
    <b v="0"/>
    <x v="84"/>
    <b v="0"/>
    <s v="film &amp; video/animation"/>
    <x v="372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x v="446"/>
    <d v="2015-03-04T02:00:20"/>
    <b v="0"/>
    <x v="38"/>
    <b v="0"/>
    <s v="film &amp; video/animation"/>
    <x v="37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x v="447"/>
    <d v="2013-03-23T12:19:23"/>
    <b v="0"/>
    <x v="29"/>
    <b v="0"/>
    <s v="film &amp; video/animation"/>
    <x v="374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x v="448"/>
    <d v="2014-05-14T18:11:35"/>
    <b v="0"/>
    <x v="80"/>
    <b v="0"/>
    <s v="film &amp; video/animation"/>
    <x v="37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x v="449"/>
    <d v="2013-10-17T13:38:05"/>
    <b v="0"/>
    <x v="81"/>
    <b v="0"/>
    <s v="film &amp; video/animation"/>
    <x v="376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x v="450"/>
    <d v="2014-02-14T22:43:20"/>
    <b v="0"/>
    <x v="63"/>
    <b v="0"/>
    <s v="film &amp; video/animation"/>
    <x v="377"/>
    <n v="56.571428571428569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x v="451"/>
    <d v="2014-01-25T17:09:51"/>
    <b v="0"/>
    <x v="78"/>
    <b v="0"/>
    <s v="film &amp; video/animation"/>
    <x v="109"/>
    <n v="0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x v="452"/>
    <d v="2015-05-13T16:53:35"/>
    <b v="0"/>
    <x v="8"/>
    <b v="0"/>
    <s v="film &amp; video/animation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x v="453"/>
    <d v="2015-02-19T19:47:59"/>
    <b v="0"/>
    <x v="84"/>
    <b v="0"/>
    <s v="film &amp; video/animation"/>
    <x v="379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x v="454"/>
    <d v="2014-11-26T13:14:00"/>
    <b v="0"/>
    <x v="81"/>
    <b v="0"/>
    <s v="film &amp; video/animation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x v="455"/>
    <d v="2012-04-17T00:31:00"/>
    <b v="0"/>
    <x v="84"/>
    <b v="0"/>
    <s v="film &amp; video/animation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x v="456"/>
    <d v="2013-10-22T03:59:00"/>
    <b v="0"/>
    <x v="83"/>
    <b v="0"/>
    <s v="film &amp; video/animation"/>
    <x v="38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x v="457"/>
    <d v="2014-08-16T18:25:12"/>
    <b v="0"/>
    <x v="78"/>
    <b v="0"/>
    <s v="film &amp; video/animation"/>
    <x v="109"/>
    <n v="0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x v="458"/>
    <d v="2013-05-14T16:47:40"/>
    <b v="0"/>
    <x v="72"/>
    <b v="0"/>
    <s v="film &amp; video/animation"/>
    <x v="38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x v="459"/>
    <d v="2011-11-13T16:22:07"/>
    <b v="0"/>
    <x v="29"/>
    <b v="0"/>
    <s v="film &amp; video/animation"/>
    <x v="384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x v="460"/>
    <d v="2014-06-01T04:00:00"/>
    <b v="0"/>
    <x v="84"/>
    <b v="0"/>
    <s v="film &amp; video/animation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x v="461"/>
    <d v="2013-06-02T20:19:27"/>
    <b v="0"/>
    <x v="78"/>
    <b v="0"/>
    <s v="film &amp; video/animation"/>
    <x v="109"/>
    <n v="0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x v="462"/>
    <d v="2011-08-10T03:02:21"/>
    <b v="0"/>
    <x v="78"/>
    <b v="0"/>
    <s v="film &amp; video/animation"/>
    <x v="109"/>
    <n v="0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x v="463"/>
    <d v="2011-09-24T17:02:33"/>
    <b v="0"/>
    <x v="202"/>
    <b v="0"/>
    <s v="film &amp; video/animation"/>
    <x v="386"/>
    <n v="113.636363636363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x v="464"/>
    <d v="2016-05-18T20:22:15"/>
    <b v="0"/>
    <x v="29"/>
    <b v="0"/>
    <s v="film &amp; video/animation"/>
    <x v="387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x v="465"/>
    <d v="2014-06-27T02:52:54"/>
    <b v="0"/>
    <x v="22"/>
    <b v="0"/>
    <s v="film &amp; video/animation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x v="466"/>
    <d v="2012-09-07T22:37:44"/>
    <b v="0"/>
    <x v="81"/>
    <b v="0"/>
    <s v="film &amp; video/animation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x v="467"/>
    <d v="2012-09-28T16:18:54"/>
    <b v="0"/>
    <x v="70"/>
    <b v="0"/>
    <s v="film &amp; video/animation"/>
    <x v="39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x v="468"/>
    <d v="2012-07-11T03:51:05"/>
    <b v="0"/>
    <x v="78"/>
    <b v="0"/>
    <s v="film &amp; video/animation"/>
    <x v="109"/>
    <n v="0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x v="469"/>
    <d v="2014-09-05T23:45:24"/>
    <b v="0"/>
    <x v="78"/>
    <b v="0"/>
    <s v="film &amp; video/animation"/>
    <x v="109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x v="470"/>
    <d v="2014-01-16T04:00:00"/>
    <b v="0"/>
    <x v="84"/>
    <b v="0"/>
    <s v="film &amp; video/animation"/>
    <x v="391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x v="471"/>
    <d v="2014-04-19T16:19:39"/>
    <b v="0"/>
    <x v="203"/>
    <b v="0"/>
    <s v="film &amp; video/animation"/>
    <x v="39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x v="472"/>
    <d v="2014-08-23T22:08:38"/>
    <b v="0"/>
    <x v="81"/>
    <b v="0"/>
    <s v="film &amp; video/animation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x v="473"/>
    <d v="2014-09-17T16:45:19"/>
    <b v="0"/>
    <x v="25"/>
    <b v="0"/>
    <s v="film &amp; video/animation"/>
    <x v="394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x v="474"/>
    <d v="2017-02-17T07:53:49"/>
    <b v="0"/>
    <x v="29"/>
    <b v="0"/>
    <s v="film &amp; video/animation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x v="475"/>
    <d v="2015-05-06T02:04:03"/>
    <b v="0"/>
    <x v="78"/>
    <b v="0"/>
    <s v="film &amp; video/animation"/>
    <x v="109"/>
    <n v="0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x v="476"/>
    <d v="2014-06-03T03:59:00"/>
    <b v="0"/>
    <x v="204"/>
    <b v="0"/>
    <s v="film &amp; video/animation"/>
    <x v="396"/>
    <n v="39.569274193548388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x v="477"/>
    <d v="2012-05-18T20:02:14"/>
    <b v="0"/>
    <x v="78"/>
    <b v="0"/>
    <s v="film &amp; video/animation"/>
    <x v="109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x v="478"/>
    <d v="2015-04-01T20:51:49"/>
    <b v="0"/>
    <x v="78"/>
    <b v="0"/>
    <s v="film &amp; video/animation"/>
    <x v="109"/>
    <n v="0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x v="479"/>
    <d v="2014-11-21T10:47:15"/>
    <b v="0"/>
    <x v="165"/>
    <b v="0"/>
    <s v="film &amp; video/animation"/>
    <x v="397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x v="480"/>
    <d v="2013-08-09T12:00:15"/>
    <b v="0"/>
    <x v="205"/>
    <b v="0"/>
    <s v="film &amp; video/animation"/>
    <x v="398"/>
    <n v="55.45714285714285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x v="481"/>
    <d v="2012-10-10T16:08:09"/>
    <b v="0"/>
    <x v="64"/>
    <b v="0"/>
    <s v="film &amp; video/animation"/>
    <x v="399"/>
    <n v="87.142857142857139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x v="482"/>
    <d v="2016-04-14T14:34:00"/>
    <b v="0"/>
    <x v="29"/>
    <b v="0"/>
    <s v="film &amp; video/animation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x v="483"/>
    <d v="2013-01-29T04:44:32"/>
    <b v="0"/>
    <x v="206"/>
    <b v="0"/>
    <s v="film &amp; video/animation"/>
    <x v="4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x v="484"/>
    <d v="2015-11-05T23:32:52"/>
    <b v="0"/>
    <x v="202"/>
    <b v="0"/>
    <s v="film &amp; video/animation"/>
    <x v="4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x v="485"/>
    <d v="2013-05-17T12:08:19"/>
    <b v="0"/>
    <x v="207"/>
    <b v="0"/>
    <s v="film &amp; video/animation"/>
    <x v="40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x v="486"/>
    <d v="2014-06-01T22:37:19"/>
    <b v="0"/>
    <x v="29"/>
    <b v="0"/>
    <s v="film &amp; video/animation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x v="487"/>
    <d v="2016-12-25T15:16:34"/>
    <b v="0"/>
    <x v="78"/>
    <b v="0"/>
    <s v="film &amp; video/animation"/>
    <x v="109"/>
    <n v="0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x v="488"/>
    <d v="2017-01-09T01:18:20"/>
    <b v="0"/>
    <x v="78"/>
    <b v="0"/>
    <s v="film &amp; video/animation"/>
    <x v="109"/>
    <n v="0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x v="489"/>
    <d v="2012-01-05T11:33:00"/>
    <b v="0"/>
    <x v="83"/>
    <b v="0"/>
    <s v="film &amp; video/animation"/>
    <x v="404"/>
    <n v="71.666666666666671"/>
    <x v="0"/>
    <x v="5"/>
  </r>
  <r>
    <n v="490"/>
    <s v="PROJECT IS CANCELLED"/>
    <s v="Cancelled"/>
    <x v="28"/>
    <n v="0"/>
    <x v="2"/>
    <x v="0"/>
    <s v="USD"/>
    <n v="1345677285"/>
    <n v="1343085285"/>
    <x v="490"/>
    <d v="2012-08-22T23:14:45"/>
    <b v="0"/>
    <x v="78"/>
    <b v="0"/>
    <s v="film &amp; video/animation"/>
    <x v="109"/>
    <n v="0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x v="491"/>
    <d v="2016-01-27T23:34:59"/>
    <b v="0"/>
    <x v="78"/>
    <b v="0"/>
    <s v="film &amp; video/animation"/>
    <x v="109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x v="492"/>
    <d v="2016-10-13T00:50:30"/>
    <b v="0"/>
    <x v="78"/>
    <b v="0"/>
    <s v="film &amp; video/animation"/>
    <x v="109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x v="493"/>
    <d v="2015-05-20T17:25:38"/>
    <b v="0"/>
    <x v="78"/>
    <b v="0"/>
    <s v="film &amp; video/animation"/>
    <x v="109"/>
    <n v="0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x v="494"/>
    <d v="2014-07-03T03:00:00"/>
    <b v="0"/>
    <x v="83"/>
    <b v="0"/>
    <s v="film &amp; video/animation"/>
    <x v="405"/>
    <n v="10.333333333333334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x v="495"/>
    <d v="2015-07-16T19:51:45"/>
    <b v="0"/>
    <x v="78"/>
    <b v="0"/>
    <s v="film &amp; video/animation"/>
    <x v="109"/>
    <n v="0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x v="496"/>
    <d v="2014-02-10T22:21:14"/>
    <b v="0"/>
    <x v="29"/>
    <b v="0"/>
    <s v="film &amp; video/animation"/>
    <x v="406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x v="497"/>
    <d v="2014-12-25T05:00:00"/>
    <b v="0"/>
    <x v="83"/>
    <b v="0"/>
    <s v="film &amp; video/animation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x v="498"/>
    <d v="2011-12-23T18:17:29"/>
    <b v="0"/>
    <x v="19"/>
    <b v="0"/>
    <s v="film &amp; video/animation"/>
    <x v="40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x v="499"/>
    <d v="2009-10-12T20:59:00"/>
    <b v="0"/>
    <x v="55"/>
    <b v="0"/>
    <s v="film &amp; video/animation"/>
    <x v="40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x v="500"/>
    <d v="2010-05-08T22:16:00"/>
    <b v="0"/>
    <x v="80"/>
    <b v="0"/>
    <s v="film &amp; video/animation"/>
    <x v="410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x v="501"/>
    <d v="2011-07-09T05:37:31"/>
    <b v="0"/>
    <x v="78"/>
    <b v="0"/>
    <s v="film &amp; video/animation"/>
    <x v="109"/>
    <n v="0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x v="502"/>
    <d v="2012-03-18T12:17:05"/>
    <b v="0"/>
    <x v="80"/>
    <b v="0"/>
    <s v="film &amp; video/animation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x v="503"/>
    <d v="2015-01-17T12:38:23"/>
    <b v="0"/>
    <x v="82"/>
    <b v="0"/>
    <s v="film &amp; video/animation"/>
    <x v="41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x v="504"/>
    <d v="2012-04-10T22:36:27"/>
    <b v="0"/>
    <x v="81"/>
    <b v="0"/>
    <s v="film &amp; video/animation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x v="505"/>
    <d v="2015-12-25T02:21:26"/>
    <b v="0"/>
    <x v="25"/>
    <b v="0"/>
    <s v="film &amp; video/animation"/>
    <x v="414"/>
    <n v="3.7142857142857144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x v="506"/>
    <d v="2013-08-10T13:15:20"/>
    <b v="0"/>
    <x v="29"/>
    <b v="0"/>
    <s v="film &amp; video/animation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x v="507"/>
    <d v="2012-10-19T23:00:57"/>
    <b v="0"/>
    <x v="73"/>
    <b v="0"/>
    <s v="film &amp; video/animation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x v="508"/>
    <d v="2012-05-25T14:14:00"/>
    <b v="0"/>
    <x v="83"/>
    <b v="0"/>
    <s v="film &amp; video/animation"/>
    <x v="417"/>
    <n v="133.33333333333334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x v="509"/>
    <d v="2015-06-28T15:09:30"/>
    <b v="0"/>
    <x v="29"/>
    <b v="0"/>
    <s v="film &amp; video/animation"/>
    <x v="418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x v="510"/>
    <d v="2016-03-01T04:13:59"/>
    <b v="0"/>
    <x v="78"/>
    <b v="0"/>
    <s v="film &amp; video/animation"/>
    <x v="109"/>
    <n v="0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x v="511"/>
    <d v="2013-04-06T06:16:22"/>
    <b v="0"/>
    <x v="81"/>
    <b v="0"/>
    <s v="film &amp; video/animation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x v="512"/>
    <d v="2016-11-20T18:48:47"/>
    <b v="0"/>
    <x v="84"/>
    <b v="0"/>
    <s v="film &amp; video/animation"/>
    <x v="420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x v="513"/>
    <d v="2016-08-15T07:00:00"/>
    <b v="0"/>
    <x v="32"/>
    <b v="0"/>
    <s v="film &amp; video/animation"/>
    <x v="421"/>
    <n v="102.38235294117646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x v="514"/>
    <d v="2014-08-09T14:44:07"/>
    <b v="0"/>
    <x v="83"/>
    <b v="0"/>
    <s v="film &amp; video/animation"/>
    <x v="422"/>
    <n v="16.666666666666668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x v="515"/>
    <d v="2015-12-29T11:46:41"/>
    <b v="0"/>
    <x v="69"/>
    <b v="0"/>
    <s v="film &amp; video/animation"/>
    <x v="423"/>
    <n v="725.02941176470586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x v="516"/>
    <d v="2015-05-27T18:41:20"/>
    <b v="0"/>
    <x v="78"/>
    <b v="0"/>
    <s v="film &amp; video/animation"/>
    <x v="109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x v="517"/>
    <d v="2017-02-02T14:46:01"/>
    <b v="0"/>
    <x v="83"/>
    <b v="0"/>
    <s v="film &amp; video/animation"/>
    <x v="42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x v="518"/>
    <d v="2015-09-06T14:46:00"/>
    <b v="0"/>
    <x v="78"/>
    <b v="0"/>
    <s v="film &amp; video/animation"/>
    <x v="109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x v="519"/>
    <d v="2012-12-05T09:23:41"/>
    <b v="0"/>
    <x v="16"/>
    <b v="0"/>
    <s v="film &amp; video/animation"/>
    <x v="42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x v="520"/>
    <d v="2015-12-10T16:51:01"/>
    <b v="0"/>
    <x v="69"/>
    <b v="1"/>
    <s v="theater/plays"/>
    <x v="42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x v="521"/>
    <d v="2016-11-01T04:59:00"/>
    <b v="0"/>
    <x v="66"/>
    <b v="1"/>
    <s v="theater/plays"/>
    <x v="427"/>
    <n v="93.428571428571431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x v="522"/>
    <d v="2016-03-20T23:58:45"/>
    <b v="0"/>
    <x v="162"/>
    <b v="1"/>
    <s v="theater/plays"/>
    <x v="8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x v="523"/>
    <d v="2015-09-21T03:11:16"/>
    <b v="0"/>
    <x v="87"/>
    <b v="1"/>
    <s v="theater/plays"/>
    <x v="428"/>
    <n v="71.785714285714292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x v="524"/>
    <d v="2016-06-01T17:12:49"/>
    <b v="0"/>
    <x v="208"/>
    <b v="1"/>
    <s v="theater/plays"/>
    <x v="42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x v="525"/>
    <d v="2014-09-13T09:37:21"/>
    <b v="0"/>
    <x v="8"/>
    <b v="1"/>
    <s v="theater/plays"/>
    <x v="31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x v="526"/>
    <d v="2015-08-07T17:00:00"/>
    <b v="0"/>
    <x v="23"/>
    <b v="1"/>
    <s v="theater/plays"/>
    <x v="43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x v="527"/>
    <d v="2017-02-17T16:05:00"/>
    <b v="0"/>
    <x v="150"/>
    <b v="1"/>
    <s v="theater/plays"/>
    <x v="431"/>
    <n v="63.829113924050631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x v="528"/>
    <d v="2015-06-21T21:20:00"/>
    <b v="0"/>
    <x v="209"/>
    <b v="1"/>
    <s v="theater/plays"/>
    <x v="43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x v="529"/>
    <d v="2017-01-11T05:00:00"/>
    <b v="0"/>
    <x v="59"/>
    <b v="1"/>
    <s v="theater/plays"/>
    <x v="433"/>
    <n v="86.944444444444443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x v="530"/>
    <d v="2015-06-24T02:00:00"/>
    <b v="0"/>
    <x v="60"/>
    <b v="1"/>
    <s v="theater/plays"/>
    <x v="43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x v="531"/>
    <d v="2016-12-17T06:59:00"/>
    <b v="0"/>
    <x v="162"/>
    <b v="1"/>
    <s v="theater/plays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x v="532"/>
    <d v="2016-05-13T00:10:08"/>
    <b v="0"/>
    <x v="210"/>
    <b v="1"/>
    <s v="theater/plays"/>
    <x v="4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x v="533"/>
    <d v="2016-05-16T10:26:05"/>
    <b v="0"/>
    <x v="57"/>
    <b v="1"/>
    <s v="theater/plays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x v="534"/>
    <d v="2015-11-01T23:00:00"/>
    <b v="0"/>
    <x v="53"/>
    <b v="1"/>
    <s v="theater/plays"/>
    <x v="43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x v="535"/>
    <d v="2017-01-06T13:05:05"/>
    <b v="0"/>
    <x v="211"/>
    <b v="1"/>
    <s v="theater/plays"/>
    <x v="7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x v="536"/>
    <d v="2015-08-03T18:00:00"/>
    <b v="0"/>
    <x v="70"/>
    <b v="1"/>
    <s v="theater/plays"/>
    <x v="43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x v="537"/>
    <d v="2015-11-04T19:26:31"/>
    <b v="0"/>
    <x v="211"/>
    <b v="1"/>
    <s v="theater/plays"/>
    <x v="1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x v="538"/>
    <d v="2016-05-13T19:04:23"/>
    <b v="0"/>
    <x v="65"/>
    <b v="1"/>
    <s v="theater/plays"/>
    <x v="4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x v="539"/>
    <d v="2016-07-05T01:11:47"/>
    <b v="0"/>
    <x v="9"/>
    <b v="1"/>
    <s v="theater/plays"/>
    <x v="439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x v="540"/>
    <d v="2015-02-04T19:36:46"/>
    <b v="0"/>
    <x v="29"/>
    <b v="0"/>
    <s v="technology/web"/>
    <x v="440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x v="541"/>
    <d v="2015-10-29T01:07:14"/>
    <b v="0"/>
    <x v="29"/>
    <b v="0"/>
    <s v="technology/web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x v="542"/>
    <d v="2016-05-03T16:41:56"/>
    <b v="0"/>
    <x v="29"/>
    <b v="0"/>
    <s v="technology/web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x v="543"/>
    <d v="2014-11-01T02:12:42"/>
    <b v="0"/>
    <x v="84"/>
    <b v="0"/>
    <s v="technology/web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x v="544"/>
    <d v="2016-07-04T15:46:00"/>
    <b v="0"/>
    <x v="84"/>
    <b v="0"/>
    <s v="technology/web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x v="545"/>
    <d v="2015-11-15T15:13:09"/>
    <b v="0"/>
    <x v="69"/>
    <b v="0"/>
    <s v="technology/web"/>
    <x v="445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x v="546"/>
    <d v="2015-10-17T16:01:55"/>
    <b v="0"/>
    <x v="84"/>
    <b v="0"/>
    <s v="technology/web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x v="547"/>
    <d v="2016-02-10T16:42:44"/>
    <b v="0"/>
    <x v="78"/>
    <b v="0"/>
    <s v="technology/web"/>
    <x v="109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x v="548"/>
    <d v="2015-10-29T21:40:48"/>
    <b v="0"/>
    <x v="29"/>
    <b v="0"/>
    <s v="technology/web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x v="549"/>
    <d v="2015-07-08T15:17:02"/>
    <b v="0"/>
    <x v="22"/>
    <b v="0"/>
    <s v="technology/web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x v="550"/>
    <d v="2017-01-31T05:00:00"/>
    <b v="0"/>
    <x v="80"/>
    <b v="0"/>
    <s v="technology/web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x v="551"/>
    <d v="2015-08-01T17:53:00"/>
    <b v="0"/>
    <x v="33"/>
    <b v="0"/>
    <s v="technology/web"/>
    <x v="450"/>
    <n v="135.03571428571428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x v="552"/>
    <d v="2016-01-09T14:48:16"/>
    <b v="0"/>
    <x v="78"/>
    <b v="0"/>
    <s v="technology/web"/>
    <x v="109"/>
    <n v="0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x v="553"/>
    <d v="2014-11-14T18:16:31"/>
    <b v="0"/>
    <x v="79"/>
    <b v="0"/>
    <s v="technology/web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x v="554"/>
    <d v="2014-10-19T16:26:12"/>
    <b v="0"/>
    <x v="19"/>
    <b v="0"/>
    <s v="technology/web"/>
    <x v="45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x v="555"/>
    <d v="2016-06-12T08:29:03"/>
    <b v="0"/>
    <x v="78"/>
    <b v="0"/>
    <s v="technology/web"/>
    <x v="109"/>
    <n v="0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x v="556"/>
    <d v="2016-01-06T20:38:37"/>
    <b v="0"/>
    <x v="29"/>
    <b v="0"/>
    <s v="technology/web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x v="557"/>
    <d v="2016-12-02T23:36:43"/>
    <b v="0"/>
    <x v="9"/>
    <b v="0"/>
    <s v="technology/web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x v="558"/>
    <d v="2015-03-24T20:11:45"/>
    <b v="0"/>
    <x v="78"/>
    <b v="0"/>
    <s v="technology/web"/>
    <x v="109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x v="559"/>
    <d v="2015-12-13T06:47:40"/>
    <b v="0"/>
    <x v="29"/>
    <b v="0"/>
    <s v="technology/web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x v="560"/>
    <d v="2014-12-17T18:30:45"/>
    <b v="0"/>
    <x v="83"/>
    <b v="0"/>
    <s v="technology/web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x v="561"/>
    <d v="2015-10-26T15:48:33"/>
    <b v="0"/>
    <x v="84"/>
    <b v="0"/>
    <s v="technology/web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x v="562"/>
    <d v="2016-12-18T09:20:15"/>
    <b v="0"/>
    <x v="78"/>
    <b v="0"/>
    <s v="technology/web"/>
    <x v="109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x v="563"/>
    <d v="2015-02-17T01:40:47"/>
    <b v="0"/>
    <x v="84"/>
    <b v="0"/>
    <s v="technology/web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x v="564"/>
    <d v="2016-03-12T22:37:55"/>
    <b v="0"/>
    <x v="29"/>
    <b v="0"/>
    <s v="technology/web"/>
    <x v="458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x v="565"/>
    <d v="2015-07-10T18:50:49"/>
    <b v="0"/>
    <x v="78"/>
    <b v="0"/>
    <s v="technology/web"/>
    <x v="109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x v="566"/>
    <d v="2016-07-14T16:25:33"/>
    <b v="0"/>
    <x v="29"/>
    <b v="0"/>
    <s v="technology/web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x v="567"/>
    <d v="2015-01-01T20:13:14"/>
    <b v="0"/>
    <x v="78"/>
    <b v="0"/>
    <s v="technology/web"/>
    <x v="109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x v="568"/>
    <d v="2016-01-16T11:00:00"/>
    <b v="0"/>
    <x v="81"/>
    <b v="0"/>
    <s v="technology/web"/>
    <x v="460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x v="569"/>
    <d v="2016-01-01T20:20:12"/>
    <b v="0"/>
    <x v="29"/>
    <b v="0"/>
    <s v="technology/web"/>
    <x v="417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x v="570"/>
    <d v="2016-02-18T19:09:29"/>
    <b v="0"/>
    <x v="29"/>
    <b v="0"/>
    <s v="technology/web"/>
    <x v="461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x v="571"/>
    <d v="2015-07-27T03:59:00"/>
    <b v="0"/>
    <x v="84"/>
    <b v="0"/>
    <s v="technology/web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x v="572"/>
    <d v="2015-11-04T18:11:28"/>
    <b v="0"/>
    <x v="78"/>
    <b v="0"/>
    <s v="technology/web"/>
    <x v="109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x v="573"/>
    <d v="2015-01-18T01:12:00"/>
    <b v="0"/>
    <x v="82"/>
    <b v="0"/>
    <s v="technology/web"/>
    <x v="46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x v="574"/>
    <d v="2016-10-19T10:38:27"/>
    <b v="0"/>
    <x v="80"/>
    <b v="0"/>
    <s v="technology/web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x v="575"/>
    <d v="2015-06-13T16:37:23"/>
    <b v="0"/>
    <x v="80"/>
    <b v="0"/>
    <s v="technology/web"/>
    <x v="465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x v="576"/>
    <d v="2015-03-28T10:19:12"/>
    <b v="0"/>
    <x v="29"/>
    <b v="0"/>
    <s v="technology/web"/>
    <x v="466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x v="577"/>
    <d v="2016-05-20T14:08:22"/>
    <b v="0"/>
    <x v="29"/>
    <b v="0"/>
    <s v="technology/web"/>
    <x v="418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x v="578"/>
    <d v="2015-09-07T13:53:13"/>
    <b v="0"/>
    <x v="63"/>
    <b v="0"/>
    <s v="technology/web"/>
    <x v="467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x v="579"/>
    <d v="2014-12-25T20:27:03"/>
    <b v="0"/>
    <x v="81"/>
    <b v="0"/>
    <s v="technology/web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x v="580"/>
    <d v="2016-09-22T21:47:47"/>
    <b v="0"/>
    <x v="29"/>
    <b v="0"/>
    <s v="technology/web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x v="581"/>
    <d v="2015-08-02T00:18:24"/>
    <b v="0"/>
    <x v="78"/>
    <b v="0"/>
    <s v="technology/web"/>
    <x v="109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x v="582"/>
    <d v="2015-03-15T18:00:00"/>
    <b v="0"/>
    <x v="78"/>
    <b v="0"/>
    <s v="technology/web"/>
    <x v="109"/>
    <n v="0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x v="583"/>
    <d v="2015-03-19T21:31:27"/>
    <b v="0"/>
    <x v="29"/>
    <b v="0"/>
    <s v="technology/web"/>
    <x v="469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x v="584"/>
    <d v="2015-03-16T16:11:56"/>
    <b v="0"/>
    <x v="84"/>
    <b v="0"/>
    <s v="technology/web"/>
    <x v="460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x v="585"/>
    <d v="2015-12-01T00:00:00"/>
    <b v="0"/>
    <x v="78"/>
    <b v="0"/>
    <s v="technology/web"/>
    <x v="109"/>
    <n v="0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x v="586"/>
    <d v="2015-02-15T20:30:07"/>
    <b v="0"/>
    <x v="80"/>
    <b v="0"/>
    <s v="technology/web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x v="587"/>
    <d v="2015-04-16T18:10:33"/>
    <b v="0"/>
    <x v="63"/>
    <b v="0"/>
    <s v="technology/web"/>
    <x v="4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x v="588"/>
    <d v="2016-11-17T19:28:06"/>
    <b v="0"/>
    <x v="84"/>
    <b v="0"/>
    <s v="technology/web"/>
    <x v="472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x v="589"/>
    <d v="2015-07-08T14:44:59"/>
    <b v="0"/>
    <x v="29"/>
    <b v="0"/>
    <s v="technology/web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x v="590"/>
    <d v="2016-02-08T13:01:00"/>
    <b v="0"/>
    <x v="82"/>
    <b v="0"/>
    <s v="technology/web"/>
    <x v="47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x v="591"/>
    <d v="2015-07-22T13:02:10"/>
    <b v="0"/>
    <x v="84"/>
    <b v="0"/>
    <s v="technology/web"/>
    <x v="475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x v="592"/>
    <d v="2014-12-03T05:34:20"/>
    <b v="0"/>
    <x v="29"/>
    <b v="0"/>
    <s v="technology/web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x v="593"/>
    <d v="2015-04-06T15:15:45"/>
    <b v="0"/>
    <x v="63"/>
    <b v="0"/>
    <s v="technology/web"/>
    <x v="476"/>
    <n v="16.428571428571427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x v="594"/>
    <d v="2016-04-16T18:43:26"/>
    <b v="0"/>
    <x v="84"/>
    <b v="0"/>
    <s v="technology/web"/>
    <x v="477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x v="595"/>
    <d v="2015-05-04T01:40:38"/>
    <b v="0"/>
    <x v="22"/>
    <b v="0"/>
    <s v="technology/web"/>
    <x v="478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x v="596"/>
    <d v="2016-11-02T21:31:32"/>
    <b v="0"/>
    <x v="84"/>
    <b v="0"/>
    <s v="technology/web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x v="597"/>
    <d v="2016-07-31T16:00:00"/>
    <b v="0"/>
    <x v="84"/>
    <b v="0"/>
    <s v="technology/web"/>
    <x v="480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x v="598"/>
    <d v="2014-12-05T00:03:01"/>
    <b v="0"/>
    <x v="63"/>
    <b v="0"/>
    <s v="technology/web"/>
    <x v="481"/>
    <n v="121.428571428571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x v="599"/>
    <d v="2015-03-08T15:16:00"/>
    <b v="0"/>
    <x v="84"/>
    <b v="0"/>
    <s v="technology/web"/>
    <x v="482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x v="600"/>
    <d v="2015-05-09T19:09:22"/>
    <b v="0"/>
    <x v="29"/>
    <b v="0"/>
    <s v="technology/web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x v="601"/>
    <d v="2014-12-26T20:35:39"/>
    <b v="0"/>
    <x v="79"/>
    <b v="0"/>
    <s v="technology/web"/>
    <x v="483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x v="602"/>
    <d v="2015-06-18T19:03:35"/>
    <b v="0"/>
    <x v="78"/>
    <b v="0"/>
    <s v="technology/web"/>
    <x v="109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x v="603"/>
    <d v="2014-08-14T15:20:23"/>
    <b v="0"/>
    <x v="62"/>
    <b v="0"/>
    <s v="technology/web"/>
    <x v="48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x v="604"/>
    <d v="2014-08-28T00:50:56"/>
    <b v="0"/>
    <x v="78"/>
    <b v="0"/>
    <s v="technology/web"/>
    <x v="109"/>
    <n v="0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x v="605"/>
    <d v="2015-08-23T08:35:08"/>
    <b v="0"/>
    <x v="22"/>
    <b v="0"/>
    <s v="technology/web"/>
    <x v="48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x v="606"/>
    <d v="2015-05-24T15:00:00"/>
    <b v="0"/>
    <x v="29"/>
    <b v="0"/>
    <s v="technology/web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x v="607"/>
    <d v="2015-11-22T20:48:56"/>
    <b v="0"/>
    <x v="78"/>
    <b v="0"/>
    <s v="technology/web"/>
    <x v="109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x v="608"/>
    <d v="2015-06-15T22:06:20"/>
    <b v="0"/>
    <x v="81"/>
    <b v="0"/>
    <s v="technology/web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x v="609"/>
    <d v="2015-11-29T01:49:04"/>
    <b v="0"/>
    <x v="29"/>
    <b v="0"/>
    <s v="technology/web"/>
    <x v="487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x v="610"/>
    <d v="2015-04-22T19:56:26"/>
    <b v="0"/>
    <x v="78"/>
    <b v="0"/>
    <s v="technology/web"/>
    <x v="109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x v="611"/>
    <d v="2016-01-19T13:27:17"/>
    <b v="0"/>
    <x v="78"/>
    <b v="0"/>
    <s v="technology/web"/>
    <x v="109"/>
    <n v="0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x v="612"/>
    <d v="2016-09-02T00:45:46"/>
    <b v="0"/>
    <x v="78"/>
    <b v="0"/>
    <s v="technology/web"/>
    <x v="109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x v="613"/>
    <d v="2015-10-01T04:59:00"/>
    <b v="0"/>
    <x v="212"/>
    <b v="0"/>
    <s v="technology/web"/>
    <x v="48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x v="614"/>
    <d v="2016-06-24T01:29:00"/>
    <b v="0"/>
    <x v="78"/>
    <b v="0"/>
    <s v="technology/web"/>
    <x v="109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x v="615"/>
    <d v="2015-09-25T02:55:59"/>
    <b v="0"/>
    <x v="78"/>
    <b v="0"/>
    <s v="technology/web"/>
    <x v="109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x v="616"/>
    <d v="2017-02-25T09:01:47"/>
    <b v="0"/>
    <x v="78"/>
    <b v="0"/>
    <s v="technology/web"/>
    <x v="109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x v="617"/>
    <d v="2015-05-08T08:14:03"/>
    <b v="0"/>
    <x v="83"/>
    <b v="0"/>
    <s v="technology/web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x v="618"/>
    <d v="2015-12-09T19:26:43"/>
    <b v="0"/>
    <x v="78"/>
    <b v="0"/>
    <s v="technology/web"/>
    <x v="109"/>
    <n v="0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x v="619"/>
    <d v="2014-11-25T16:36:30"/>
    <b v="0"/>
    <x v="29"/>
    <b v="0"/>
    <s v="technology/web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x v="620"/>
    <d v="2014-08-25T17:12:18"/>
    <b v="0"/>
    <x v="29"/>
    <b v="0"/>
    <s v="technology/web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x v="621"/>
    <d v="2016-07-07T23:42:17"/>
    <b v="0"/>
    <x v="83"/>
    <b v="0"/>
    <s v="technology/web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x v="622"/>
    <d v="2016-07-01T18:35:38"/>
    <b v="0"/>
    <x v="82"/>
    <b v="0"/>
    <s v="technology/web"/>
    <x v="4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x v="623"/>
    <d v="2015-05-28T00:13:17"/>
    <b v="0"/>
    <x v="78"/>
    <b v="0"/>
    <s v="technology/web"/>
    <x v="109"/>
    <n v="0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x v="624"/>
    <d v="2015-05-14T23:44:01"/>
    <b v="0"/>
    <x v="78"/>
    <b v="0"/>
    <s v="technology/web"/>
    <x v="109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x v="625"/>
    <d v="2017-03-26T20:29:37"/>
    <b v="0"/>
    <x v="78"/>
    <b v="0"/>
    <s v="technology/web"/>
    <x v="109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x v="626"/>
    <d v="2015-08-15T13:22:00"/>
    <b v="0"/>
    <x v="70"/>
    <b v="0"/>
    <s v="technology/web"/>
    <x v="49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x v="627"/>
    <d v="2016-03-14T23:00:00"/>
    <b v="0"/>
    <x v="29"/>
    <b v="0"/>
    <s v="technology/web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x v="628"/>
    <d v="2014-07-13T16:37:37"/>
    <b v="0"/>
    <x v="78"/>
    <b v="0"/>
    <s v="technology/web"/>
    <x v="109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x v="629"/>
    <d v="2016-05-14T15:18:28"/>
    <b v="0"/>
    <x v="83"/>
    <b v="0"/>
    <s v="technology/web"/>
    <x v="4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x v="630"/>
    <d v="2015-09-06T05:10:00"/>
    <b v="0"/>
    <x v="29"/>
    <b v="0"/>
    <s v="technology/web"/>
    <x v="494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x v="631"/>
    <d v="2016-05-28T18:32:09"/>
    <b v="0"/>
    <x v="82"/>
    <b v="0"/>
    <s v="technology/web"/>
    <x v="495"/>
    <n v="76.666666666666671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x v="632"/>
    <d v="2015-11-25T16:49:25"/>
    <b v="0"/>
    <x v="78"/>
    <b v="0"/>
    <s v="technology/web"/>
    <x v="109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x v="633"/>
    <d v="2016-06-17T23:00:00"/>
    <b v="0"/>
    <x v="20"/>
    <b v="0"/>
    <s v="technology/web"/>
    <x v="496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x v="634"/>
    <d v="2015-02-26T22:17:09"/>
    <b v="0"/>
    <x v="29"/>
    <b v="0"/>
    <s v="technology/web"/>
    <x v="459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x v="635"/>
    <d v="2015-04-12T02:12:42"/>
    <b v="0"/>
    <x v="29"/>
    <b v="0"/>
    <s v="technology/web"/>
    <x v="168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x v="636"/>
    <d v="2015-06-06T10:47:00"/>
    <b v="0"/>
    <x v="29"/>
    <b v="0"/>
    <s v="technology/web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x v="637"/>
    <d v="2017-02-25T23:04:00"/>
    <b v="0"/>
    <x v="78"/>
    <b v="0"/>
    <s v="technology/web"/>
    <x v="109"/>
    <n v="0"/>
    <x v="2"/>
    <x v="7"/>
  </r>
  <r>
    <n v="638"/>
    <s v="W (Canceled)"/>
    <s v="O0"/>
    <x v="61"/>
    <n v="18"/>
    <x v="1"/>
    <x v="12"/>
    <s v="EUR"/>
    <n v="1490447662"/>
    <n v="1485267262"/>
    <x v="638"/>
    <d v="2017-03-25T13:14:22"/>
    <b v="0"/>
    <x v="79"/>
    <b v="0"/>
    <s v="technology/web"/>
    <x v="497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x v="639"/>
    <d v="2014-10-13T13:59:55"/>
    <b v="0"/>
    <x v="29"/>
    <b v="0"/>
    <s v="technology/web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x v="640"/>
    <d v="2016-11-24T23:00:00"/>
    <b v="0"/>
    <x v="84"/>
    <b v="1"/>
    <s v="technology/wearables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x v="641"/>
    <d v="2015-08-13T13:40:48"/>
    <b v="0"/>
    <x v="213"/>
    <b v="1"/>
    <s v="technology/wearables"/>
    <x v="5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x v="642"/>
    <d v="2015-08-19T15:37:54"/>
    <b v="0"/>
    <x v="214"/>
    <b v="1"/>
    <s v="technology/wearables"/>
    <x v="501"/>
    <n v="134.3592456301748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x v="643"/>
    <d v="2015-05-31T15:24:35"/>
    <b v="0"/>
    <x v="215"/>
    <b v="1"/>
    <s v="technology/wearables"/>
    <x v="50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x v="644"/>
    <d v="2014-10-29T01:00:00"/>
    <b v="0"/>
    <x v="216"/>
    <b v="1"/>
    <s v="technology/wearables"/>
    <x v="503"/>
    <n v="73.48626836434867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x v="645"/>
    <d v="2016-08-12T00:37:54"/>
    <b v="0"/>
    <x v="186"/>
    <b v="1"/>
    <s v="technology/wearables"/>
    <x v="50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x v="646"/>
    <d v="2014-08-11T20:27:47"/>
    <b v="0"/>
    <x v="74"/>
    <b v="1"/>
    <s v="technology/wearables"/>
    <x v="5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x v="647"/>
    <d v="2016-03-17T17:25:49"/>
    <b v="0"/>
    <x v="57"/>
    <b v="1"/>
    <s v="technology/wearables"/>
    <x v="506"/>
    <n v="125.94117647058823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x v="648"/>
    <d v="2014-10-14T16:38:28"/>
    <b v="0"/>
    <x v="74"/>
    <b v="1"/>
    <s v="technology/wearables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x v="649"/>
    <d v="2014-09-16T21:53:33"/>
    <b v="0"/>
    <x v="141"/>
    <b v="1"/>
    <s v="technology/wearables"/>
    <x v="50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x v="650"/>
    <d v="2014-12-19T01:53:04"/>
    <b v="0"/>
    <x v="53"/>
    <b v="1"/>
    <s v="technology/wearables"/>
    <x v="50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x v="651"/>
    <d v="2014-12-13T00:25:11"/>
    <b v="0"/>
    <x v="217"/>
    <b v="1"/>
    <s v="technology/wearables"/>
    <x v="51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x v="652"/>
    <d v="2016-12-01T17:34:10"/>
    <b v="0"/>
    <x v="33"/>
    <b v="1"/>
    <s v="technology/wearables"/>
    <x v="51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x v="653"/>
    <d v="2015-08-20T14:50:40"/>
    <b v="0"/>
    <x v="218"/>
    <b v="1"/>
    <s v="technology/wearables"/>
    <x v="51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x v="654"/>
    <d v="2015-07-08T22:58:33"/>
    <b v="0"/>
    <x v="219"/>
    <b v="1"/>
    <s v="technology/wearables"/>
    <x v="513"/>
    <n v="31.663376110562684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x v="655"/>
    <d v="2015-03-12T21:58:32"/>
    <b v="0"/>
    <x v="220"/>
    <b v="1"/>
    <s v="technology/wearables"/>
    <x v="5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x v="656"/>
    <d v="2016-04-17T18:18:39"/>
    <b v="0"/>
    <x v="45"/>
    <b v="1"/>
    <s v="technology/wearables"/>
    <x v="51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x v="657"/>
    <d v="2015-12-23T20:17:52"/>
    <b v="0"/>
    <x v="221"/>
    <b v="1"/>
    <s v="technology/wearables"/>
    <x v="51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x v="658"/>
    <d v="2015-07-26T18:00:00"/>
    <b v="0"/>
    <x v="222"/>
    <b v="1"/>
    <s v="technology/wearables"/>
    <x v="517"/>
    <n v="109.33695652173913"/>
    <x v="2"/>
    <x v="8"/>
  </r>
  <r>
    <n v="659"/>
    <s v="Lulu Watch Designs - Apple Watch"/>
    <s v="Sync up your lifestyle"/>
    <x v="9"/>
    <n v="3017"/>
    <x v="0"/>
    <x v="0"/>
    <s v="USD"/>
    <n v="1440339295"/>
    <n v="1437747295"/>
    <x v="659"/>
    <d v="2015-08-23T14:14:55"/>
    <b v="0"/>
    <x v="64"/>
    <b v="1"/>
    <s v="technology/wearables"/>
    <x v="51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x v="660"/>
    <d v="2014-11-09T18:47:59"/>
    <b v="0"/>
    <x v="59"/>
    <b v="0"/>
    <s v="technology/wearables"/>
    <x v="519"/>
    <n v="84.944444444444443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x v="661"/>
    <d v="2016-10-23T15:29:19"/>
    <b v="0"/>
    <x v="82"/>
    <b v="0"/>
    <s v="technology/wearables"/>
    <x v="520"/>
    <n v="10.555555555555555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x v="662"/>
    <d v="2015-01-16T10:30:47"/>
    <b v="0"/>
    <x v="80"/>
    <b v="0"/>
    <s v="technology/wearables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x v="663"/>
    <d v="2015-07-18T20:14:16"/>
    <b v="0"/>
    <x v="63"/>
    <b v="0"/>
    <s v="technology/wearables"/>
    <x v="521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x v="664"/>
    <d v="2015-04-13T15:59:35"/>
    <b v="0"/>
    <x v="60"/>
    <b v="0"/>
    <s v="technology/wearables"/>
    <x v="52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x v="665"/>
    <d v="2017-01-13T17:04:21"/>
    <b v="0"/>
    <x v="8"/>
    <b v="0"/>
    <s v="technology/wearables"/>
    <x v="523"/>
    <n v="155.33333333333334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x v="666"/>
    <d v="2014-08-17T19:58:18"/>
    <b v="0"/>
    <x v="80"/>
    <b v="0"/>
    <s v="technology/wearables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x v="667"/>
    <d v="2016-10-29T08:57:43"/>
    <b v="0"/>
    <x v="33"/>
    <b v="0"/>
    <s v="technology/wearables"/>
    <x v="52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x v="668"/>
    <d v="2015-05-11T19:57:02"/>
    <b v="0"/>
    <x v="20"/>
    <b v="0"/>
    <s v="technology/wearables"/>
    <x v="526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x v="669"/>
    <d v="2016-07-06T15:00:58"/>
    <b v="0"/>
    <x v="33"/>
    <b v="0"/>
    <s v="technology/wearables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x v="670"/>
    <d v="2016-06-19T08:10:00"/>
    <b v="0"/>
    <x v="223"/>
    <b v="0"/>
    <s v="technology/wearables"/>
    <x v="5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x v="671"/>
    <d v="2015-01-14T04:00:00"/>
    <b v="0"/>
    <x v="41"/>
    <b v="0"/>
    <s v="technology/wearables"/>
    <x v="52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x v="672"/>
    <d v="2015-01-01T04:59:00"/>
    <b v="0"/>
    <x v="224"/>
    <b v="0"/>
    <s v="technology/wearables"/>
    <x v="53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x v="673"/>
    <d v="2014-09-01T20:10:17"/>
    <b v="0"/>
    <x v="83"/>
    <b v="0"/>
    <s v="technology/wearables"/>
    <x v="531"/>
    <n v="68.333333333333329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x v="674"/>
    <d v="2014-08-12T02:47:07"/>
    <b v="0"/>
    <x v="84"/>
    <b v="0"/>
    <s v="technology/wearables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x v="675"/>
    <d v="2015-01-01T06:59:00"/>
    <b v="0"/>
    <x v="55"/>
    <b v="0"/>
    <s v="technology/wearables"/>
    <x v="53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x v="676"/>
    <d v="2015-02-07T18:26:21"/>
    <b v="0"/>
    <x v="54"/>
    <b v="0"/>
    <s v="technology/wearables"/>
    <x v="53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x v="677"/>
    <d v="2016-06-28T09:41:35"/>
    <b v="0"/>
    <x v="93"/>
    <b v="0"/>
    <s v="technology/wearables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x v="678"/>
    <d v="2016-05-21T09:02:18"/>
    <b v="0"/>
    <x v="57"/>
    <b v="0"/>
    <s v="technology/wearables"/>
    <x v="53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x v="679"/>
    <d v="2016-09-03T16:41:49"/>
    <b v="0"/>
    <x v="225"/>
    <b v="0"/>
    <s v="technology/wearables"/>
    <x v="53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x v="680"/>
    <d v="2014-09-17T12:02:11"/>
    <b v="0"/>
    <x v="135"/>
    <b v="0"/>
    <s v="technology/wearables"/>
    <x v="53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x v="681"/>
    <d v="2016-10-26T19:20:04"/>
    <b v="0"/>
    <x v="29"/>
    <b v="0"/>
    <s v="technology/wearables"/>
    <x v="167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x v="682"/>
    <d v="2017-03-14T17:22:02"/>
    <b v="0"/>
    <x v="80"/>
    <b v="0"/>
    <s v="technology/wearables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x v="683"/>
    <d v="2016-10-31T21:36:04"/>
    <b v="0"/>
    <x v="83"/>
    <b v="0"/>
    <s v="technology/wearables"/>
    <x v="539"/>
    <n v="99.333333333333329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x v="684"/>
    <d v="2014-07-25T03:00:00"/>
    <b v="0"/>
    <x v="125"/>
    <b v="0"/>
    <s v="technology/wearables"/>
    <x v="54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x v="685"/>
    <d v="2015-01-12T20:47:52"/>
    <b v="0"/>
    <x v="73"/>
    <b v="0"/>
    <s v="technology/wearables"/>
    <x v="541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x v="686"/>
    <d v="2015-08-03T16:09:30"/>
    <b v="0"/>
    <x v="78"/>
    <b v="0"/>
    <s v="technology/wearables"/>
    <x v="109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x v="687"/>
    <d v="2017-02-05T18:00:53"/>
    <b v="0"/>
    <x v="79"/>
    <b v="0"/>
    <s v="technology/wearables"/>
    <x v="5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x v="688"/>
    <d v="2015-10-15T02:30:53"/>
    <b v="0"/>
    <x v="17"/>
    <b v="0"/>
    <s v="technology/wearables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x v="689"/>
    <d v="2016-12-08T04:59:00"/>
    <b v="0"/>
    <x v="226"/>
    <b v="0"/>
    <s v="technology/wearables"/>
    <x v="544"/>
    <n v="343.14732142857144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x v="690"/>
    <d v="2016-09-09T06:00:00"/>
    <b v="0"/>
    <x v="69"/>
    <b v="0"/>
    <s v="technology/wearables"/>
    <x v="54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x v="691"/>
    <d v="2015-07-01T00:40:46"/>
    <b v="0"/>
    <x v="73"/>
    <b v="0"/>
    <s v="technology/wearables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x v="692"/>
    <d v="2016-12-22T09:01:03"/>
    <b v="0"/>
    <x v="227"/>
    <b v="0"/>
    <s v="technology/wearables"/>
    <x v="547"/>
    <n v="6.4975124378109452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x v="693"/>
    <d v="2015-04-30T19:23:47"/>
    <b v="0"/>
    <x v="228"/>
    <b v="0"/>
    <s v="technology/wearables"/>
    <x v="54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x v="694"/>
    <d v="2017-02-01T15:55:59"/>
    <b v="0"/>
    <x v="63"/>
    <b v="0"/>
    <s v="technology/wearables"/>
    <x v="54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x v="695"/>
    <d v="2014-10-31T12:30:20"/>
    <b v="0"/>
    <x v="63"/>
    <b v="0"/>
    <s v="technology/wearables"/>
    <x v="550"/>
    <n v="90.857142857142861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x v="696"/>
    <d v="2014-07-25T22:15:02"/>
    <b v="0"/>
    <x v="29"/>
    <b v="0"/>
    <s v="technology/wearables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x v="697"/>
    <d v="2016-02-03T12:33:09"/>
    <b v="0"/>
    <x v="229"/>
    <b v="0"/>
    <s v="technology/wearables"/>
    <x v="55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x v="698"/>
    <d v="2014-09-18T02:00:00"/>
    <b v="0"/>
    <x v="60"/>
    <b v="0"/>
    <s v="technology/wearables"/>
    <x v="553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x v="699"/>
    <d v="2013-11-22T16:00:00"/>
    <b v="0"/>
    <x v="230"/>
    <b v="0"/>
    <s v="technology/wearables"/>
    <x v="55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x v="700"/>
    <d v="2017-01-10T16:31:21"/>
    <b v="0"/>
    <x v="162"/>
    <b v="0"/>
    <s v="technology/wearables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x v="701"/>
    <d v="2014-07-23T15:54:40"/>
    <b v="0"/>
    <x v="64"/>
    <b v="0"/>
    <s v="technology/wearables"/>
    <x v="55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x v="702"/>
    <d v="2016-11-24T18:26:27"/>
    <b v="0"/>
    <x v="77"/>
    <b v="0"/>
    <s v="technology/wearables"/>
    <x v="55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x v="703"/>
    <d v="2017-01-31T23:32:00"/>
    <b v="0"/>
    <x v="63"/>
    <b v="0"/>
    <s v="technology/wearables"/>
    <x v="558"/>
    <n v="119.571428571428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x v="704"/>
    <d v="2017-02-20T04:37:48"/>
    <b v="0"/>
    <x v="80"/>
    <b v="0"/>
    <s v="technology/wearables"/>
    <x v="559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x v="705"/>
    <d v="2017-01-21T11:47:58"/>
    <b v="0"/>
    <x v="81"/>
    <b v="0"/>
    <s v="technology/wearables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x v="706"/>
    <d v="2016-12-14T18:39:00"/>
    <b v="0"/>
    <x v="78"/>
    <b v="0"/>
    <s v="technology/wearables"/>
    <x v="109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x v="707"/>
    <d v="2017-01-01T15:55:27"/>
    <b v="0"/>
    <x v="231"/>
    <b v="0"/>
    <s v="technology/wearables"/>
    <x v="56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x v="708"/>
    <d v="2014-09-13T13:56:40"/>
    <b v="0"/>
    <x v="232"/>
    <b v="0"/>
    <s v="technology/wearables"/>
    <x v="562"/>
    <n v="23.948509485094849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x v="709"/>
    <d v="2014-12-05T00:59:19"/>
    <b v="0"/>
    <x v="84"/>
    <b v="0"/>
    <s v="technology/wearables"/>
    <x v="563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x v="710"/>
    <d v="2014-08-20T00:44:00"/>
    <b v="0"/>
    <x v="78"/>
    <b v="0"/>
    <s v="technology/wearables"/>
    <x v="109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x v="711"/>
    <d v="2016-12-14T12:01:08"/>
    <b v="0"/>
    <x v="233"/>
    <b v="0"/>
    <s v="technology/wearables"/>
    <x v="56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x v="712"/>
    <d v="2016-02-14T16:20:32"/>
    <b v="0"/>
    <x v="80"/>
    <b v="0"/>
    <s v="technology/wearables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x v="713"/>
    <d v="2016-06-05T12:42:12"/>
    <b v="0"/>
    <x v="29"/>
    <b v="0"/>
    <s v="technology/wearables"/>
    <x v="566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x v="714"/>
    <d v="2017-02-28T18:54:42"/>
    <b v="0"/>
    <x v="33"/>
    <b v="0"/>
    <s v="technology/wearables"/>
    <x v="567"/>
    <n v="80.321428571428569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x v="715"/>
    <d v="2015-11-05T03:10:40"/>
    <b v="0"/>
    <x v="8"/>
    <b v="0"/>
    <s v="technology/wearables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x v="716"/>
    <d v="2014-12-01T00:00:00"/>
    <b v="0"/>
    <x v="38"/>
    <b v="0"/>
    <s v="technology/wearables"/>
    <x v="569"/>
    <n v="44.6875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x v="717"/>
    <d v="2014-09-05T20:30:02"/>
    <b v="0"/>
    <x v="80"/>
    <b v="0"/>
    <s v="technology/wearables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x v="718"/>
    <d v="2017-02-18T05:59:00"/>
    <b v="0"/>
    <x v="80"/>
    <b v="0"/>
    <s v="technology/wearables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x v="719"/>
    <d v="2016-02-23T00:57:56"/>
    <b v="0"/>
    <x v="73"/>
    <b v="0"/>
    <s v="technology/wearables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x v="720"/>
    <d v="2012-01-29T15:34:51"/>
    <b v="0"/>
    <x v="14"/>
    <b v="1"/>
    <s v="publishing/nonfiction"/>
    <x v="57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x v="721"/>
    <d v="2014-08-01T13:43:27"/>
    <b v="0"/>
    <x v="46"/>
    <b v="1"/>
    <s v="publishing/nonfiction"/>
    <x v="57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x v="722"/>
    <d v="2012-04-08T18:19:38"/>
    <b v="0"/>
    <x v="234"/>
    <b v="1"/>
    <s v="publishing/nonfiction"/>
    <x v="575"/>
    <n v="215.7254901960784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x v="723"/>
    <d v="2015-07-30T03:59:00"/>
    <b v="0"/>
    <x v="61"/>
    <b v="1"/>
    <s v="publishing/nonfiction"/>
    <x v="57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x v="724"/>
    <d v="2011-06-30T15:19:23"/>
    <b v="0"/>
    <x v="235"/>
    <b v="1"/>
    <s v="publishing/nonfiction"/>
    <x v="577"/>
    <n v="51.62944055944056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x v="725"/>
    <d v="2015-12-13T15:01:52"/>
    <b v="0"/>
    <x v="205"/>
    <b v="1"/>
    <s v="publishing/nonfiction"/>
    <x v="2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x v="726"/>
    <d v="2013-04-12T01:01:27"/>
    <b v="0"/>
    <x v="2"/>
    <b v="1"/>
    <s v="publishing/nonfiction"/>
    <x v="578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x v="727"/>
    <d v="2013-01-14T21:20:00"/>
    <b v="0"/>
    <x v="184"/>
    <b v="1"/>
    <s v="publishing/nonfiction"/>
    <x v="579"/>
    <n v="36.530201342281877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x v="728"/>
    <d v="2011-08-21T20:05:57"/>
    <b v="0"/>
    <x v="208"/>
    <b v="1"/>
    <s v="publishing/nonfiction"/>
    <x v="58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x v="729"/>
    <d v="2012-09-19T04:27:41"/>
    <b v="0"/>
    <x v="148"/>
    <b v="1"/>
    <s v="publishing/nonfiction"/>
    <x v="314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x v="730"/>
    <d v="2011-12-07T17:53:11"/>
    <b v="0"/>
    <x v="236"/>
    <b v="1"/>
    <s v="publishing/nonfiction"/>
    <x v="58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x v="731"/>
    <d v="2012-01-22T06:00:00"/>
    <b v="0"/>
    <x v="26"/>
    <b v="1"/>
    <s v="publishing/nonfiction"/>
    <x v="58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x v="732"/>
    <d v="2013-09-29T10:11:01"/>
    <b v="0"/>
    <x v="62"/>
    <b v="1"/>
    <s v="publishing/nonfiction"/>
    <x v="58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x v="733"/>
    <d v="2013-12-20T10:04:52"/>
    <b v="0"/>
    <x v="39"/>
    <b v="1"/>
    <s v="publishing/nonfiction"/>
    <x v="584"/>
    <n v="17.822485207100591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x v="734"/>
    <d v="2015-05-09T05:00:00"/>
    <b v="0"/>
    <x v="7"/>
    <b v="1"/>
    <s v="publishing/nonfiction"/>
    <x v="58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x v="735"/>
    <d v="2014-12-04T00:39:00"/>
    <b v="0"/>
    <x v="194"/>
    <b v="1"/>
    <s v="publishing/nonfiction"/>
    <x v="5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x v="736"/>
    <d v="2013-11-21T04:59:00"/>
    <b v="0"/>
    <x v="52"/>
    <b v="1"/>
    <s v="publishing/nonfiction"/>
    <x v="587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x v="737"/>
    <d v="2014-02-14T20:00:00"/>
    <b v="0"/>
    <x v="52"/>
    <b v="1"/>
    <s v="publishing/nonfiction"/>
    <x v="588"/>
    <n v="56.666666666666664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x v="738"/>
    <d v="2014-12-01T04:59:00"/>
    <b v="0"/>
    <x v="14"/>
    <b v="1"/>
    <s v="publishing/nonfiction"/>
    <x v="58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x v="739"/>
    <d v="2014-08-11T12:03:49"/>
    <b v="0"/>
    <x v="237"/>
    <b v="1"/>
    <s v="publishing/nonfiction"/>
    <x v="59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x v="740"/>
    <d v="2015-06-21T03:31:22"/>
    <b v="0"/>
    <x v="10"/>
    <b v="1"/>
    <s v="publishing/nonfiction"/>
    <x v="202"/>
    <n v="169.57894736842104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x v="741"/>
    <d v="2013-06-11T15:33:26"/>
    <b v="0"/>
    <x v="225"/>
    <b v="1"/>
    <s v="publishing/nonfiction"/>
    <x v="59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x v="742"/>
    <d v="2014-03-21T21:01:52"/>
    <b v="0"/>
    <x v="23"/>
    <b v="1"/>
    <s v="publishing/nonfiction"/>
    <x v="59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x v="743"/>
    <d v="2012-04-16T21:00:00"/>
    <b v="0"/>
    <x v="41"/>
    <b v="1"/>
    <s v="publishing/nonfiction"/>
    <x v="593"/>
    <n v="54.266666666666666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x v="744"/>
    <d v="2012-12-13T22:58:23"/>
    <b v="0"/>
    <x v="95"/>
    <b v="1"/>
    <s v="publishing/nonfiction"/>
    <x v="59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x v="745"/>
    <d v="2013-05-03T13:44:05"/>
    <b v="0"/>
    <x v="142"/>
    <b v="1"/>
    <s v="publishing/nonfiction"/>
    <x v="595"/>
    <n v="53.729729729729726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x v="746"/>
    <d v="2012-09-23T03:59:00"/>
    <b v="0"/>
    <x v="174"/>
    <b v="1"/>
    <s v="publishing/nonfiction"/>
    <x v="59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x v="747"/>
    <d v="2015-01-15T10:54:00"/>
    <b v="0"/>
    <x v="165"/>
    <b v="1"/>
    <s v="publishing/nonfiction"/>
    <x v="5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x v="748"/>
    <d v="2014-08-10T20:19:26"/>
    <b v="0"/>
    <x v="34"/>
    <b v="1"/>
    <s v="publishing/nonfiction"/>
    <x v="598"/>
    <n v="45.56818181818182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x v="749"/>
    <d v="2017-01-28T22:35:30"/>
    <b v="0"/>
    <x v="238"/>
    <b v="1"/>
    <s v="publishing/nonfiction"/>
    <x v="5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x v="750"/>
    <d v="2013-02-24T21:04:32"/>
    <b v="0"/>
    <x v="211"/>
    <b v="1"/>
    <s v="publishing/nonfiction"/>
    <x v="6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x v="751"/>
    <d v="2011-08-04T15:07:55"/>
    <b v="0"/>
    <x v="95"/>
    <b v="1"/>
    <s v="publishing/nonfiction"/>
    <x v="2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x v="752"/>
    <d v="2016-10-16T11:00:00"/>
    <b v="0"/>
    <x v="217"/>
    <b v="1"/>
    <s v="publishing/nonfiction"/>
    <x v="6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x v="753"/>
    <d v="2015-02-14T14:09:51"/>
    <b v="0"/>
    <x v="55"/>
    <b v="1"/>
    <s v="publishing/nonfiction"/>
    <x v="60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x v="754"/>
    <d v="2013-01-05T17:58:41"/>
    <b v="0"/>
    <x v="72"/>
    <b v="1"/>
    <s v="publishing/nonfiction"/>
    <x v="6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x v="755"/>
    <d v="2013-05-20T00:41:00"/>
    <b v="0"/>
    <x v="32"/>
    <b v="1"/>
    <s v="publishing/nonfiction"/>
    <x v="60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x v="756"/>
    <d v="2011-04-18T17:24:19"/>
    <b v="0"/>
    <x v="19"/>
    <b v="1"/>
    <s v="publishing/nonfiction"/>
    <x v="6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x v="757"/>
    <d v="2012-12-06T01:18:34"/>
    <b v="0"/>
    <x v="59"/>
    <b v="1"/>
    <s v="publishing/nonfiction"/>
    <x v="606"/>
    <n v="33.055555555555557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x v="758"/>
    <d v="2010-10-08T20:04:28"/>
    <b v="0"/>
    <x v="10"/>
    <b v="1"/>
    <s v="publishing/nonfiction"/>
    <x v="607"/>
    <n v="134.21052631578948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x v="759"/>
    <d v="2014-07-09T07:55:39"/>
    <b v="0"/>
    <x v="221"/>
    <b v="1"/>
    <s v="publishing/nonfiction"/>
    <x v="60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x v="760"/>
    <d v="2016-11-26T19:20:13"/>
    <b v="0"/>
    <x v="78"/>
    <b v="0"/>
    <s v="publishing/fiction"/>
    <x v="109"/>
    <n v="0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x v="761"/>
    <d v="2014-02-02T18:02:06"/>
    <b v="0"/>
    <x v="79"/>
    <b v="0"/>
    <s v="publishing/fiction"/>
    <x v="60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x v="762"/>
    <d v="2016-12-04T06:00:00"/>
    <b v="0"/>
    <x v="78"/>
    <b v="0"/>
    <s v="publishing/fiction"/>
    <x v="109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x v="763"/>
    <d v="2013-08-15T10:43:28"/>
    <b v="0"/>
    <x v="29"/>
    <b v="0"/>
    <s v="publishing/fiction"/>
    <x v="610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x v="764"/>
    <d v="2015-09-10T04:09:21"/>
    <b v="0"/>
    <x v="78"/>
    <b v="0"/>
    <s v="publishing/fiction"/>
    <x v="109"/>
    <n v="0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x v="765"/>
    <d v="2014-10-19T13:01:24"/>
    <b v="0"/>
    <x v="34"/>
    <b v="0"/>
    <s v="publishing/fiction"/>
    <x v="61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x v="766"/>
    <d v="2015-02-16T18:48:03"/>
    <b v="0"/>
    <x v="78"/>
    <b v="0"/>
    <s v="publishing/fiction"/>
    <x v="109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x v="767"/>
    <d v="2015-05-21T03:26:50"/>
    <b v="0"/>
    <x v="83"/>
    <b v="0"/>
    <s v="publishing/fiction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x v="768"/>
    <d v="2013-12-16T04:58:10"/>
    <b v="0"/>
    <x v="78"/>
    <b v="0"/>
    <s v="publishing/fiction"/>
    <x v="109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x v="769"/>
    <d v="2013-12-26T23:54:54"/>
    <b v="0"/>
    <x v="47"/>
    <b v="0"/>
    <s v="publishing/fiction"/>
    <x v="61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x v="770"/>
    <d v="2013-02-24T23:59:29"/>
    <b v="0"/>
    <x v="78"/>
    <b v="0"/>
    <s v="publishing/fiction"/>
    <x v="109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x v="771"/>
    <d v="2016-01-30T19:46:42"/>
    <b v="0"/>
    <x v="29"/>
    <b v="0"/>
    <s v="publishing/fiction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x v="772"/>
    <d v="2009-11-01T03:59:00"/>
    <b v="0"/>
    <x v="29"/>
    <b v="0"/>
    <s v="publishing/fiction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x v="773"/>
    <d v="2015-05-10T23:01:00"/>
    <b v="0"/>
    <x v="84"/>
    <b v="0"/>
    <s v="publishing/fiction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x v="774"/>
    <d v="2014-02-23T18:43:38"/>
    <b v="0"/>
    <x v="82"/>
    <b v="0"/>
    <s v="publishing/fiction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x v="775"/>
    <d v="2011-12-16T01:26:35"/>
    <b v="0"/>
    <x v="81"/>
    <b v="0"/>
    <s v="publishing/fiction"/>
    <x v="617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x v="776"/>
    <d v="2015-10-11T05:00:00"/>
    <b v="0"/>
    <x v="7"/>
    <b v="0"/>
    <s v="publishing/fiction"/>
    <x v="61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x v="777"/>
    <d v="2013-07-31T23:32:57"/>
    <b v="0"/>
    <x v="83"/>
    <b v="0"/>
    <s v="publishing/fiction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x v="778"/>
    <d v="2014-04-30T16:51:20"/>
    <b v="0"/>
    <x v="29"/>
    <b v="0"/>
    <s v="publishing/fiction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x v="779"/>
    <d v="2010-10-15T04:00:00"/>
    <b v="0"/>
    <x v="79"/>
    <b v="0"/>
    <s v="publishing/fiction"/>
    <x v="129"/>
    <n v="66.666666666666671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x v="780"/>
    <d v="2011-05-03T16:10:25"/>
    <b v="0"/>
    <x v="74"/>
    <b v="1"/>
    <s v="music/rock"/>
    <x v="87"/>
    <n v="38.518518518518519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x v="781"/>
    <d v="2013-06-08T00:01:14"/>
    <b v="0"/>
    <x v="20"/>
    <b v="1"/>
    <s v="music/rock"/>
    <x v="61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x v="782"/>
    <d v="2012-08-25T18:11:42"/>
    <b v="0"/>
    <x v="25"/>
    <b v="1"/>
    <s v="music/rock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x v="783"/>
    <d v="2012-04-27T22:00:00"/>
    <b v="0"/>
    <x v="2"/>
    <b v="1"/>
    <s v="music/rock"/>
    <x v="62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x v="784"/>
    <d v="2014-03-17T02:35:19"/>
    <b v="0"/>
    <x v="73"/>
    <b v="1"/>
    <s v="music/rock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x v="785"/>
    <d v="2013-02-28T14:15:15"/>
    <b v="0"/>
    <x v="60"/>
    <b v="1"/>
    <s v="music/rock"/>
    <x v="62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x v="786"/>
    <d v="2012-05-11T15:47:00"/>
    <b v="0"/>
    <x v="34"/>
    <b v="1"/>
    <s v="music/rock"/>
    <x v="622"/>
    <n v="162.27272727272728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x v="787"/>
    <d v="2013-11-01T15:03:46"/>
    <b v="0"/>
    <x v="57"/>
    <b v="1"/>
    <s v="music/rock"/>
    <x v="623"/>
    <n v="80.588235294117652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x v="788"/>
    <d v="2012-07-07T03:59:00"/>
    <b v="0"/>
    <x v="69"/>
    <b v="1"/>
    <s v="music/rock"/>
    <x v="62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x v="789"/>
    <d v="2013-01-21T07:59:00"/>
    <b v="0"/>
    <x v="25"/>
    <b v="1"/>
    <s v="music/rock"/>
    <x v="62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x v="790"/>
    <d v="2013-02-01T01:08:59"/>
    <b v="0"/>
    <x v="239"/>
    <b v="1"/>
    <s v="music/rock"/>
    <x v="62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x v="791"/>
    <d v="2013-11-13T05:59:00"/>
    <b v="0"/>
    <x v="130"/>
    <b v="1"/>
    <s v="music/rock"/>
    <x v="627"/>
    <n v="60.859375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x v="792"/>
    <d v="2013-11-07T21:58:03"/>
    <b v="0"/>
    <x v="65"/>
    <b v="1"/>
    <s v="music/rock"/>
    <x v="62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x v="793"/>
    <d v="2013-07-03T04:59:00"/>
    <b v="0"/>
    <x v="58"/>
    <b v="1"/>
    <s v="music/rock"/>
    <x v="629"/>
    <n v="88.325937499999995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x v="794"/>
    <d v="2011-09-05T17:06:00"/>
    <b v="0"/>
    <x v="28"/>
    <b v="1"/>
    <s v="music/rock"/>
    <x v="63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x v="795"/>
    <d v="2012-04-07T04:59:00"/>
    <b v="0"/>
    <x v="192"/>
    <b v="1"/>
    <s v="music/rock"/>
    <x v="63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x v="796"/>
    <d v="2013-09-15T21:10:00"/>
    <b v="0"/>
    <x v="240"/>
    <b v="1"/>
    <s v="music/rock"/>
    <x v="4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x v="797"/>
    <d v="2012-04-29T04:00:00"/>
    <b v="0"/>
    <x v="26"/>
    <b v="1"/>
    <s v="music/rock"/>
    <x v="6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x v="798"/>
    <d v="2014-09-30T14:09:47"/>
    <b v="0"/>
    <x v="45"/>
    <b v="1"/>
    <s v="music/rock"/>
    <x v="63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x v="799"/>
    <d v="2012-04-27T16:00:46"/>
    <b v="0"/>
    <x v="33"/>
    <b v="1"/>
    <s v="music/rock"/>
    <x v="634"/>
    <n v="178.60714285714286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x v="800"/>
    <d v="2014-09-11T10:24:14"/>
    <b v="0"/>
    <x v="66"/>
    <b v="1"/>
    <s v="music/rock"/>
    <x v="635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x v="801"/>
    <d v="2011-07-01T19:05:20"/>
    <b v="0"/>
    <x v="13"/>
    <b v="1"/>
    <s v="music/rock"/>
    <x v="636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x v="802"/>
    <d v="2012-09-17T04:05:00"/>
    <b v="0"/>
    <x v="11"/>
    <b v="1"/>
    <s v="music/rock"/>
    <x v="30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x v="803"/>
    <d v="2011-05-29T01:00:00"/>
    <b v="0"/>
    <x v="44"/>
    <b v="1"/>
    <s v="music/rock"/>
    <x v="637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x v="804"/>
    <d v="2011-07-23T03:59:00"/>
    <b v="0"/>
    <x v="59"/>
    <b v="1"/>
    <s v="music/rock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x v="805"/>
    <d v="2011-07-16T23:00:00"/>
    <b v="0"/>
    <x v="241"/>
    <b v="1"/>
    <s v="music/rock"/>
    <x v="2"/>
    <n v="58.333333333333336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x v="806"/>
    <d v="2011-09-07T16:35:39"/>
    <b v="0"/>
    <x v="26"/>
    <b v="1"/>
    <s v="music/rock"/>
    <x v="638"/>
    <n v="117.6760563380281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x v="807"/>
    <d v="2017-03-01T02:00:00"/>
    <b v="0"/>
    <x v="7"/>
    <b v="1"/>
    <s v="music/rock"/>
    <x v="63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x v="808"/>
    <d v="2014-12-22T04:59:00"/>
    <b v="0"/>
    <x v="68"/>
    <b v="1"/>
    <s v="music/rock"/>
    <x v="31"/>
    <n v="104.65116279069767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x v="809"/>
    <d v="2014-01-19T20:00:30"/>
    <b v="0"/>
    <x v="47"/>
    <b v="1"/>
    <s v="music/rock"/>
    <x v="64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x v="810"/>
    <d v="2012-09-01T01:21:02"/>
    <b v="0"/>
    <x v="74"/>
    <b v="1"/>
    <s v="music/rock"/>
    <x v="2"/>
    <n v="58.333333333333336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x v="811"/>
    <d v="2013-07-10T16:52:00"/>
    <b v="0"/>
    <x v="8"/>
    <b v="1"/>
    <s v="music/rock"/>
    <x v="87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x v="812"/>
    <d v="2013-03-01T13:58:00"/>
    <b v="0"/>
    <x v="51"/>
    <b v="1"/>
    <s v="music/rock"/>
    <x v="641"/>
    <n v="27.606060606060606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x v="813"/>
    <d v="2012-07-20T23:02:45"/>
    <b v="0"/>
    <x v="93"/>
    <b v="1"/>
    <s v="music/rock"/>
    <x v="64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x v="814"/>
    <d v="2011-05-31T18:04:00"/>
    <b v="0"/>
    <x v="33"/>
    <b v="1"/>
    <s v="music/rock"/>
    <x v="643"/>
    <n v="45.464285714285715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x v="815"/>
    <d v="2014-11-01T22:01:43"/>
    <b v="0"/>
    <x v="68"/>
    <b v="1"/>
    <s v="music/rock"/>
    <x v="644"/>
    <n v="99.534883720930239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x v="816"/>
    <d v="2013-04-09T06:30:00"/>
    <b v="0"/>
    <x v="242"/>
    <b v="1"/>
    <s v="music/rock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x v="817"/>
    <d v="2012-03-11T04:59:00"/>
    <b v="0"/>
    <x v="23"/>
    <b v="1"/>
    <s v="music/rock"/>
    <x v="64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x v="818"/>
    <d v="2012-08-07T17:01:00"/>
    <b v="0"/>
    <x v="10"/>
    <b v="1"/>
    <s v="music/rock"/>
    <x v="647"/>
    <n v="28.684210526315791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x v="819"/>
    <d v="2013-12-21T04:44:00"/>
    <b v="0"/>
    <x v="25"/>
    <b v="1"/>
    <s v="music/rock"/>
    <x v="64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x v="820"/>
    <d v="2014-06-09T05:00:00"/>
    <b v="0"/>
    <x v="44"/>
    <b v="1"/>
    <s v="music/rock"/>
    <x v="64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x v="821"/>
    <d v="2015-05-04T04:01:00"/>
    <b v="0"/>
    <x v="76"/>
    <b v="1"/>
    <s v="music/rock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x v="822"/>
    <d v="2012-10-05T22:44:10"/>
    <b v="0"/>
    <x v="50"/>
    <b v="1"/>
    <s v="music/rock"/>
    <x v="650"/>
    <n v="51.811594202898547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x v="823"/>
    <d v="2015-03-22T22:20:52"/>
    <b v="0"/>
    <x v="51"/>
    <b v="1"/>
    <s v="music/rock"/>
    <x v="65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x v="824"/>
    <d v="2010-04-18T06:59:00"/>
    <b v="0"/>
    <x v="241"/>
    <b v="1"/>
    <s v="music/rock"/>
    <x v="652"/>
    <n v="39.816666666666663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x v="825"/>
    <d v="2012-10-29T07:21:24"/>
    <b v="0"/>
    <x v="221"/>
    <b v="1"/>
    <s v="music/rock"/>
    <x v="653"/>
    <n v="126.8080808080808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x v="826"/>
    <d v="2012-03-25T23:55:30"/>
    <b v="0"/>
    <x v="72"/>
    <b v="1"/>
    <s v="music/rock"/>
    <x v="654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x v="827"/>
    <d v="2012-02-14T19:49:00"/>
    <b v="0"/>
    <x v="202"/>
    <b v="1"/>
    <s v="music/rock"/>
    <x v="10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x v="828"/>
    <d v="2012-06-25T16:24:00"/>
    <b v="0"/>
    <x v="44"/>
    <b v="1"/>
    <s v="music/rock"/>
    <x v="644"/>
    <n v="36.60526315789474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x v="829"/>
    <d v="2016-07-13T19:14:00"/>
    <b v="0"/>
    <x v="38"/>
    <b v="1"/>
    <s v="music/rock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x v="830"/>
    <d v="2013-03-22T11:37:05"/>
    <b v="0"/>
    <x v="58"/>
    <b v="1"/>
    <s v="music/rock"/>
    <x v="655"/>
    <n v="60.65625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x v="831"/>
    <d v="2012-04-27T15:31:34"/>
    <b v="0"/>
    <x v="9"/>
    <b v="1"/>
    <s v="music/rock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x v="832"/>
    <d v="2012-01-21T08:13:00"/>
    <b v="0"/>
    <x v="243"/>
    <b v="1"/>
    <s v="music/rock"/>
    <x v="657"/>
    <n v="97.993896103896105"/>
    <x v="4"/>
    <x v="11"/>
  </r>
  <r>
    <n v="833"/>
    <s v="Ragman Rolls"/>
    <s v="This is an American rock album."/>
    <x v="12"/>
    <n v="6100"/>
    <x v="0"/>
    <x v="0"/>
    <s v="USD"/>
    <n v="1397941475"/>
    <n v="1395349475"/>
    <x v="833"/>
    <d v="2014-04-19T21:04:35"/>
    <b v="0"/>
    <x v="14"/>
    <b v="1"/>
    <s v="music/rock"/>
    <x v="658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x v="834"/>
    <d v="2013-07-01T03:59:00"/>
    <b v="0"/>
    <x v="11"/>
    <b v="1"/>
    <s v="music/rock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x v="835"/>
    <d v="2012-05-19T03:00:00"/>
    <b v="0"/>
    <x v="244"/>
    <b v="1"/>
    <s v="music/rock"/>
    <x v="660"/>
    <n v="58.625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x v="836"/>
    <d v="2013-10-07T01:21:58"/>
    <b v="0"/>
    <x v="67"/>
    <b v="1"/>
    <s v="music/rock"/>
    <x v="661"/>
    <n v="109.70695652173914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x v="837"/>
    <d v="2014-05-01T23:57:42"/>
    <b v="0"/>
    <x v="95"/>
    <b v="1"/>
    <s v="music/rock"/>
    <x v="66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x v="838"/>
    <d v="2012-01-17T21:33:05"/>
    <b v="0"/>
    <x v="42"/>
    <b v="1"/>
    <s v="music/rock"/>
    <x v="663"/>
    <n v="47.672131147540981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x v="839"/>
    <d v="2012-09-22T18:19:16"/>
    <b v="0"/>
    <x v="93"/>
    <b v="1"/>
    <s v="music/rock"/>
    <x v="66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x v="840"/>
    <d v="2016-09-24T05:26:27"/>
    <b v="0"/>
    <x v="245"/>
    <b v="1"/>
    <s v="music/metal"/>
    <x v="66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x v="841"/>
    <d v="2014-11-10T21:07:43"/>
    <b v="1"/>
    <x v="225"/>
    <b v="1"/>
    <s v="music/metal"/>
    <x v="6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x v="842"/>
    <d v="2013-10-14T03:59:00"/>
    <b v="1"/>
    <x v="70"/>
    <b v="1"/>
    <s v="music/metal"/>
    <x v="667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x v="843"/>
    <d v="2016-12-08T08:00:00"/>
    <b v="0"/>
    <x v="246"/>
    <b v="1"/>
    <s v="music/metal"/>
    <x v="6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x v="844"/>
    <d v="2014-11-01T04:59:00"/>
    <b v="1"/>
    <x v="180"/>
    <b v="1"/>
    <s v="music/metal"/>
    <x v="669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x v="845"/>
    <d v="2016-09-05T03:59:00"/>
    <b v="0"/>
    <x v="247"/>
    <b v="1"/>
    <s v="music/metal"/>
    <x v="67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x v="846"/>
    <d v="2014-03-10T14:00:00"/>
    <b v="0"/>
    <x v="5"/>
    <b v="1"/>
    <s v="music/metal"/>
    <x v="671"/>
    <n v="28.553404255319148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x v="847"/>
    <d v="2015-07-10T19:09:36"/>
    <b v="0"/>
    <x v="29"/>
    <b v="1"/>
    <s v="music/metal"/>
    <x v="31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x v="848"/>
    <d v="2015-04-14T19:00:33"/>
    <b v="0"/>
    <x v="38"/>
    <b v="1"/>
    <s v="music/metal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x v="849"/>
    <d v="2015-03-16T02:34:24"/>
    <b v="0"/>
    <x v="248"/>
    <b v="1"/>
    <s v="music/metal"/>
    <x v="672"/>
    <n v="41.704347826086959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x v="850"/>
    <d v="2016-04-25T04:59:00"/>
    <b v="0"/>
    <x v="182"/>
    <b v="1"/>
    <s v="music/metal"/>
    <x v="67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x v="851"/>
    <d v="2016-07-31T19:45:00"/>
    <b v="0"/>
    <x v="16"/>
    <b v="1"/>
    <s v="music/metal"/>
    <x v="674"/>
    <n v="37.271428571428572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x v="852"/>
    <d v="2016-10-24T21:00:00"/>
    <b v="0"/>
    <x v="95"/>
    <b v="1"/>
    <s v="music/metal"/>
    <x v="675"/>
    <n v="59.258064516129032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x v="853"/>
    <d v="2015-02-16T19:58:29"/>
    <b v="0"/>
    <x v="73"/>
    <b v="1"/>
    <s v="music/metal"/>
    <x v="31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x v="854"/>
    <d v="2016-12-28T05:05:46"/>
    <b v="0"/>
    <x v="249"/>
    <b v="1"/>
    <s v="music/metal"/>
    <x v="67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x v="855"/>
    <d v="2016-07-24T03:00:17"/>
    <b v="0"/>
    <x v="5"/>
    <b v="1"/>
    <s v="music/metal"/>
    <x v="67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x v="856"/>
    <d v="2016-10-25T19:00:00"/>
    <b v="0"/>
    <x v="33"/>
    <b v="1"/>
    <s v="music/metal"/>
    <x v="678"/>
    <n v="19.464285714285715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x v="857"/>
    <d v="2015-11-25T14:57:11"/>
    <b v="0"/>
    <x v="54"/>
    <b v="1"/>
    <s v="music/metal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x v="858"/>
    <d v="2015-04-15T22:59:00"/>
    <b v="0"/>
    <x v="88"/>
    <b v="1"/>
    <s v="music/metal"/>
    <x v="679"/>
    <n v="22.737763157894737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x v="859"/>
    <d v="2015-06-04T00:00:00"/>
    <b v="0"/>
    <x v="15"/>
    <b v="1"/>
    <s v="music/metal"/>
    <x v="68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x v="860"/>
    <d v="2013-11-22T12:35:13"/>
    <b v="0"/>
    <x v="53"/>
    <b v="0"/>
    <s v="music/jazz"/>
    <x v="68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x v="861"/>
    <d v="2016-09-16T23:10:04"/>
    <b v="0"/>
    <x v="84"/>
    <b v="0"/>
    <s v="music/jazz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x v="862"/>
    <d v="2013-11-11T14:19:08"/>
    <b v="0"/>
    <x v="80"/>
    <b v="0"/>
    <s v="music/jazz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x v="863"/>
    <d v="2012-02-12T02:49:26"/>
    <b v="0"/>
    <x v="81"/>
    <b v="0"/>
    <s v="music/jazz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x v="864"/>
    <d v="2013-10-16T09:59:00"/>
    <b v="0"/>
    <x v="1"/>
    <b v="0"/>
    <s v="music/jazz"/>
    <x v="68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x v="865"/>
    <d v="2013-01-16T18:33:17"/>
    <b v="0"/>
    <x v="84"/>
    <b v="0"/>
    <s v="music/jazz"/>
    <x v="686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x v="866"/>
    <d v="2015-02-28T15:10:00"/>
    <b v="0"/>
    <x v="202"/>
    <b v="0"/>
    <s v="music/jazz"/>
    <x v="68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x v="867"/>
    <d v="2009-12-01T04:59:00"/>
    <b v="0"/>
    <x v="202"/>
    <b v="0"/>
    <s v="music/jazz"/>
    <x v="68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x v="868"/>
    <d v="2014-01-07T00:39:58"/>
    <b v="0"/>
    <x v="29"/>
    <b v="0"/>
    <s v="music/jazz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x v="869"/>
    <d v="2013-04-08T19:17:37"/>
    <b v="0"/>
    <x v="83"/>
    <b v="0"/>
    <s v="music/jazz"/>
    <x v="69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x v="870"/>
    <d v="2013-09-01T00:32:03"/>
    <b v="0"/>
    <x v="81"/>
    <b v="0"/>
    <s v="music/jazz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x v="871"/>
    <d v="2013-11-29T14:28:15"/>
    <b v="0"/>
    <x v="8"/>
    <b v="0"/>
    <s v="music/jazz"/>
    <x v="69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x v="872"/>
    <d v="2011-03-10T19:48:47"/>
    <b v="0"/>
    <x v="84"/>
    <b v="0"/>
    <s v="music/jazz"/>
    <x v="693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x v="873"/>
    <d v="2012-11-11T05:00:40"/>
    <b v="0"/>
    <x v="81"/>
    <b v="0"/>
    <s v="music/jazz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x v="874"/>
    <d v="2013-05-04T14:00:34"/>
    <b v="0"/>
    <x v="64"/>
    <b v="0"/>
    <s v="music/jazz"/>
    <x v="69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x v="875"/>
    <d v="2015-09-21T17:22:11"/>
    <b v="0"/>
    <x v="78"/>
    <b v="0"/>
    <s v="music/jazz"/>
    <x v="109"/>
    <n v="0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x v="876"/>
    <d v="2013-02-04T11:55:27"/>
    <b v="0"/>
    <x v="43"/>
    <b v="0"/>
    <s v="music/jazz"/>
    <x v="69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x v="877"/>
    <d v="2013-12-19T18:56:00"/>
    <b v="0"/>
    <x v="60"/>
    <b v="0"/>
    <s v="music/jazz"/>
    <x v="69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x v="878"/>
    <d v="2010-12-23T05:35:24"/>
    <b v="0"/>
    <x v="84"/>
    <b v="0"/>
    <s v="music/jazz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x v="879"/>
    <d v="2012-05-29T19:55:05"/>
    <b v="0"/>
    <x v="209"/>
    <b v="0"/>
    <s v="music/jazz"/>
    <x v="699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x v="880"/>
    <d v="2012-10-30T07:42:18"/>
    <b v="0"/>
    <x v="22"/>
    <b v="0"/>
    <s v="music/indie rock"/>
    <x v="70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x v="881"/>
    <d v="2012-01-14T06:01:26"/>
    <b v="0"/>
    <x v="29"/>
    <b v="0"/>
    <s v="music/indie rock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x v="882"/>
    <d v="2011-09-06T20:39:10"/>
    <b v="0"/>
    <x v="25"/>
    <b v="0"/>
    <s v="music/indie rock"/>
    <x v="7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x v="883"/>
    <d v="2016-03-02T22:27:15"/>
    <b v="0"/>
    <x v="54"/>
    <b v="0"/>
    <s v="music/indie rock"/>
    <x v="702"/>
    <n v="83.375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x v="884"/>
    <d v="2012-05-12T02:31:00"/>
    <b v="0"/>
    <x v="84"/>
    <b v="0"/>
    <s v="music/indie rock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x v="885"/>
    <d v="2016-12-30T22:35:11"/>
    <b v="0"/>
    <x v="64"/>
    <b v="0"/>
    <s v="music/indie rock"/>
    <x v="70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x v="886"/>
    <d v="2016-09-15T20:53:33"/>
    <b v="0"/>
    <x v="63"/>
    <b v="0"/>
    <s v="music/indie rock"/>
    <x v="70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x v="887"/>
    <d v="2012-05-27T23:00:55"/>
    <b v="0"/>
    <x v="78"/>
    <b v="0"/>
    <s v="music/indie rock"/>
    <x v="109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x v="888"/>
    <d v="2011-09-01T06:00:00"/>
    <b v="0"/>
    <x v="80"/>
    <b v="0"/>
    <s v="music/indie rock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x v="889"/>
    <d v="2014-10-05T18:49:03"/>
    <b v="0"/>
    <x v="58"/>
    <b v="0"/>
    <s v="music/indie rock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x v="890"/>
    <d v="2013-11-21T17:46:19"/>
    <b v="0"/>
    <x v="80"/>
    <b v="0"/>
    <s v="music/indie rock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x v="891"/>
    <d v="2014-08-21T00:45:30"/>
    <b v="0"/>
    <x v="82"/>
    <b v="0"/>
    <s v="music/indie rock"/>
    <x v="1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x v="892"/>
    <d v="2010-08-01T04:00:00"/>
    <b v="0"/>
    <x v="57"/>
    <b v="0"/>
    <s v="music/indie rock"/>
    <x v="708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x v="893"/>
    <d v="2015-04-01T20:32:43"/>
    <b v="0"/>
    <x v="81"/>
    <b v="0"/>
    <s v="music/indie rock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x v="894"/>
    <d v="2016-06-05T23:33:30"/>
    <b v="0"/>
    <x v="28"/>
    <b v="0"/>
    <s v="music/indie rock"/>
    <x v="71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x v="895"/>
    <d v="2010-10-25T03:03:49"/>
    <b v="0"/>
    <x v="63"/>
    <b v="0"/>
    <s v="music/indie rock"/>
    <x v="711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x v="896"/>
    <d v="2015-08-28T04:00:00"/>
    <b v="0"/>
    <x v="250"/>
    <b v="0"/>
    <s v="music/indie rock"/>
    <x v="142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x v="897"/>
    <d v="2012-11-28T17:31:48"/>
    <b v="0"/>
    <x v="78"/>
    <b v="0"/>
    <s v="music/indie rock"/>
    <x v="109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x v="898"/>
    <d v="2012-01-15T18:11:50"/>
    <b v="0"/>
    <x v="84"/>
    <b v="0"/>
    <s v="music/indie rock"/>
    <x v="712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x v="899"/>
    <d v="2011-05-28T02:22:42"/>
    <b v="0"/>
    <x v="22"/>
    <b v="0"/>
    <s v="music/indie rock"/>
    <x v="713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x v="900"/>
    <d v="2016-03-30T19:23:22"/>
    <b v="0"/>
    <x v="84"/>
    <b v="0"/>
    <s v="music/jazz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x v="901"/>
    <d v="2010-06-08T19:11:00"/>
    <b v="0"/>
    <x v="78"/>
    <b v="0"/>
    <s v="music/jazz"/>
    <x v="109"/>
    <n v="0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x v="902"/>
    <d v="2014-08-30T15:30:00"/>
    <b v="0"/>
    <x v="83"/>
    <b v="0"/>
    <s v="music/jazz"/>
    <x v="715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x v="903"/>
    <d v="2012-09-23T02:25:00"/>
    <b v="0"/>
    <x v="80"/>
    <b v="0"/>
    <s v="music/jazz"/>
    <x v="416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x v="904"/>
    <d v="2016-01-03T01:55:37"/>
    <b v="0"/>
    <x v="83"/>
    <b v="0"/>
    <s v="music/jazz"/>
    <x v="716"/>
    <n v="50.333333333333336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x v="905"/>
    <d v="2011-01-24T05:45:26"/>
    <b v="0"/>
    <x v="79"/>
    <b v="0"/>
    <s v="music/jazz"/>
    <x v="717"/>
    <n v="32.666666666666664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x v="906"/>
    <d v="2014-03-13T03:33:10"/>
    <b v="0"/>
    <x v="78"/>
    <b v="0"/>
    <s v="music/jazz"/>
    <x v="109"/>
    <n v="0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x v="907"/>
    <d v="2011-09-11T04:37:03"/>
    <b v="0"/>
    <x v="78"/>
    <b v="0"/>
    <s v="music/jazz"/>
    <x v="109"/>
    <n v="0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x v="908"/>
    <d v="2010-07-27T04:59:00"/>
    <b v="0"/>
    <x v="78"/>
    <b v="0"/>
    <s v="music/jazz"/>
    <x v="109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x v="909"/>
    <d v="2012-07-23T04:00:00"/>
    <b v="0"/>
    <x v="22"/>
    <b v="0"/>
    <s v="music/jazz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x v="910"/>
    <d v="2017-03-03T13:05:19"/>
    <b v="0"/>
    <x v="81"/>
    <b v="0"/>
    <s v="music/jazz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x v="911"/>
    <d v="2014-01-24T00:07:25"/>
    <b v="0"/>
    <x v="78"/>
    <b v="0"/>
    <s v="music/jazz"/>
    <x v="109"/>
    <n v="0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x v="912"/>
    <d v="2012-12-11T03:37:27"/>
    <b v="0"/>
    <x v="84"/>
    <b v="0"/>
    <s v="music/jazz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x v="913"/>
    <d v="2012-05-05T03:20:19"/>
    <b v="0"/>
    <x v="54"/>
    <b v="0"/>
    <s v="music/jazz"/>
    <x v="720"/>
    <n v="82.583333333333329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x v="914"/>
    <d v="2012-08-25T18:19:07"/>
    <b v="0"/>
    <x v="78"/>
    <b v="0"/>
    <s v="music/jazz"/>
    <x v="109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x v="915"/>
    <d v="2012-03-01T04:59:00"/>
    <b v="0"/>
    <x v="82"/>
    <b v="0"/>
    <s v="music/jazz"/>
    <x v="72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x v="916"/>
    <d v="2010-10-22T05:00:00"/>
    <b v="0"/>
    <x v="78"/>
    <b v="0"/>
    <s v="music/jazz"/>
    <x v="109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x v="917"/>
    <d v="2014-07-14T02:30:00"/>
    <b v="0"/>
    <x v="29"/>
    <b v="0"/>
    <s v="music/jazz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x v="918"/>
    <d v="2014-12-01T22:59:21"/>
    <b v="0"/>
    <x v="73"/>
    <b v="0"/>
    <s v="music/jazz"/>
    <x v="723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x v="919"/>
    <d v="2012-12-19T15:24:05"/>
    <b v="0"/>
    <x v="29"/>
    <b v="0"/>
    <s v="music/jazz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x v="920"/>
    <d v="2013-11-14T17:07:02"/>
    <b v="0"/>
    <x v="78"/>
    <b v="0"/>
    <s v="music/jazz"/>
    <x v="109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x v="921"/>
    <d v="2011-12-12T05:06:16"/>
    <b v="0"/>
    <x v="9"/>
    <b v="0"/>
    <s v="music/jazz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x v="922"/>
    <d v="2014-10-01T12:43:13"/>
    <b v="0"/>
    <x v="209"/>
    <b v="0"/>
    <s v="music/jazz"/>
    <x v="726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x v="923"/>
    <d v="2014-11-22T00:02:03"/>
    <b v="0"/>
    <x v="79"/>
    <b v="0"/>
    <s v="music/jazz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x v="924"/>
    <d v="2013-02-13T22:37:49"/>
    <b v="0"/>
    <x v="41"/>
    <b v="0"/>
    <s v="music/jazz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x v="925"/>
    <d v="2013-11-27T22:08:31"/>
    <b v="0"/>
    <x v="81"/>
    <b v="0"/>
    <s v="music/jazz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x v="926"/>
    <d v="2010-07-08T22:40:00"/>
    <b v="0"/>
    <x v="78"/>
    <b v="0"/>
    <s v="music/jazz"/>
    <x v="109"/>
    <n v="0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x v="927"/>
    <d v="2012-05-14T19:44:55"/>
    <b v="0"/>
    <x v="78"/>
    <b v="0"/>
    <s v="music/jazz"/>
    <x v="109"/>
    <n v="0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x v="928"/>
    <d v="2012-11-18T00:00:00"/>
    <b v="0"/>
    <x v="33"/>
    <b v="0"/>
    <s v="music/jazz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x v="929"/>
    <d v="2012-04-09T04:42:49"/>
    <b v="0"/>
    <x v="78"/>
    <b v="0"/>
    <s v="music/jazz"/>
    <x v="109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x v="930"/>
    <d v="2010-06-25T21:32:00"/>
    <b v="0"/>
    <x v="81"/>
    <b v="0"/>
    <s v="music/jazz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x v="931"/>
    <d v="2014-03-16T22:00:00"/>
    <b v="0"/>
    <x v="63"/>
    <b v="0"/>
    <s v="music/jazz"/>
    <x v="731"/>
    <n v="18.714285714285715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x v="932"/>
    <d v="2013-03-22T22:15:45"/>
    <b v="0"/>
    <x v="209"/>
    <b v="0"/>
    <s v="music/jazz"/>
    <x v="73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x v="933"/>
    <d v="2014-05-12T04:03:29"/>
    <b v="0"/>
    <x v="84"/>
    <b v="0"/>
    <s v="music/jazz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x v="934"/>
    <d v="2014-05-04T06:00:00"/>
    <b v="0"/>
    <x v="209"/>
    <b v="0"/>
    <s v="music/jazz"/>
    <x v="73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x v="935"/>
    <d v="2016-01-29T08:00:29"/>
    <b v="0"/>
    <x v="84"/>
    <b v="0"/>
    <s v="music/jazz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x v="936"/>
    <d v="2012-01-18T20:00:00"/>
    <b v="0"/>
    <x v="78"/>
    <b v="0"/>
    <s v="music/jazz"/>
    <x v="109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x v="937"/>
    <d v="2013-11-03T20:09:17"/>
    <b v="0"/>
    <x v="84"/>
    <b v="0"/>
    <s v="music/jazz"/>
    <x v="736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x v="938"/>
    <d v="2012-09-02T11:30:48"/>
    <b v="0"/>
    <x v="29"/>
    <b v="0"/>
    <s v="music/jazz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x v="939"/>
    <d v="2013-06-30T19:58:00"/>
    <b v="0"/>
    <x v="84"/>
    <b v="0"/>
    <s v="music/jazz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x v="940"/>
    <d v="2015-08-11T00:12:06"/>
    <b v="0"/>
    <x v="25"/>
    <b v="0"/>
    <s v="technology/wearables"/>
    <x v="73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x v="941"/>
    <d v="2017-02-10T02:19:05"/>
    <b v="0"/>
    <x v="162"/>
    <b v="0"/>
    <s v="technology/wearables"/>
    <x v="74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x v="942"/>
    <d v="2016-02-18T20:14:20"/>
    <b v="0"/>
    <x v="38"/>
    <b v="0"/>
    <s v="technology/wearables"/>
    <x v="741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x v="943"/>
    <d v="2016-11-29T17:01:45"/>
    <b v="0"/>
    <x v="8"/>
    <b v="0"/>
    <s v="technology/wearables"/>
    <x v="7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x v="944"/>
    <d v="2016-04-18T14:00:00"/>
    <b v="0"/>
    <x v="93"/>
    <b v="0"/>
    <s v="technology/wearables"/>
    <x v="743"/>
    <n v="69.40625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x v="945"/>
    <d v="2017-02-18T23:59:00"/>
    <b v="0"/>
    <x v="38"/>
    <b v="0"/>
    <s v="technology/wearables"/>
    <x v="744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x v="946"/>
    <d v="2016-09-09T18:00:48"/>
    <b v="0"/>
    <x v="81"/>
    <b v="0"/>
    <s v="technology/wearables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x v="947"/>
    <d v="2016-06-30T18:45:06"/>
    <b v="0"/>
    <x v="78"/>
    <b v="0"/>
    <s v="technology/wearables"/>
    <x v="109"/>
    <n v="0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x v="948"/>
    <d v="2016-03-12T19:52:44"/>
    <b v="0"/>
    <x v="22"/>
    <b v="0"/>
    <s v="technology/wearables"/>
    <x v="746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x v="949"/>
    <d v="2016-02-21T01:02:56"/>
    <b v="0"/>
    <x v="63"/>
    <b v="0"/>
    <s v="technology/wearables"/>
    <x v="747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x v="950"/>
    <d v="2016-01-17T18:01:01"/>
    <b v="0"/>
    <x v="54"/>
    <b v="0"/>
    <s v="technology/wearables"/>
    <x v="748"/>
    <n v="58.416666666666664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x v="951"/>
    <d v="2016-06-04T15:41:12"/>
    <b v="0"/>
    <x v="212"/>
    <b v="0"/>
    <s v="technology/wearables"/>
    <x v="749"/>
    <n v="158.63636363636363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x v="952"/>
    <d v="2016-11-18T15:43:32"/>
    <b v="0"/>
    <x v="193"/>
    <b v="0"/>
    <s v="technology/wearables"/>
    <x v="75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x v="953"/>
    <d v="2015-01-25T03:56:39"/>
    <b v="0"/>
    <x v="81"/>
    <b v="0"/>
    <s v="technology/wearables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x v="954"/>
    <d v="2015-08-20T20:00:39"/>
    <b v="0"/>
    <x v="196"/>
    <b v="0"/>
    <s v="technology/wearables"/>
    <x v="7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x v="955"/>
    <d v="2016-09-13T07:05:00"/>
    <b v="0"/>
    <x v="251"/>
    <b v="0"/>
    <s v="technology/wearables"/>
    <x v="753"/>
    <n v="182.6236559139785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x v="956"/>
    <d v="2015-04-26T20:55:59"/>
    <b v="0"/>
    <x v="57"/>
    <b v="0"/>
    <s v="technology/wearables"/>
    <x v="754"/>
    <n v="50.647058823529413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x v="957"/>
    <d v="2016-11-17T14:15:33"/>
    <b v="0"/>
    <x v="63"/>
    <b v="0"/>
    <s v="technology/wearables"/>
    <x v="75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x v="958"/>
    <d v="2015-04-10T04:59:00"/>
    <b v="0"/>
    <x v="57"/>
    <b v="0"/>
    <s v="technology/wearables"/>
    <x v="75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x v="959"/>
    <d v="2015-01-19T04:11:05"/>
    <b v="0"/>
    <x v="199"/>
    <b v="0"/>
    <s v="technology/wearables"/>
    <x v="75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x v="960"/>
    <d v="2017-03-14T14:02:35"/>
    <b v="0"/>
    <x v="101"/>
    <b v="0"/>
    <s v="technology/wearables"/>
    <x v="758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x v="961"/>
    <d v="2017-02-20T19:00:00"/>
    <b v="0"/>
    <x v="238"/>
    <b v="0"/>
    <s v="technology/wearables"/>
    <x v="75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x v="962"/>
    <d v="2016-02-11T17:05:53"/>
    <b v="0"/>
    <x v="77"/>
    <b v="0"/>
    <s v="technology/wearables"/>
    <x v="760"/>
    <n v="19.243243243243242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x v="963"/>
    <d v="2016-10-17T15:15:19"/>
    <b v="0"/>
    <x v="82"/>
    <b v="0"/>
    <s v="technology/wearables"/>
    <x v="76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x v="964"/>
    <d v="2015-09-01T15:05:19"/>
    <b v="0"/>
    <x v="60"/>
    <b v="0"/>
    <s v="technology/wearables"/>
    <x v="76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x v="965"/>
    <d v="2016-10-26T03:59:00"/>
    <b v="0"/>
    <x v="79"/>
    <b v="0"/>
    <s v="technology/wearables"/>
    <x v="76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x v="966"/>
    <d v="2016-10-06T15:15:32"/>
    <b v="0"/>
    <x v="209"/>
    <b v="0"/>
    <s v="technology/wearables"/>
    <x v="764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x v="967"/>
    <d v="2016-04-22T05:06:14"/>
    <b v="0"/>
    <x v="75"/>
    <b v="0"/>
    <s v="technology/wearables"/>
    <x v="765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x v="968"/>
    <d v="2014-08-15T20:20:34"/>
    <b v="0"/>
    <x v="80"/>
    <b v="0"/>
    <s v="technology/wearables"/>
    <x v="766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x v="969"/>
    <d v="2017-02-09T07:16:47"/>
    <b v="0"/>
    <x v="202"/>
    <b v="0"/>
    <s v="technology/wearables"/>
    <x v="7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x v="970"/>
    <d v="2017-01-23T04:59:00"/>
    <b v="0"/>
    <x v="25"/>
    <b v="0"/>
    <s v="technology/wearables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x v="971"/>
    <d v="2015-06-01T17:01:00"/>
    <b v="0"/>
    <x v="81"/>
    <b v="0"/>
    <s v="technology/wearables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x v="972"/>
    <d v="2014-09-04T06:59:00"/>
    <b v="0"/>
    <x v="43"/>
    <b v="0"/>
    <s v="technology/wearables"/>
    <x v="77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x v="973"/>
    <d v="2015-11-09T01:21:33"/>
    <b v="0"/>
    <x v="22"/>
    <b v="0"/>
    <s v="technology/wearables"/>
    <x v="771"/>
    <n v="51.375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x v="974"/>
    <d v="2016-03-25T16:59:16"/>
    <b v="0"/>
    <x v="83"/>
    <b v="0"/>
    <s v="technology/wearables"/>
    <x v="47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x v="975"/>
    <d v="2016-06-28T16:43:05"/>
    <b v="0"/>
    <x v="54"/>
    <b v="0"/>
    <s v="technology/wearables"/>
    <x v="77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x v="976"/>
    <d v="2015-08-14T01:24:57"/>
    <b v="0"/>
    <x v="59"/>
    <b v="0"/>
    <s v="technology/wearables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x v="977"/>
    <d v="2016-02-21T22:36:37"/>
    <b v="0"/>
    <x v="8"/>
    <b v="0"/>
    <s v="technology/wearables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x v="978"/>
    <d v="2016-02-25T07:25:01"/>
    <b v="0"/>
    <x v="252"/>
    <b v="0"/>
    <s v="technology/wearables"/>
    <x v="77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x v="979"/>
    <d v="2016-06-20T18:59:00"/>
    <b v="0"/>
    <x v="93"/>
    <b v="0"/>
    <s v="technology/wearables"/>
    <x v="77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x v="980"/>
    <d v="2014-11-30T22:42:02"/>
    <b v="0"/>
    <x v="162"/>
    <b v="0"/>
    <s v="technology/wearables"/>
    <x v="7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x v="981"/>
    <d v="2014-08-09T22:43:42"/>
    <b v="0"/>
    <x v="80"/>
    <b v="0"/>
    <s v="technology/wearables"/>
    <x v="778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x v="982"/>
    <d v="2016-10-02T18:04:46"/>
    <b v="0"/>
    <x v="83"/>
    <b v="0"/>
    <s v="technology/wearables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x v="983"/>
    <d v="2016-08-23T20:54:00"/>
    <b v="0"/>
    <x v="122"/>
    <b v="0"/>
    <s v="technology/wearables"/>
    <x v="78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x v="984"/>
    <d v="2015-03-28T01:46:48"/>
    <b v="0"/>
    <x v="83"/>
    <b v="0"/>
    <s v="technology/wearables"/>
    <x v="55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x v="985"/>
    <d v="2015-12-31T23:00:00"/>
    <b v="0"/>
    <x v="23"/>
    <b v="0"/>
    <s v="technology/wearables"/>
    <x v="78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x v="986"/>
    <d v="2016-01-10T00:00:00"/>
    <b v="0"/>
    <x v="23"/>
    <b v="0"/>
    <s v="technology/wearables"/>
    <x v="782"/>
    <n v="110.8695652173913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x v="987"/>
    <d v="2014-06-23T07:04:10"/>
    <b v="0"/>
    <x v="14"/>
    <b v="0"/>
    <s v="technology/wearables"/>
    <x v="78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x v="988"/>
    <d v="2016-10-01T08:33:45"/>
    <b v="0"/>
    <x v="78"/>
    <b v="0"/>
    <s v="technology/wearables"/>
    <x v="109"/>
    <n v="0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x v="989"/>
    <d v="2016-09-28T22:24:55"/>
    <b v="0"/>
    <x v="58"/>
    <b v="0"/>
    <s v="technology/wearables"/>
    <x v="78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x v="990"/>
    <d v="2014-09-03T18:49:24"/>
    <b v="0"/>
    <x v="84"/>
    <b v="0"/>
    <s v="technology/wearables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x v="991"/>
    <d v="2016-07-12T18:51:00"/>
    <b v="0"/>
    <x v="63"/>
    <b v="0"/>
    <s v="technology/wearables"/>
    <x v="785"/>
    <n v="30.285714285714285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x v="992"/>
    <d v="2016-05-07T21:11:59"/>
    <b v="0"/>
    <x v="80"/>
    <b v="0"/>
    <s v="technology/wearables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x v="993"/>
    <d v="2016-11-12T05:00:00"/>
    <b v="0"/>
    <x v="193"/>
    <b v="0"/>
    <s v="technology/wearables"/>
    <x v="78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x v="994"/>
    <d v="2014-11-30T22:59:00"/>
    <b v="0"/>
    <x v="202"/>
    <b v="0"/>
    <s v="technology/wearables"/>
    <x v="78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x v="995"/>
    <d v="2014-11-29T16:00:00"/>
    <b v="0"/>
    <x v="82"/>
    <b v="0"/>
    <s v="technology/wearables"/>
    <x v="789"/>
    <n v="80.666666666666671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x v="996"/>
    <d v="2014-07-27T15:27:00"/>
    <b v="0"/>
    <x v="81"/>
    <b v="0"/>
    <s v="technology/wearables"/>
    <x v="790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x v="997"/>
    <d v="2014-11-28T03:28:17"/>
    <b v="0"/>
    <x v="22"/>
    <b v="0"/>
    <s v="technology/wearables"/>
    <x v="698"/>
    <n v="8.125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x v="998"/>
    <d v="2015-11-19T05:03:21"/>
    <b v="0"/>
    <x v="194"/>
    <b v="0"/>
    <s v="technology/wearables"/>
    <x v="79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x v="999"/>
    <d v="2014-11-13T08:02:00"/>
    <b v="0"/>
    <x v="244"/>
    <b v="0"/>
    <s v="technology/wearables"/>
    <x v="79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x v="1000"/>
    <d v="2017-03-15T00:26:00"/>
    <b v="0"/>
    <x v="79"/>
    <b v="0"/>
    <s v="technology/wearables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x v="1001"/>
    <d v="2017-01-30T17:16:53"/>
    <b v="0"/>
    <x v="80"/>
    <b v="0"/>
    <s v="technology/wearables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x v="1002"/>
    <d v="2015-12-17T05:59:00"/>
    <b v="0"/>
    <x v="19"/>
    <b v="0"/>
    <s v="technology/wearables"/>
    <x v="79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x v="1003"/>
    <d v="2017-03-16T16:01:01"/>
    <b v="0"/>
    <x v="41"/>
    <b v="0"/>
    <s v="technology/wearables"/>
    <x v="795"/>
    <n v="214.06666666666666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x v="1004"/>
    <d v="2016-02-18T17:00:27"/>
    <b v="0"/>
    <x v="195"/>
    <b v="0"/>
    <s v="technology/wearables"/>
    <x v="79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x v="1005"/>
    <d v="2015-10-30T14:59:43"/>
    <b v="0"/>
    <x v="253"/>
    <b v="0"/>
    <s v="technology/wearables"/>
    <x v="79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x v="1006"/>
    <d v="2014-12-12T07:11:00"/>
    <b v="0"/>
    <x v="22"/>
    <b v="0"/>
    <s v="technology/wearables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x v="1007"/>
    <d v="2016-12-14T15:00:23"/>
    <b v="0"/>
    <x v="88"/>
    <b v="0"/>
    <s v="technology/wearables"/>
    <x v="79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x v="1008"/>
    <d v="2016-12-28T19:25:15"/>
    <b v="0"/>
    <x v="29"/>
    <b v="0"/>
    <s v="technology/wearables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x v="1009"/>
    <d v="2016-06-19T14:30:46"/>
    <b v="0"/>
    <x v="21"/>
    <b v="0"/>
    <s v="technology/wearables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x v="1010"/>
    <d v="2016-09-05T02:59:00"/>
    <b v="0"/>
    <x v="80"/>
    <b v="0"/>
    <s v="technology/wearables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x v="1011"/>
    <d v="2014-12-18T21:33:15"/>
    <b v="0"/>
    <x v="29"/>
    <b v="0"/>
    <s v="technology/wearables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x v="1012"/>
    <d v="2017-01-24T10:34:12"/>
    <b v="0"/>
    <x v="254"/>
    <b v="0"/>
    <s v="technology/wearables"/>
    <x v="80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x v="1013"/>
    <d v="2015-12-29T20:00:00"/>
    <b v="0"/>
    <x v="240"/>
    <b v="0"/>
    <s v="technology/wearables"/>
    <x v="805"/>
    <n v="95.91111111111111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x v="1014"/>
    <d v="2015-01-01T00:03:35"/>
    <b v="0"/>
    <x v="38"/>
    <b v="0"/>
    <s v="technology/wearables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x v="1015"/>
    <d v="2015-11-25T22:04:55"/>
    <b v="0"/>
    <x v="79"/>
    <b v="0"/>
    <s v="technology/wearables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x v="1016"/>
    <d v="2016-04-07T01:34:16"/>
    <b v="0"/>
    <x v="44"/>
    <b v="0"/>
    <s v="technology/wearables"/>
    <x v="80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x v="1017"/>
    <d v="2015-11-21T17:12:15"/>
    <b v="0"/>
    <x v="255"/>
    <b v="0"/>
    <s v="technology/wearables"/>
    <x v="808"/>
    <n v="161.1183098591549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x v="1018"/>
    <d v="2016-07-14T11:48:53"/>
    <b v="0"/>
    <x v="63"/>
    <b v="0"/>
    <s v="technology/wearables"/>
    <x v="809"/>
    <n v="88.714285714285708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x v="1019"/>
    <d v="2015-02-04T23:22:29"/>
    <b v="0"/>
    <x v="256"/>
    <b v="0"/>
    <s v="technology/wearables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x v="1020"/>
    <d v="2015-06-02T00:47:00"/>
    <b v="0"/>
    <x v="209"/>
    <b v="1"/>
    <s v="music/electronic music"/>
    <x v="811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x v="1021"/>
    <d v="2015-10-17T04:00:00"/>
    <b v="1"/>
    <x v="257"/>
    <b v="1"/>
    <s v="music/electronic music"/>
    <x v="812"/>
    <n v="22.079728033472804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x v="1022"/>
    <d v="2015-05-17T15:31:17"/>
    <b v="1"/>
    <x v="142"/>
    <b v="1"/>
    <s v="music/electronic music"/>
    <x v="813"/>
    <n v="31.054054054054053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x v="1023"/>
    <d v="2015-06-20T22:04:21"/>
    <b v="0"/>
    <x v="132"/>
    <b v="1"/>
    <s v="music/electronic music"/>
    <x v="81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x v="1024"/>
    <d v="2016-01-31T13:56:03"/>
    <b v="1"/>
    <x v="42"/>
    <b v="1"/>
    <s v="music/electronic music"/>
    <x v="815"/>
    <n v="388.9762295081967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x v="1025"/>
    <d v="2015-03-16T19:00:37"/>
    <b v="1"/>
    <x v="258"/>
    <b v="1"/>
    <s v="music/electronic music"/>
    <x v="816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x v="1026"/>
    <d v="2016-03-31T08:46:56"/>
    <b v="1"/>
    <x v="259"/>
    <b v="1"/>
    <s v="music/electronic music"/>
    <x v="8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x v="1027"/>
    <d v="2014-10-23T00:49:07"/>
    <b v="1"/>
    <x v="112"/>
    <b v="1"/>
    <s v="music/electronic music"/>
    <x v="81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x v="1028"/>
    <d v="2017-03-06T20:00:00"/>
    <b v="1"/>
    <x v="260"/>
    <b v="1"/>
    <s v="music/electronic music"/>
    <x v="819"/>
    <n v="45.988235294117644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x v="1029"/>
    <d v="2015-04-04T21:59:00"/>
    <b v="0"/>
    <x v="261"/>
    <b v="1"/>
    <s v="music/electronic music"/>
    <x v="820"/>
    <n v="79.262411347517727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x v="1030"/>
    <d v="2016-09-12T11:35:49"/>
    <b v="0"/>
    <x v="180"/>
    <b v="1"/>
    <s v="music/electronic music"/>
    <x v="82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x v="1031"/>
    <d v="2015-12-16T18:20:10"/>
    <b v="0"/>
    <x v="221"/>
    <b v="1"/>
    <s v="music/electronic music"/>
    <x v="202"/>
    <n v="108.484848484848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x v="1032"/>
    <d v="2016-06-23T16:00:25"/>
    <b v="0"/>
    <x v="93"/>
    <b v="1"/>
    <s v="music/electronic music"/>
    <x v="82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x v="1033"/>
    <d v="2016-12-12T17:34:40"/>
    <b v="0"/>
    <x v="74"/>
    <b v="1"/>
    <s v="music/electronic music"/>
    <x v="82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x v="1034"/>
    <d v="2016-08-05T03:59:00"/>
    <b v="0"/>
    <x v="262"/>
    <b v="1"/>
    <s v="music/electronic music"/>
    <x v="824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x v="1035"/>
    <d v="2015-02-11T15:23:40"/>
    <b v="0"/>
    <x v="88"/>
    <b v="1"/>
    <s v="music/electronic music"/>
    <x v="825"/>
    <n v="65.15789473684211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x v="1036"/>
    <d v="2013-01-07T08:00:00"/>
    <b v="0"/>
    <x v="263"/>
    <b v="1"/>
    <s v="music/electronic music"/>
    <x v="82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x v="1037"/>
    <d v="2015-05-18T05:00:00"/>
    <b v="0"/>
    <x v="64"/>
    <b v="1"/>
    <s v="music/electronic music"/>
    <x v="426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x v="1038"/>
    <d v="2016-03-19T04:33:43"/>
    <b v="0"/>
    <x v="42"/>
    <b v="1"/>
    <s v="music/electronic music"/>
    <x v="82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x v="1039"/>
    <d v="2016-12-13T07:59:00"/>
    <b v="0"/>
    <x v="209"/>
    <b v="1"/>
    <s v="music/electronic music"/>
    <x v="8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x v="1040"/>
    <d v="2016-08-27T17:00:09"/>
    <b v="0"/>
    <x v="29"/>
    <b v="0"/>
    <s v="journalism/audio"/>
    <x v="385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x v="1041"/>
    <d v="2014-07-31T01:26:32"/>
    <b v="0"/>
    <x v="78"/>
    <b v="0"/>
    <s v="journalism/audio"/>
    <x v="109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x v="1042"/>
    <d v="2014-09-12T10:00:00"/>
    <b v="0"/>
    <x v="29"/>
    <b v="0"/>
    <s v="journalism/audio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x v="1043"/>
    <d v="2015-05-20T06:04:15"/>
    <b v="0"/>
    <x v="264"/>
    <b v="0"/>
    <s v="journalism/audio"/>
    <x v="83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x v="1044"/>
    <d v="2015-03-05T20:27:00"/>
    <b v="0"/>
    <x v="84"/>
    <b v="0"/>
    <s v="journalism/audio"/>
    <x v="831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x v="1045"/>
    <d v="2014-08-23T20:59:10"/>
    <b v="0"/>
    <x v="22"/>
    <b v="0"/>
    <s v="journalism/audio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x v="1046"/>
    <d v="2015-12-26T20:26:00"/>
    <b v="0"/>
    <x v="78"/>
    <b v="0"/>
    <s v="journalism/audio"/>
    <x v="109"/>
    <n v="0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x v="1047"/>
    <d v="2014-11-05T20:38:35"/>
    <b v="0"/>
    <x v="29"/>
    <b v="0"/>
    <s v="journalism/audio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x v="1048"/>
    <d v="2016-09-25T01:16:29"/>
    <b v="0"/>
    <x v="80"/>
    <b v="0"/>
    <s v="journalism/audio"/>
    <x v="834"/>
    <n v="53"/>
    <x v="5"/>
    <x v="16"/>
  </r>
  <r>
    <n v="1049"/>
    <s v="J1 (Canceled)"/>
    <s v="------"/>
    <x v="14"/>
    <n v="0"/>
    <x v="1"/>
    <x v="0"/>
    <s v="USD"/>
    <n v="1455272445"/>
    <n v="1452680445"/>
    <x v="1049"/>
    <d v="2016-02-12T10:20:45"/>
    <b v="0"/>
    <x v="78"/>
    <b v="0"/>
    <s v="journalism/audio"/>
    <x v="109"/>
    <n v="0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x v="1050"/>
    <d v="2015-09-14T19:07:57"/>
    <b v="0"/>
    <x v="78"/>
    <b v="0"/>
    <s v="journalism/audio"/>
    <x v="109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x v="1051"/>
    <d v="2014-08-27T00:20:25"/>
    <b v="0"/>
    <x v="78"/>
    <b v="0"/>
    <s v="journalism/audio"/>
    <x v="109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x v="1052"/>
    <d v="2016-06-06T20:09:00"/>
    <b v="0"/>
    <x v="78"/>
    <b v="0"/>
    <s v="journalism/audio"/>
    <x v="109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x v="1053"/>
    <d v="2017-03-06T04:08:52"/>
    <b v="0"/>
    <x v="29"/>
    <b v="0"/>
    <s v="journalism/audio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x v="1054"/>
    <d v="2014-08-10T22:00:00"/>
    <b v="0"/>
    <x v="78"/>
    <b v="0"/>
    <s v="journalism/audio"/>
    <x v="109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x v="1055"/>
    <d v="2016-03-07T23:49:05"/>
    <b v="0"/>
    <x v="78"/>
    <b v="0"/>
    <s v="journalism/audio"/>
    <x v="109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x v="1056"/>
    <d v="2015-04-24T16:16:17"/>
    <b v="0"/>
    <x v="78"/>
    <b v="0"/>
    <s v="journalism/audio"/>
    <x v="109"/>
    <n v="0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x v="1057"/>
    <d v="2016-12-04T21:54:43"/>
    <b v="0"/>
    <x v="78"/>
    <b v="0"/>
    <s v="journalism/audio"/>
    <x v="109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x v="1058"/>
    <d v="2015-03-26T00:00:00"/>
    <b v="0"/>
    <x v="78"/>
    <b v="0"/>
    <s v="journalism/audio"/>
    <x v="109"/>
    <n v="0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x v="1059"/>
    <d v="2015-03-13T17:57:36"/>
    <b v="0"/>
    <x v="78"/>
    <b v="0"/>
    <s v="journalism/audio"/>
    <x v="109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x v="1060"/>
    <d v="2015-04-15T21:54:53"/>
    <b v="0"/>
    <x v="29"/>
    <b v="0"/>
    <s v="journalism/audio"/>
    <x v="460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x v="1061"/>
    <d v="2016-05-02T01:00:00"/>
    <b v="0"/>
    <x v="78"/>
    <b v="0"/>
    <s v="journalism/audio"/>
    <x v="109"/>
    <n v="0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x v="1062"/>
    <d v="2016-07-12T19:22:21"/>
    <b v="0"/>
    <x v="80"/>
    <b v="0"/>
    <s v="journalism/audio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x v="1063"/>
    <d v="2016-08-31T00:44:22"/>
    <b v="0"/>
    <x v="78"/>
    <b v="0"/>
    <s v="journalism/audio"/>
    <x v="109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x v="1064"/>
    <d v="2013-07-07T05:28:23"/>
    <b v="0"/>
    <x v="252"/>
    <b v="0"/>
    <s v="games/video games"/>
    <x v="83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x v="1065"/>
    <d v="2014-02-19T09:08:42"/>
    <b v="0"/>
    <x v="81"/>
    <b v="0"/>
    <s v="games/video games"/>
    <x v="837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x v="1066"/>
    <d v="2013-08-04T23:06:22"/>
    <b v="0"/>
    <x v="265"/>
    <b v="0"/>
    <s v="games/video games"/>
    <x v="83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x v="1067"/>
    <d v="2013-12-21T20:32:11"/>
    <b v="0"/>
    <x v="73"/>
    <b v="0"/>
    <s v="games/video games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x v="1068"/>
    <d v="2016-04-10T07:54:24"/>
    <b v="0"/>
    <x v="80"/>
    <b v="0"/>
    <s v="games/video games"/>
    <x v="840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x v="1069"/>
    <d v="2013-11-26T06:30:59"/>
    <b v="0"/>
    <x v="64"/>
    <b v="0"/>
    <s v="games/video games"/>
    <x v="84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x v="1070"/>
    <d v="2012-10-01T00:17:02"/>
    <b v="0"/>
    <x v="84"/>
    <b v="0"/>
    <s v="games/video games"/>
    <x v="449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x v="1071"/>
    <d v="2015-11-17T19:04:53"/>
    <b v="0"/>
    <x v="78"/>
    <b v="0"/>
    <s v="games/video games"/>
    <x v="109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x v="1072"/>
    <d v="2014-02-05T19:58:17"/>
    <b v="0"/>
    <x v="80"/>
    <b v="0"/>
    <s v="games/video games"/>
    <x v="842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x v="1073"/>
    <d v="2011-10-16T23:09:01"/>
    <b v="0"/>
    <x v="29"/>
    <b v="0"/>
    <s v="games/video games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x v="1074"/>
    <d v="2014-01-04T04:09:05"/>
    <b v="0"/>
    <x v="209"/>
    <b v="0"/>
    <s v="games/video games"/>
    <x v="844"/>
    <n v="113.56666666666666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x v="1075"/>
    <d v="2012-05-06T21:41:56"/>
    <b v="0"/>
    <x v="83"/>
    <b v="0"/>
    <s v="games/video games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x v="1076"/>
    <d v="2014-09-11T09:04:10"/>
    <b v="0"/>
    <x v="266"/>
    <b v="0"/>
    <s v="games/video games"/>
    <x v="84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x v="1077"/>
    <d v="2016-01-14T04:00:11"/>
    <b v="0"/>
    <x v="157"/>
    <b v="0"/>
    <s v="games/video games"/>
    <x v="84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x v="1078"/>
    <d v="2011-07-22T04:42:01"/>
    <b v="0"/>
    <x v="81"/>
    <b v="0"/>
    <s v="games/video games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x v="1079"/>
    <d v="2016-05-14T13:35:36"/>
    <b v="0"/>
    <x v="59"/>
    <b v="0"/>
    <s v="games/video games"/>
    <x v="848"/>
    <n v="37.666666666666664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x v="1080"/>
    <d v="2014-05-11T03:18:53"/>
    <b v="0"/>
    <x v="15"/>
    <b v="0"/>
    <s v="games/video games"/>
    <x v="849"/>
    <n v="18.581632653061224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x v="1081"/>
    <d v="2015-01-28T22:14:52"/>
    <b v="0"/>
    <x v="80"/>
    <b v="0"/>
    <s v="games/video games"/>
    <x v="850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x v="1082"/>
    <d v="2012-08-10T21:44:48"/>
    <b v="0"/>
    <x v="83"/>
    <b v="0"/>
    <s v="games/video games"/>
    <x v="47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x v="1083"/>
    <d v="2014-08-02T15:49:43"/>
    <b v="0"/>
    <x v="29"/>
    <b v="0"/>
    <s v="games/video games"/>
    <x v="380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x v="1084"/>
    <d v="2014-08-08T21:53:24"/>
    <b v="0"/>
    <x v="78"/>
    <b v="0"/>
    <s v="games/video games"/>
    <x v="109"/>
    <n v="0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x v="1085"/>
    <d v="2016-03-14T15:06:15"/>
    <b v="0"/>
    <x v="82"/>
    <b v="0"/>
    <s v="games/video games"/>
    <x v="851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x v="1086"/>
    <d v="2014-08-24T20:48:11"/>
    <b v="0"/>
    <x v="84"/>
    <b v="0"/>
    <s v="games/video games"/>
    <x v="852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x v="1087"/>
    <d v="2014-06-15T17:08:07"/>
    <b v="0"/>
    <x v="78"/>
    <b v="0"/>
    <s v="games/video games"/>
    <x v="109"/>
    <n v="0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x v="1088"/>
    <d v="2014-04-24T19:11:07"/>
    <b v="0"/>
    <x v="206"/>
    <b v="0"/>
    <s v="games/video games"/>
    <x v="853"/>
    <n v="43.41727891156463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x v="1089"/>
    <d v="2015-06-26T04:32:55"/>
    <b v="0"/>
    <x v="72"/>
    <b v="0"/>
    <s v="games/video games"/>
    <x v="8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x v="1090"/>
    <d v="2015-05-29T04:27:33"/>
    <b v="0"/>
    <x v="29"/>
    <b v="0"/>
    <s v="games/video games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x v="1091"/>
    <d v="2016-04-10T18:41:12"/>
    <b v="0"/>
    <x v="84"/>
    <b v="0"/>
    <s v="games/video games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x v="1092"/>
    <d v="2013-01-06T00:37:18"/>
    <b v="0"/>
    <x v="63"/>
    <b v="0"/>
    <s v="games/video games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x v="1093"/>
    <d v="2016-02-11T23:22:17"/>
    <b v="0"/>
    <x v="80"/>
    <b v="0"/>
    <s v="games/video games"/>
    <x v="858"/>
    <n v="10.5625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x v="1094"/>
    <d v="2011-10-09T17:07:13"/>
    <b v="0"/>
    <x v="74"/>
    <b v="0"/>
    <s v="games/video games"/>
    <x v="859"/>
    <n v="122.00037037037038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x v="1095"/>
    <d v="2013-08-30T12:53:40"/>
    <b v="0"/>
    <x v="225"/>
    <b v="0"/>
    <s v="games/video games"/>
    <x v="86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x v="1096"/>
    <d v="2014-10-04T03:30:00"/>
    <b v="0"/>
    <x v="60"/>
    <b v="0"/>
    <s v="games/video games"/>
    <x v="861"/>
    <n v="74.206896551724142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x v="1097"/>
    <d v="2014-03-02T19:01:17"/>
    <b v="0"/>
    <x v="63"/>
    <b v="0"/>
    <s v="games/video games"/>
    <x v="862"/>
    <n v="6.7142857142857144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x v="1098"/>
    <d v="2014-04-13T18:18:15"/>
    <b v="0"/>
    <x v="19"/>
    <b v="0"/>
    <s v="games/video games"/>
    <x v="86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x v="1099"/>
    <d v="2015-05-13T20:04:28"/>
    <b v="0"/>
    <x v="29"/>
    <b v="0"/>
    <s v="games/video games"/>
    <x v="724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x v="1100"/>
    <d v="2016-02-14T02:39:31"/>
    <b v="0"/>
    <x v="73"/>
    <b v="0"/>
    <s v="games/video games"/>
    <x v="453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x v="1101"/>
    <d v="2016-07-14T18:12:00"/>
    <b v="0"/>
    <x v="79"/>
    <b v="0"/>
    <s v="games/video games"/>
    <x v="864"/>
    <n v="6.83333333333333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x v="1102"/>
    <d v="2013-12-09T05:59:00"/>
    <b v="0"/>
    <x v="54"/>
    <b v="0"/>
    <s v="games/video games"/>
    <x v="865"/>
    <n v="17.708333333333332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x v="1103"/>
    <d v="2016-06-18T05:19:50"/>
    <b v="0"/>
    <x v="41"/>
    <b v="0"/>
    <s v="games/video games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x v="1104"/>
    <d v="2014-06-11T09:50:21"/>
    <b v="0"/>
    <x v="77"/>
    <b v="0"/>
    <s v="games/video games"/>
    <x v="86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x v="1105"/>
    <d v="2014-03-24T02:15:27"/>
    <b v="0"/>
    <x v="9"/>
    <b v="0"/>
    <s v="games/video games"/>
    <x v="868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x v="1106"/>
    <d v="2012-04-04T16:46:15"/>
    <b v="0"/>
    <x v="63"/>
    <b v="0"/>
    <s v="games/video games"/>
    <x v="86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x v="1107"/>
    <d v="2014-07-23T20:40:24"/>
    <b v="0"/>
    <x v="78"/>
    <b v="0"/>
    <s v="games/video games"/>
    <x v="109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x v="1108"/>
    <d v="2012-04-13T14:17:15"/>
    <b v="0"/>
    <x v="64"/>
    <b v="0"/>
    <s v="games/video games"/>
    <x v="87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x v="1109"/>
    <d v="2016-11-18T19:03:10"/>
    <b v="0"/>
    <x v="83"/>
    <b v="0"/>
    <s v="games/video games"/>
    <x v="871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x v="1110"/>
    <d v="2012-12-07T22:23:42"/>
    <b v="0"/>
    <x v="202"/>
    <b v="0"/>
    <s v="games/video games"/>
    <x v="87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x v="1111"/>
    <d v="2016-01-08T04:53:10"/>
    <b v="0"/>
    <x v="29"/>
    <b v="0"/>
    <s v="games/video games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x v="1112"/>
    <d v="2015-01-19T08:30:00"/>
    <b v="0"/>
    <x v="267"/>
    <b v="0"/>
    <s v="games/video games"/>
    <x v="873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x v="1113"/>
    <d v="2014-08-14T23:27:00"/>
    <b v="0"/>
    <x v="29"/>
    <b v="0"/>
    <s v="games/video games"/>
    <x v="724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x v="1114"/>
    <d v="2013-10-09T08:18:07"/>
    <b v="0"/>
    <x v="83"/>
    <b v="0"/>
    <s v="games/video games"/>
    <x v="87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x v="1115"/>
    <d v="2016-03-30T15:41:35"/>
    <b v="0"/>
    <x v="80"/>
    <b v="0"/>
    <s v="games/video games"/>
    <x v="875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x v="1116"/>
    <d v="2012-06-09T20:20:08"/>
    <b v="0"/>
    <x v="73"/>
    <b v="0"/>
    <s v="games/video games"/>
    <x v="876"/>
    <n v="17.852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x v="1117"/>
    <d v="2015-12-25T14:21:53"/>
    <b v="0"/>
    <x v="22"/>
    <b v="0"/>
    <s v="games/video games"/>
    <x v="87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x v="1118"/>
    <d v="2014-04-05T02:59:39"/>
    <b v="0"/>
    <x v="83"/>
    <b v="0"/>
    <s v="games/video games"/>
    <x v="878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x v="1119"/>
    <d v="2014-04-06T19:01:04"/>
    <b v="0"/>
    <x v="29"/>
    <b v="0"/>
    <s v="games/video games"/>
    <x v="879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x v="1120"/>
    <d v="2011-10-28T20:56:40"/>
    <b v="0"/>
    <x v="78"/>
    <b v="0"/>
    <s v="games/video games"/>
    <x v="109"/>
    <n v="0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x v="1121"/>
    <d v="2016-03-13T21:25:16"/>
    <b v="0"/>
    <x v="81"/>
    <b v="0"/>
    <s v="games/video games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x v="1122"/>
    <d v="2013-05-30T16:53:45"/>
    <b v="0"/>
    <x v="78"/>
    <b v="0"/>
    <s v="games/video games"/>
    <x v="109"/>
    <n v="0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x v="1123"/>
    <d v="2014-04-19T12:34:08"/>
    <b v="0"/>
    <x v="83"/>
    <b v="0"/>
    <s v="games/video games"/>
    <x v="88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x v="1124"/>
    <d v="2015-04-30T16:00:51"/>
    <b v="0"/>
    <x v="63"/>
    <b v="0"/>
    <s v="games/mobile games"/>
    <x v="8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x v="1125"/>
    <d v="2015-09-25T14:58:50"/>
    <b v="0"/>
    <x v="78"/>
    <b v="0"/>
    <s v="games/mobile games"/>
    <x v="109"/>
    <n v="0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x v="1126"/>
    <d v="2016-07-14T07:51:34"/>
    <b v="0"/>
    <x v="84"/>
    <b v="0"/>
    <s v="games/mobile games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x v="1127"/>
    <d v="2014-11-14T21:30:00"/>
    <b v="0"/>
    <x v="23"/>
    <b v="0"/>
    <s v="games/mobile games"/>
    <x v="883"/>
    <n v="25.434782608695652"/>
    <x v="6"/>
    <x v="18"/>
  </r>
  <r>
    <n v="1128"/>
    <s v="Flying Turds"/>
    <s v="#havingfunFTW"/>
    <x v="28"/>
    <n v="1"/>
    <x v="2"/>
    <x v="1"/>
    <s v="GBP"/>
    <n v="1407425717"/>
    <n v="1404833717"/>
    <x v="1128"/>
    <d v="2014-08-07T15:35:17"/>
    <b v="0"/>
    <x v="29"/>
    <b v="0"/>
    <s v="games/mobile games"/>
    <x v="370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x v="1129"/>
    <d v="2016-06-05T06:21:33"/>
    <b v="0"/>
    <x v="84"/>
    <b v="0"/>
    <s v="games/mobile games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x v="1130"/>
    <d v="2014-11-26T00:55:00"/>
    <b v="0"/>
    <x v="83"/>
    <b v="0"/>
    <s v="games/mobile games"/>
    <x v="88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x v="1131"/>
    <d v="2015-12-24T21:47:48"/>
    <b v="0"/>
    <x v="78"/>
    <b v="0"/>
    <s v="games/mobile games"/>
    <x v="109"/>
    <n v="0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x v="1132"/>
    <d v="2017-01-01T02:46:11"/>
    <b v="0"/>
    <x v="62"/>
    <b v="0"/>
    <s v="games/mobile games"/>
    <x v="885"/>
    <n v="110.61538461538461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x v="1133"/>
    <d v="2014-07-31T09:46:21"/>
    <b v="0"/>
    <x v="29"/>
    <b v="0"/>
    <s v="games/mobile games"/>
    <x v="886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x v="1134"/>
    <d v="2014-11-29T04:33:00"/>
    <b v="0"/>
    <x v="29"/>
    <b v="0"/>
    <s v="games/mobile games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x v="1135"/>
    <d v="2016-08-06T23:44:54"/>
    <b v="0"/>
    <x v="29"/>
    <b v="0"/>
    <s v="games/mobile games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x v="1136"/>
    <d v="2015-12-19T16:07:09"/>
    <b v="0"/>
    <x v="79"/>
    <b v="0"/>
    <s v="games/mobile games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x v="1137"/>
    <d v="2016-04-23T19:40:21"/>
    <b v="0"/>
    <x v="70"/>
    <b v="0"/>
    <s v="games/mobile games"/>
    <x v="88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x v="1138"/>
    <d v="2017-01-21T21:45:31"/>
    <b v="0"/>
    <x v="80"/>
    <b v="0"/>
    <s v="games/mobile games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x v="1139"/>
    <d v="2015-01-01T08:20:26"/>
    <b v="0"/>
    <x v="29"/>
    <b v="0"/>
    <s v="games/mobile games"/>
    <x v="889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x v="1140"/>
    <d v="2015-08-06T11:05:21"/>
    <b v="0"/>
    <x v="78"/>
    <b v="0"/>
    <s v="games/mobile games"/>
    <x v="109"/>
    <n v="0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x v="1141"/>
    <d v="2015-07-09T16:47:30"/>
    <b v="0"/>
    <x v="78"/>
    <b v="0"/>
    <s v="games/mobile games"/>
    <x v="109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x v="1142"/>
    <d v="2015-02-17T00:08:47"/>
    <b v="0"/>
    <x v="78"/>
    <b v="0"/>
    <s v="games/mobile games"/>
    <x v="109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x v="1143"/>
    <d v="2015-12-17T04:38:46"/>
    <b v="0"/>
    <x v="22"/>
    <b v="0"/>
    <s v="games/mobile games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x v="1144"/>
    <d v="2015-04-29T04:22:00"/>
    <b v="0"/>
    <x v="78"/>
    <b v="0"/>
    <s v="food/food trucks"/>
    <x v="109"/>
    <n v="0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x v="1145"/>
    <d v="2014-10-02T17:56:32"/>
    <b v="0"/>
    <x v="29"/>
    <b v="0"/>
    <s v="food/food trucks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x v="1146"/>
    <d v="2014-05-02T22:52:53"/>
    <b v="0"/>
    <x v="8"/>
    <b v="0"/>
    <s v="food/food trucks"/>
    <x v="891"/>
    <n v="44.166666666666664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x v="1147"/>
    <d v="2014-10-19T23:19:43"/>
    <b v="0"/>
    <x v="78"/>
    <b v="0"/>
    <s v="food/food trucks"/>
    <x v="109"/>
    <n v="0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x v="1148"/>
    <d v="2016-12-01T05:06:21"/>
    <b v="0"/>
    <x v="83"/>
    <b v="0"/>
    <s v="food/food trucks"/>
    <x v="892"/>
    <n v="24.333333333333332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x v="1149"/>
    <d v="2016-06-16T17:02:46"/>
    <b v="0"/>
    <x v="84"/>
    <b v="0"/>
    <s v="food/food trucks"/>
    <x v="840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x v="1150"/>
    <d v="2016-01-08T22:54:35"/>
    <b v="0"/>
    <x v="79"/>
    <b v="0"/>
    <s v="food/food trucks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x v="1151"/>
    <d v="2015-09-07T02:27:43"/>
    <b v="0"/>
    <x v="78"/>
    <b v="0"/>
    <s v="food/food trucks"/>
    <x v="109"/>
    <n v="0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x v="1152"/>
    <d v="2015-05-15T17:01:52"/>
    <b v="0"/>
    <x v="41"/>
    <b v="0"/>
    <s v="food/food trucks"/>
    <x v="894"/>
    <n v="60.733333333333334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x v="1153"/>
    <d v="2015-06-18T17:08:25"/>
    <b v="0"/>
    <x v="29"/>
    <b v="0"/>
    <s v="food/food trucks"/>
    <x v="895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x v="1154"/>
    <d v="2015-09-06T02:36:46"/>
    <b v="0"/>
    <x v="83"/>
    <b v="0"/>
    <s v="food/food trucks"/>
    <x v="89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x v="1155"/>
    <d v="2014-08-14T18:20:08"/>
    <b v="0"/>
    <x v="22"/>
    <b v="0"/>
    <s v="food/food trucks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x v="1156"/>
    <d v="2015-02-24T01:42:42"/>
    <b v="0"/>
    <x v="78"/>
    <b v="0"/>
    <s v="food/food trucks"/>
    <x v="109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x v="1157"/>
    <d v="2014-12-05T16:04:40"/>
    <b v="0"/>
    <x v="83"/>
    <b v="0"/>
    <s v="food/food trucks"/>
    <x v="89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x v="1158"/>
    <d v="2014-12-09T02:12:08"/>
    <b v="0"/>
    <x v="83"/>
    <b v="0"/>
    <s v="food/food trucks"/>
    <x v="899"/>
    <n v="11.666666666666666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x v="1159"/>
    <d v="2015-06-30T15:45:00"/>
    <b v="0"/>
    <x v="78"/>
    <b v="0"/>
    <s v="food/food trucks"/>
    <x v="109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x v="1160"/>
    <d v="2015-03-28T02:43:06"/>
    <b v="0"/>
    <x v="10"/>
    <b v="0"/>
    <s v="food/food trucks"/>
    <x v="9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x v="1161"/>
    <d v="2015-05-19T15:06:29"/>
    <b v="0"/>
    <x v="78"/>
    <b v="0"/>
    <s v="food/food trucks"/>
    <x v="109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x v="1162"/>
    <d v="2014-09-25T16:24:24"/>
    <b v="0"/>
    <x v="84"/>
    <b v="0"/>
    <s v="food/food trucks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x v="1163"/>
    <d v="2014-08-09T17:22:00"/>
    <b v="0"/>
    <x v="78"/>
    <b v="0"/>
    <s v="food/food trucks"/>
    <x v="109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x v="1164"/>
    <d v="2016-06-18T17:23:02"/>
    <b v="0"/>
    <x v="78"/>
    <b v="0"/>
    <s v="food/food trucks"/>
    <x v="109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x v="1165"/>
    <d v="2014-07-06T05:08:50"/>
    <b v="0"/>
    <x v="20"/>
    <b v="0"/>
    <s v="food/food trucks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x v="1166"/>
    <d v="2015-06-26T04:00:00"/>
    <b v="0"/>
    <x v="22"/>
    <b v="0"/>
    <s v="food/food trucks"/>
    <x v="903"/>
    <n v="358.875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x v="1167"/>
    <d v="2014-09-12T17:38:15"/>
    <b v="0"/>
    <x v="38"/>
    <b v="0"/>
    <s v="food/food trucks"/>
    <x v="904"/>
    <n v="61.1875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x v="1168"/>
    <d v="2016-09-22T01:17:45"/>
    <b v="0"/>
    <x v="83"/>
    <b v="0"/>
    <s v="food/food trucks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x v="1169"/>
    <d v="2015-02-22T08:29:23"/>
    <b v="0"/>
    <x v="83"/>
    <b v="0"/>
    <s v="food/food trucks"/>
    <x v="906"/>
    <n v="5.6666666666666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x v="1170"/>
    <d v="2015-05-30T21:26:11"/>
    <b v="0"/>
    <x v="84"/>
    <b v="0"/>
    <s v="food/food trucks"/>
    <x v="177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x v="1171"/>
    <d v="2014-11-13T20:18:47"/>
    <b v="0"/>
    <x v="29"/>
    <b v="0"/>
    <s v="food/food trucks"/>
    <x v="370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x v="1172"/>
    <d v="2014-08-20T16:22:32"/>
    <b v="0"/>
    <x v="78"/>
    <b v="0"/>
    <s v="food/food trucks"/>
    <x v="109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x v="1173"/>
    <d v="2015-08-03T04:27:37"/>
    <b v="0"/>
    <x v="29"/>
    <b v="0"/>
    <s v="food/food trucks"/>
    <x v="907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x v="1174"/>
    <d v="2016-05-08T20:12:07"/>
    <b v="0"/>
    <x v="10"/>
    <b v="0"/>
    <s v="food/food trucks"/>
    <x v="90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x v="1175"/>
    <d v="2015-07-15T17:28:59"/>
    <b v="0"/>
    <x v="82"/>
    <b v="0"/>
    <s v="food/food trucks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x v="1176"/>
    <d v="2017-03-06T13:00:00"/>
    <b v="0"/>
    <x v="29"/>
    <b v="0"/>
    <s v="food/food trucks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x v="1177"/>
    <d v="2014-10-15T15:51:36"/>
    <b v="0"/>
    <x v="78"/>
    <b v="0"/>
    <s v="food/food trucks"/>
    <x v="109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x v="1178"/>
    <d v="2014-08-16T21:44:12"/>
    <b v="0"/>
    <x v="29"/>
    <b v="0"/>
    <s v="food/food trucks"/>
    <x v="440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x v="1179"/>
    <d v="2015-10-28T17:17:07"/>
    <b v="0"/>
    <x v="81"/>
    <b v="0"/>
    <s v="food/food trucks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x v="1180"/>
    <d v="2014-06-28T19:21:54"/>
    <b v="0"/>
    <x v="268"/>
    <b v="0"/>
    <s v="food/food trucks"/>
    <x v="912"/>
    <n v="69.117647058823536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x v="1181"/>
    <d v="2015-03-01T08:08:41"/>
    <b v="0"/>
    <x v="83"/>
    <b v="0"/>
    <s v="food/food trucks"/>
    <x v="168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x v="1182"/>
    <d v="2017-01-12T16:42:00"/>
    <b v="0"/>
    <x v="80"/>
    <b v="0"/>
    <s v="food/food trucks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x v="1183"/>
    <d v="2016-11-02T03:59:00"/>
    <b v="0"/>
    <x v="83"/>
    <b v="0"/>
    <s v="food/food trucks"/>
    <x v="91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x v="1184"/>
    <d v="2017-02-06T14:23:31"/>
    <b v="0"/>
    <x v="269"/>
    <b v="1"/>
    <s v="photography/photobooks"/>
    <x v="91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x v="1185"/>
    <d v="2015-06-08T04:00:00"/>
    <b v="0"/>
    <x v="112"/>
    <b v="1"/>
    <s v="photography/photobooks"/>
    <x v="91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x v="1186"/>
    <d v="2015-06-01T22:42:00"/>
    <b v="0"/>
    <x v="252"/>
    <b v="1"/>
    <s v="photography/photobooks"/>
    <x v="58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x v="1187"/>
    <d v="2015-05-17T18:00:00"/>
    <b v="0"/>
    <x v="16"/>
    <b v="1"/>
    <s v="photography/photobooks"/>
    <x v="917"/>
    <n v="130.15714285714284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x v="1188"/>
    <d v="2016-12-28T16:49:00"/>
    <b v="0"/>
    <x v="268"/>
    <b v="1"/>
    <s v="photography/photobooks"/>
    <x v="918"/>
    <n v="37.776470588235291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x v="1189"/>
    <d v="2016-06-29T23:29:55"/>
    <b v="0"/>
    <x v="48"/>
    <b v="1"/>
    <s v="photography/photobooks"/>
    <x v="919"/>
    <n v="112.79069767441861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x v="1190"/>
    <d v="2014-08-31T15:58:45"/>
    <b v="0"/>
    <x v="62"/>
    <b v="1"/>
    <s v="photography/photobooks"/>
    <x v="9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x v="1191"/>
    <d v="2016-03-20T13:29:20"/>
    <b v="0"/>
    <x v="51"/>
    <b v="1"/>
    <s v="photography/photobooks"/>
    <x v="921"/>
    <n v="89.242424242424249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x v="1192"/>
    <d v="2017-02-11T12:09:38"/>
    <b v="0"/>
    <x v="41"/>
    <b v="1"/>
    <s v="photography/photobooks"/>
    <x v="92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x v="1193"/>
    <d v="2016-04-09T17:37:33"/>
    <b v="0"/>
    <x v="270"/>
    <b v="1"/>
    <s v="photography/photobooks"/>
    <x v="92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x v="1194"/>
    <d v="2015-04-08T11:42:59"/>
    <b v="0"/>
    <x v="271"/>
    <b v="1"/>
    <s v="photography/photobooks"/>
    <x v="9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x v="1195"/>
    <d v="2015-12-20T09:00:00"/>
    <b v="0"/>
    <x v="203"/>
    <b v="1"/>
    <s v="photography/photobooks"/>
    <x v="920"/>
    <n v="79.411764705882348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x v="1196"/>
    <d v="2015-12-18T19:38:59"/>
    <b v="0"/>
    <x v="272"/>
    <b v="1"/>
    <s v="photography/photobooks"/>
    <x v="9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x v="1197"/>
    <d v="2016-06-13T05:59:00"/>
    <b v="0"/>
    <x v="100"/>
    <b v="1"/>
    <s v="photography/photobooks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x v="1198"/>
    <d v="2015-12-31T03:00:00"/>
    <b v="0"/>
    <x v="157"/>
    <b v="1"/>
    <s v="photography/photobooks"/>
    <x v="92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x v="1199"/>
    <d v="2015-07-08T18:30:00"/>
    <b v="0"/>
    <x v="82"/>
    <b v="1"/>
    <s v="photography/photobooks"/>
    <x v="928"/>
    <n v="299.2222222222222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x v="1200"/>
    <d v="2015-04-16T11:27:36"/>
    <b v="0"/>
    <x v="273"/>
    <b v="1"/>
    <s v="photography/photobooks"/>
    <x v="9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x v="1201"/>
    <d v="2016-07-15T14:34:06"/>
    <b v="0"/>
    <x v="112"/>
    <b v="1"/>
    <s v="photography/photobooks"/>
    <x v="93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x v="1202"/>
    <d v="2015-06-27T06:55:54"/>
    <b v="0"/>
    <x v="197"/>
    <b v="1"/>
    <s v="photography/photobooks"/>
    <x v="93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x v="1203"/>
    <d v="2015-05-31T14:45:27"/>
    <b v="0"/>
    <x v="21"/>
    <b v="1"/>
    <s v="photography/photobooks"/>
    <x v="93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x v="1204"/>
    <d v="2015-12-04T05:00:00"/>
    <b v="0"/>
    <x v="7"/>
    <b v="1"/>
    <s v="photography/photobooks"/>
    <x v="9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x v="1205"/>
    <d v="2015-06-13T12:09:11"/>
    <b v="0"/>
    <x v="95"/>
    <b v="1"/>
    <s v="photography/photobooks"/>
    <x v="93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x v="1206"/>
    <d v="2017-03-11T13:29:00"/>
    <b v="0"/>
    <x v="58"/>
    <b v="1"/>
    <s v="photography/photobooks"/>
    <x v="935"/>
    <n v="32.34375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x v="1207"/>
    <d v="2016-03-31T10:00:00"/>
    <b v="0"/>
    <x v="261"/>
    <b v="1"/>
    <s v="photography/photobooks"/>
    <x v="93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x v="1208"/>
    <d v="2016-03-24T16:01:04"/>
    <b v="0"/>
    <x v="11"/>
    <b v="1"/>
    <s v="photography/photobooks"/>
    <x v="93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x v="1209"/>
    <d v="2017-02-25T20:18:25"/>
    <b v="0"/>
    <x v="67"/>
    <b v="1"/>
    <s v="photography/photobooks"/>
    <x v="938"/>
    <n v="138.2608695652174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x v="1210"/>
    <d v="2015-05-31T21:00:00"/>
    <b v="0"/>
    <x v="273"/>
    <b v="1"/>
    <s v="photography/photobooks"/>
    <x v="939"/>
    <n v="493.81553398058253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x v="1211"/>
    <d v="2016-06-09T20:47:41"/>
    <b v="0"/>
    <x v="79"/>
    <b v="1"/>
    <s v="photography/photobooks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x v="1212"/>
    <d v="2015-11-27T01:00:00"/>
    <b v="0"/>
    <x v="183"/>
    <b v="1"/>
    <s v="photography/photobooks"/>
    <x v="94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x v="1213"/>
    <d v="2017-01-31T18:08:20"/>
    <b v="0"/>
    <x v="52"/>
    <b v="1"/>
    <s v="photography/photobooks"/>
    <x v="94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x v="1214"/>
    <d v="2015-06-09T20:10:05"/>
    <b v="0"/>
    <x v="20"/>
    <b v="1"/>
    <s v="photography/photobooks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x v="1215"/>
    <d v="2014-05-30T22:09:16"/>
    <b v="0"/>
    <x v="274"/>
    <b v="1"/>
    <s v="photography/photobooks"/>
    <x v="944"/>
    <n v="71.592003642987251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x v="1216"/>
    <d v="2015-10-02T23:03:00"/>
    <b v="0"/>
    <x v="147"/>
    <b v="1"/>
    <s v="photography/photobooks"/>
    <x v="9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x v="1217"/>
    <d v="2016-07-14T19:25:40"/>
    <b v="0"/>
    <x v="275"/>
    <b v="1"/>
    <s v="photography/photobooks"/>
    <x v="946"/>
    <n v="148.57377049180329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x v="1218"/>
    <d v="2015-11-01T03:00:00"/>
    <b v="0"/>
    <x v="30"/>
    <b v="1"/>
    <s v="photography/photobooks"/>
    <x v="947"/>
    <n v="174.2134831460674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x v="1219"/>
    <d v="2016-10-20T11:05:13"/>
    <b v="0"/>
    <x v="35"/>
    <b v="1"/>
    <s v="photography/photobooks"/>
    <x v="948"/>
    <n v="102.86166007905139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x v="1220"/>
    <d v="2015-08-25T15:05:12"/>
    <b v="0"/>
    <x v="205"/>
    <b v="1"/>
    <s v="photography/photobooks"/>
    <x v="94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x v="1221"/>
    <d v="2016-12-04T00:00:00"/>
    <b v="0"/>
    <x v="273"/>
    <b v="1"/>
    <s v="photography/photobooks"/>
    <x v="950"/>
    <n v="23.796213592233013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x v="1222"/>
    <d v="2016-04-01T04:00:00"/>
    <b v="0"/>
    <x v="276"/>
    <b v="1"/>
    <s v="photography/photobooks"/>
    <x v="951"/>
    <n v="81.268115942028984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x v="1223"/>
    <d v="2016-11-10T05:15:09"/>
    <b v="0"/>
    <x v="277"/>
    <b v="1"/>
    <s v="photography/photobooks"/>
    <x v="952"/>
    <n v="116.21465968586388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x v="1224"/>
    <d v="2014-06-06T13:11:42"/>
    <b v="0"/>
    <x v="59"/>
    <b v="0"/>
    <s v="music/world music"/>
    <x v="95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x v="1225"/>
    <d v="2013-10-22T21:44:38"/>
    <b v="0"/>
    <x v="83"/>
    <b v="0"/>
    <s v="music/world music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x v="1226"/>
    <d v="2014-04-21T01:00:00"/>
    <b v="0"/>
    <x v="244"/>
    <b v="0"/>
    <s v="music/world music"/>
    <x v="9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x v="1227"/>
    <d v="2014-08-07T07:00:00"/>
    <b v="0"/>
    <x v="78"/>
    <b v="0"/>
    <s v="music/world music"/>
    <x v="109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x v="1228"/>
    <d v="2011-09-28T17:30:08"/>
    <b v="0"/>
    <x v="54"/>
    <b v="0"/>
    <s v="music/world music"/>
    <x v="95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x v="1229"/>
    <d v="2012-04-16T16:00:00"/>
    <b v="0"/>
    <x v="29"/>
    <b v="0"/>
    <s v="music/world music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x v="1230"/>
    <d v="2011-02-24T23:20:30"/>
    <b v="0"/>
    <x v="78"/>
    <b v="0"/>
    <s v="music/world music"/>
    <x v="109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x v="1231"/>
    <d v="2015-08-28T01:00:00"/>
    <b v="0"/>
    <x v="78"/>
    <b v="0"/>
    <s v="music/world music"/>
    <x v="109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x v="1232"/>
    <d v="2013-10-06T20:21:10"/>
    <b v="0"/>
    <x v="29"/>
    <b v="0"/>
    <s v="music/world music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x v="1233"/>
    <d v="2012-02-21T22:46:14"/>
    <b v="0"/>
    <x v="79"/>
    <b v="0"/>
    <s v="music/world music"/>
    <x v="958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x v="1234"/>
    <d v="2015-02-02T18:55:42"/>
    <b v="0"/>
    <x v="78"/>
    <b v="0"/>
    <s v="music/world music"/>
    <x v="109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x v="1235"/>
    <d v="2013-12-15T03:14:59"/>
    <b v="0"/>
    <x v="79"/>
    <b v="0"/>
    <s v="music/world music"/>
    <x v="959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x v="1236"/>
    <d v="2012-07-28T16:00:00"/>
    <b v="0"/>
    <x v="78"/>
    <b v="0"/>
    <s v="music/world music"/>
    <x v="109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x v="1237"/>
    <d v="2012-08-24T06:47:45"/>
    <b v="0"/>
    <x v="78"/>
    <b v="0"/>
    <s v="music/world music"/>
    <x v="109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x v="1238"/>
    <d v="2011-08-06T14:38:56"/>
    <b v="0"/>
    <x v="83"/>
    <b v="0"/>
    <s v="music/world music"/>
    <x v="960"/>
    <n v="59.333333333333336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x v="1239"/>
    <d v="2012-01-05T23:06:07"/>
    <b v="0"/>
    <x v="78"/>
    <b v="0"/>
    <s v="music/world music"/>
    <x v="109"/>
    <n v="0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x v="1240"/>
    <d v="2013-07-12T21:51:00"/>
    <b v="0"/>
    <x v="22"/>
    <b v="0"/>
    <s v="music/world music"/>
    <x v="96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x v="1241"/>
    <d v="2014-11-03T05:59:00"/>
    <b v="0"/>
    <x v="69"/>
    <b v="0"/>
    <s v="music/world music"/>
    <x v="962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x v="1242"/>
    <d v="2011-09-11T13:18:00"/>
    <b v="0"/>
    <x v="29"/>
    <b v="0"/>
    <s v="music/world music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x v="1243"/>
    <d v="2011-07-08T21:00:00"/>
    <b v="0"/>
    <x v="44"/>
    <b v="0"/>
    <s v="music/world music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x v="1244"/>
    <d v="2013-04-22T21:00:00"/>
    <b v="1"/>
    <x v="43"/>
    <b v="1"/>
    <s v="music/rock"/>
    <x v="96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x v="1245"/>
    <d v="2014-06-14T14:23:54"/>
    <b v="1"/>
    <x v="57"/>
    <b v="1"/>
    <s v="music/rock"/>
    <x v="96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x v="1246"/>
    <d v="2011-12-06T02:02:29"/>
    <b v="1"/>
    <x v="162"/>
    <b v="1"/>
    <s v="music/rock"/>
    <x v="967"/>
    <n v="75.483870967741936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x v="1247"/>
    <d v="2013-05-06T07:00:55"/>
    <b v="1"/>
    <x v="133"/>
    <b v="1"/>
    <s v="music/rock"/>
    <x v="968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x v="1248"/>
    <d v="2014-06-13T06:59:00"/>
    <b v="1"/>
    <x v="211"/>
    <b v="1"/>
    <s v="music/rock"/>
    <x v="96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x v="1249"/>
    <d v="2012-07-07T17:46:51"/>
    <b v="1"/>
    <x v="75"/>
    <b v="1"/>
    <s v="music/rock"/>
    <x v="97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x v="1250"/>
    <d v="2014-09-06T15:25:31"/>
    <b v="1"/>
    <x v="278"/>
    <b v="1"/>
    <s v="music/rock"/>
    <x v="971"/>
    <n v="118.2007874015748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x v="1251"/>
    <d v="2011-09-25T19:32:47"/>
    <b v="1"/>
    <x v="142"/>
    <b v="1"/>
    <s v="music/rock"/>
    <x v="97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x v="1252"/>
    <d v="2013-10-24T23:42:49"/>
    <b v="1"/>
    <x v="261"/>
    <b v="1"/>
    <s v="music/rock"/>
    <x v="97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x v="1253"/>
    <d v="2014-09-03T18:48:27"/>
    <b v="1"/>
    <x v="279"/>
    <b v="1"/>
    <s v="music/rock"/>
    <x v="97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x v="1254"/>
    <d v="2011-01-01T04:59:00"/>
    <b v="1"/>
    <x v="261"/>
    <b v="1"/>
    <s v="music/rock"/>
    <x v="97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x v="1255"/>
    <d v="2013-12-01T21:17:32"/>
    <b v="1"/>
    <x v="280"/>
    <b v="1"/>
    <s v="music/rock"/>
    <x v="976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x v="1256"/>
    <d v="2012-02-12T22:03:51"/>
    <b v="1"/>
    <x v="281"/>
    <b v="1"/>
    <s v="music/rock"/>
    <x v="97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x v="1257"/>
    <d v="2011-04-03T01:03:10"/>
    <b v="1"/>
    <x v="282"/>
    <b v="1"/>
    <s v="music/rock"/>
    <x v="978"/>
    <n v="92.102272727272734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x v="1258"/>
    <d v="2013-08-31T14:40:12"/>
    <b v="1"/>
    <x v="283"/>
    <b v="1"/>
    <s v="music/rock"/>
    <x v="979"/>
    <n v="38.175462686567165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x v="1259"/>
    <d v="2014-06-09T03:59:00"/>
    <b v="1"/>
    <x v="93"/>
    <b v="1"/>
    <s v="music/rock"/>
    <x v="98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x v="1260"/>
    <d v="2014-02-26T20:13:40"/>
    <b v="1"/>
    <x v="142"/>
    <b v="1"/>
    <s v="music/rock"/>
    <x v="981"/>
    <n v="50.689189189189186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x v="1261"/>
    <d v="2014-01-29T08:13:47"/>
    <b v="1"/>
    <x v="47"/>
    <b v="1"/>
    <s v="music/rock"/>
    <x v="98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x v="1262"/>
    <d v="2014-02-16T18:18:12"/>
    <b v="1"/>
    <x v="217"/>
    <b v="1"/>
    <s v="music/rock"/>
    <x v="983"/>
    <n v="77.638095238095232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x v="1263"/>
    <d v="2014-03-29T01:00:00"/>
    <b v="1"/>
    <x v="14"/>
    <b v="1"/>
    <s v="music/rock"/>
    <x v="98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x v="1264"/>
    <d v="2013-10-29T15:54:43"/>
    <b v="1"/>
    <x v="69"/>
    <b v="1"/>
    <s v="music/rock"/>
    <x v="98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x v="1265"/>
    <d v="2010-11-30T15:43:35"/>
    <b v="1"/>
    <x v="36"/>
    <b v="1"/>
    <s v="music/rock"/>
    <x v="986"/>
    <n v="63.184393939393942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x v="1266"/>
    <d v="2014-01-11T21:02:25"/>
    <b v="1"/>
    <x v="133"/>
    <b v="1"/>
    <s v="music/rock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x v="1267"/>
    <d v="2013-07-24T14:02:38"/>
    <b v="1"/>
    <x v="180"/>
    <b v="1"/>
    <s v="music/rock"/>
    <x v="972"/>
    <n v="140.85534591194968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x v="1268"/>
    <d v="2013-09-20T20:17:27"/>
    <b v="1"/>
    <x v="0"/>
    <b v="1"/>
    <s v="music/rock"/>
    <x v="98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x v="1269"/>
    <d v="2016-04-16T00:00:00"/>
    <b v="1"/>
    <x v="190"/>
    <b v="1"/>
    <s v="music/rock"/>
    <x v="989"/>
    <n v="99.15533980582525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x v="1270"/>
    <d v="2012-03-25T19:34:02"/>
    <b v="1"/>
    <x v="39"/>
    <b v="1"/>
    <s v="music/rock"/>
    <x v="99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x v="1271"/>
    <d v="2013-11-13T17:24:19"/>
    <b v="1"/>
    <x v="162"/>
    <b v="1"/>
    <s v="music/rock"/>
    <x v="97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x v="1272"/>
    <d v="2010-06-15T04:00:00"/>
    <b v="1"/>
    <x v="33"/>
    <b v="1"/>
    <s v="music/rock"/>
    <x v="93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x v="1273"/>
    <d v="2014-08-31T17:31:31"/>
    <b v="1"/>
    <x v="241"/>
    <b v="1"/>
    <s v="music/rock"/>
    <x v="99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x v="1274"/>
    <d v="2012-08-30T16:33:45"/>
    <b v="1"/>
    <x v="284"/>
    <b v="1"/>
    <s v="music/rock"/>
    <x v="992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x v="1275"/>
    <d v="2013-08-07T20:49:47"/>
    <b v="1"/>
    <x v="285"/>
    <b v="1"/>
    <s v="music/rock"/>
    <x v="993"/>
    <n v="62.522107969151669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x v="1276"/>
    <d v="2009-09-01T04:00:00"/>
    <b v="1"/>
    <x v="32"/>
    <b v="1"/>
    <s v="music/rock"/>
    <x v="9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x v="1277"/>
    <d v="2012-09-04T13:29:07"/>
    <b v="1"/>
    <x v="286"/>
    <b v="1"/>
    <s v="music/rock"/>
    <x v="99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x v="1278"/>
    <d v="2014-06-25T02:00:00"/>
    <b v="1"/>
    <x v="245"/>
    <b v="1"/>
    <s v="music/rock"/>
    <x v="99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x v="1279"/>
    <d v="2014-03-24T01:22:50"/>
    <b v="1"/>
    <x v="143"/>
    <b v="1"/>
    <s v="music/rock"/>
    <x v="997"/>
    <n v="73.355396825396824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x v="1280"/>
    <d v="2011-03-01T18:10:54"/>
    <b v="1"/>
    <x v="208"/>
    <b v="1"/>
    <s v="music/rock"/>
    <x v="99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x v="1281"/>
    <d v="2013-07-28T17:50:36"/>
    <b v="1"/>
    <x v="142"/>
    <b v="1"/>
    <s v="music/rock"/>
    <x v="59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x v="1282"/>
    <d v="2013-12-09T04:59:00"/>
    <b v="1"/>
    <x v="220"/>
    <b v="1"/>
    <s v="music/rock"/>
    <x v="999"/>
    <n v="67.671532846715323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x v="1283"/>
    <d v="2013-03-11T04:00:00"/>
    <b v="1"/>
    <x v="19"/>
    <b v="1"/>
    <s v="music/rock"/>
    <x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x v="1284"/>
    <d v="2016-12-31T16:59:00"/>
    <b v="0"/>
    <x v="162"/>
    <b v="1"/>
    <s v="theater/plays"/>
    <x v="50"/>
    <n v="65.161290322580641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x v="1285"/>
    <d v="2015-06-20T13:59:35"/>
    <b v="0"/>
    <x v="287"/>
    <b v="1"/>
    <s v="theater/plays"/>
    <x v="1001"/>
    <n v="32.269841269841272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x v="1286"/>
    <d v="2015-02-17T14:00:00"/>
    <b v="0"/>
    <x v="9"/>
    <b v="1"/>
    <s v="theater/plays"/>
    <x v="100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x v="1287"/>
    <d v="2015-06-12T14:54:16"/>
    <b v="0"/>
    <x v="20"/>
    <b v="1"/>
    <s v="theater/plays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x v="1288"/>
    <d v="2016-08-10T04:00:00"/>
    <b v="0"/>
    <x v="42"/>
    <b v="1"/>
    <s v="theater/plays"/>
    <x v="1004"/>
    <n v="65.868852459016395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x v="1289"/>
    <d v="2017-01-04T03:14:05"/>
    <b v="0"/>
    <x v="47"/>
    <b v="1"/>
    <s v="theater/plays"/>
    <x v="1005"/>
    <n v="36.076923076923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x v="1290"/>
    <d v="2015-04-23T06:59:00"/>
    <b v="0"/>
    <x v="48"/>
    <b v="1"/>
    <s v="theater/plays"/>
    <x v="100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x v="1291"/>
    <d v="2015-04-07T07:00:00"/>
    <b v="0"/>
    <x v="288"/>
    <b v="1"/>
    <s v="theater/plays"/>
    <x v="9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x v="1292"/>
    <d v="2015-10-06T22:59:00"/>
    <b v="0"/>
    <x v="47"/>
    <b v="1"/>
    <s v="theater/plays"/>
    <x v="10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x v="1293"/>
    <d v="2015-11-14T17:49:31"/>
    <b v="0"/>
    <x v="148"/>
    <b v="1"/>
    <s v="theater/plays"/>
    <x v="1008"/>
    <n v="127.79166666666667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x v="1294"/>
    <d v="2015-10-19T11:00:00"/>
    <b v="0"/>
    <x v="19"/>
    <b v="1"/>
    <s v="theater/plays"/>
    <x v="100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x v="1295"/>
    <d v="2015-07-29T17:00:00"/>
    <b v="0"/>
    <x v="31"/>
    <b v="1"/>
    <s v="theater/plays"/>
    <x v="101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x v="1296"/>
    <d v="2016-03-14T00:12:53"/>
    <b v="0"/>
    <x v="23"/>
    <b v="1"/>
    <s v="theater/plays"/>
    <x v="101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x v="1297"/>
    <d v="2016-05-01T17:55:58"/>
    <b v="0"/>
    <x v="146"/>
    <b v="1"/>
    <s v="theater/plays"/>
    <x v="1012"/>
    <n v="92.037815126050418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x v="1298"/>
    <d v="2016-04-28T16:20:32"/>
    <b v="0"/>
    <x v="51"/>
    <b v="1"/>
    <s v="theater/plays"/>
    <x v="1013"/>
    <n v="63.42424242424242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x v="1299"/>
    <d v="2015-07-14T19:32:39"/>
    <b v="0"/>
    <x v="58"/>
    <b v="1"/>
    <s v="theater/plays"/>
    <x v="1014"/>
    <n v="135.625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x v="1300"/>
    <d v="2016-06-01T18:57:00"/>
    <b v="0"/>
    <x v="54"/>
    <b v="1"/>
    <s v="theater/plays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x v="1301"/>
    <d v="2015-07-21T03:00:00"/>
    <b v="0"/>
    <x v="60"/>
    <b v="1"/>
    <s v="theater/plays"/>
    <x v="101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x v="1302"/>
    <d v="2016-12-01T02:23:31"/>
    <b v="0"/>
    <x v="133"/>
    <b v="1"/>
    <s v="theater/plays"/>
    <x v="31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x v="1303"/>
    <d v="2016-07-31T11:00:00"/>
    <b v="0"/>
    <x v="52"/>
    <b v="1"/>
    <s v="theater/plays"/>
    <x v="10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x v="1304"/>
    <d v="2017-03-13T03:40:05"/>
    <b v="0"/>
    <x v="201"/>
    <b v="0"/>
    <s v="technology/wearables"/>
    <x v="101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x v="1305"/>
    <d v="2016-07-21T17:30:00"/>
    <b v="0"/>
    <x v="48"/>
    <b v="0"/>
    <s v="technology/wearables"/>
    <x v="101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x v="1306"/>
    <d v="2014-12-04T10:58:54"/>
    <b v="0"/>
    <x v="289"/>
    <b v="0"/>
    <s v="technology/wearables"/>
    <x v="1019"/>
    <n v="201.60393258426967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x v="1307"/>
    <d v="2016-02-17T12:04:39"/>
    <b v="0"/>
    <x v="43"/>
    <b v="0"/>
    <s v="technology/wearables"/>
    <x v="1020"/>
    <n v="127.93333333333334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x v="1308"/>
    <d v="2016-10-08T14:43:32"/>
    <b v="0"/>
    <x v="44"/>
    <b v="0"/>
    <s v="technology/wearables"/>
    <x v="1021"/>
    <n v="29.894736842105264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x v="1309"/>
    <d v="2015-10-15T21:11:08"/>
    <b v="0"/>
    <x v="2"/>
    <b v="0"/>
    <s v="technology/wearables"/>
    <x v="1022"/>
    <n v="367.97142857142859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x v="1310"/>
    <d v="2016-08-19T16:00:50"/>
    <b v="0"/>
    <x v="54"/>
    <b v="0"/>
    <s v="technology/wearables"/>
    <x v="102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x v="1311"/>
    <d v="2016-11-30T20:15:19"/>
    <b v="0"/>
    <x v="61"/>
    <b v="0"/>
    <s v="technology/wearables"/>
    <x v="1024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x v="1312"/>
    <d v="2015-04-18T16:52:02"/>
    <b v="0"/>
    <x v="29"/>
    <b v="0"/>
    <s v="technology/wearables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x v="1313"/>
    <d v="2016-03-03T17:01:54"/>
    <b v="0"/>
    <x v="259"/>
    <b v="0"/>
    <s v="technology/wearables"/>
    <x v="102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x v="1314"/>
    <d v="2016-10-21T16:04:20"/>
    <b v="0"/>
    <x v="202"/>
    <b v="0"/>
    <s v="technology/wearables"/>
    <x v="1027"/>
    <n v="184.36363636363637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x v="1315"/>
    <d v="2015-11-06T01:00:00"/>
    <b v="0"/>
    <x v="290"/>
    <b v="0"/>
    <s v="technology/wearables"/>
    <x v="1028"/>
    <n v="162.91935483870967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x v="1316"/>
    <d v="2016-02-28T23:05:09"/>
    <b v="0"/>
    <x v="29"/>
    <b v="0"/>
    <s v="technology/wearables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x v="1317"/>
    <d v="2016-07-21T14:00:00"/>
    <b v="0"/>
    <x v="10"/>
    <b v="0"/>
    <s v="technology/wearables"/>
    <x v="103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x v="1318"/>
    <d v="2015-01-11T01:02:52"/>
    <b v="0"/>
    <x v="125"/>
    <b v="0"/>
    <s v="technology/wearables"/>
    <x v="1031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x v="1319"/>
    <d v="2014-07-11T16:00:00"/>
    <b v="0"/>
    <x v="82"/>
    <b v="0"/>
    <s v="technology/wearables"/>
    <x v="1032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x v="1320"/>
    <d v="2016-12-30T23:00:00"/>
    <b v="0"/>
    <x v="83"/>
    <b v="0"/>
    <s v="technology/wearables"/>
    <x v="103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x v="1321"/>
    <d v="2016-12-23T17:58:57"/>
    <b v="0"/>
    <x v="63"/>
    <b v="0"/>
    <s v="technology/wearables"/>
    <x v="103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x v="1322"/>
    <d v="2015-05-21T15:45:25"/>
    <b v="0"/>
    <x v="80"/>
    <b v="0"/>
    <s v="technology/wearables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x v="1323"/>
    <d v="2016-04-26T06:55:00"/>
    <b v="0"/>
    <x v="34"/>
    <b v="0"/>
    <s v="technology/wearables"/>
    <x v="1036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x v="1324"/>
    <d v="2016-10-13T15:12:32"/>
    <b v="0"/>
    <x v="240"/>
    <b v="0"/>
    <s v="technology/wearables"/>
    <x v="103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x v="1325"/>
    <d v="2016-12-30T02:03:55"/>
    <b v="0"/>
    <x v="22"/>
    <b v="0"/>
    <s v="technology/wearables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x v="1326"/>
    <d v="2015-01-15T19:00:28"/>
    <b v="0"/>
    <x v="202"/>
    <b v="0"/>
    <s v="technology/wearables"/>
    <x v="103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x v="1327"/>
    <d v="2015-05-29T16:17:15"/>
    <b v="0"/>
    <x v="14"/>
    <b v="0"/>
    <s v="technology/wearables"/>
    <x v="104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x v="1328"/>
    <d v="2016-10-14T15:25:34"/>
    <b v="0"/>
    <x v="41"/>
    <b v="0"/>
    <s v="technology/wearables"/>
    <x v="104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x v="1329"/>
    <d v="2014-12-02T06:19:05"/>
    <b v="0"/>
    <x v="82"/>
    <b v="0"/>
    <s v="technology/wearables"/>
    <x v="104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x v="1330"/>
    <d v="2016-07-02T04:00:00"/>
    <b v="0"/>
    <x v="133"/>
    <b v="0"/>
    <s v="technology/wearables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x v="1331"/>
    <d v="2016-08-17T12:05:54"/>
    <b v="0"/>
    <x v="69"/>
    <b v="0"/>
    <s v="technology/wearables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x v="1332"/>
    <d v="2017-01-27T01:26:48"/>
    <b v="0"/>
    <x v="78"/>
    <b v="0"/>
    <s v="technology/wearables"/>
    <x v="109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x v="1333"/>
    <d v="2014-07-16T02:33:45"/>
    <b v="0"/>
    <x v="78"/>
    <b v="0"/>
    <s v="technology/wearables"/>
    <x v="109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x v="1334"/>
    <d v="2016-03-11T18:34:47"/>
    <b v="0"/>
    <x v="222"/>
    <b v="0"/>
    <s v="technology/wearables"/>
    <x v="104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x v="1335"/>
    <d v="2015-12-05T22:28:22"/>
    <b v="0"/>
    <x v="38"/>
    <b v="0"/>
    <s v="technology/wearables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x v="1336"/>
    <d v="2014-12-17T20:43:48"/>
    <b v="0"/>
    <x v="291"/>
    <b v="0"/>
    <s v="technology/wearables"/>
    <x v="10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x v="1337"/>
    <d v="2017-03-03T13:51:19"/>
    <b v="0"/>
    <x v="205"/>
    <b v="0"/>
    <s v="technology/wearables"/>
    <x v="104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x v="1338"/>
    <d v="2015-08-02T19:17:13"/>
    <b v="0"/>
    <x v="41"/>
    <b v="0"/>
    <s v="technology/wearables"/>
    <x v="1049"/>
    <n v="66.06666666666666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x v="1339"/>
    <d v="2014-12-08T16:31:55"/>
    <b v="0"/>
    <x v="77"/>
    <b v="0"/>
    <s v="technology/wearables"/>
    <x v="1050"/>
    <n v="89.648648648648646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x v="1340"/>
    <d v="2014-08-15T14:17:33"/>
    <b v="0"/>
    <x v="78"/>
    <b v="0"/>
    <s v="technology/wearables"/>
    <x v="109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x v="1341"/>
    <d v="2016-10-01T14:58:37"/>
    <b v="0"/>
    <x v="67"/>
    <b v="0"/>
    <s v="technology/wearables"/>
    <x v="105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x v="1342"/>
    <d v="2015-07-17T19:35:39"/>
    <b v="0"/>
    <x v="29"/>
    <b v="0"/>
    <s v="technology/wearables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x v="1343"/>
    <d v="2016-08-19T03:59:00"/>
    <b v="0"/>
    <x v="292"/>
    <b v="0"/>
    <s v="technology/wearables"/>
    <x v="105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x v="1344"/>
    <d v="2016-06-30T18:57:19"/>
    <b v="0"/>
    <x v="237"/>
    <b v="1"/>
    <s v="publishing/nonfiction"/>
    <x v="105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x v="1345"/>
    <d v="2014-07-14T19:32:39"/>
    <b v="0"/>
    <x v="63"/>
    <b v="1"/>
    <s v="publishing/nonfiction"/>
    <x v="1054"/>
    <n v="53.571428571428569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x v="1346"/>
    <d v="2013-06-27T01:49:11"/>
    <b v="0"/>
    <x v="184"/>
    <b v="1"/>
    <s v="publishing/nonfiction"/>
    <x v="1055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x v="1347"/>
    <d v="2015-03-07T15:18:45"/>
    <b v="0"/>
    <x v="162"/>
    <b v="1"/>
    <s v="publishing/nonfiction"/>
    <x v="1056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x v="1348"/>
    <d v="2014-12-18T12:08:53"/>
    <b v="0"/>
    <x v="55"/>
    <b v="1"/>
    <s v="publishing/nonfiction"/>
    <x v="105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x v="1349"/>
    <d v="2015-12-16T06:59:00"/>
    <b v="0"/>
    <x v="293"/>
    <b v="1"/>
    <s v="publishing/nonfiction"/>
    <x v="105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x v="1350"/>
    <d v="2015-12-26T00:18:54"/>
    <b v="0"/>
    <x v="76"/>
    <b v="1"/>
    <s v="publishing/nonfiction"/>
    <x v="1059"/>
    <n v="66.698717948717942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x v="1351"/>
    <d v="2016-02-12T17:45:44"/>
    <b v="0"/>
    <x v="148"/>
    <b v="1"/>
    <s v="publishing/nonfiction"/>
    <x v="106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x v="1352"/>
    <d v="2015-09-05T03:59:00"/>
    <b v="0"/>
    <x v="294"/>
    <b v="1"/>
    <s v="publishing/nonfiction"/>
    <x v="10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x v="1353"/>
    <d v="2013-03-11T00:00:00"/>
    <b v="0"/>
    <x v="288"/>
    <b v="1"/>
    <s v="publishing/nonfiction"/>
    <x v="106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x v="1354"/>
    <d v="2016-06-11T19:22:59"/>
    <b v="0"/>
    <x v="31"/>
    <b v="1"/>
    <s v="publishing/nonfiction"/>
    <x v="10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x v="1355"/>
    <d v="2012-11-30T10:00:00"/>
    <b v="0"/>
    <x v="212"/>
    <b v="1"/>
    <s v="publishing/nonfiction"/>
    <x v="106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x v="1356"/>
    <d v="2013-07-05T00:56:00"/>
    <b v="0"/>
    <x v="45"/>
    <b v="1"/>
    <s v="publishing/nonfiction"/>
    <x v="1065"/>
    <n v="71.443218390804603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x v="1357"/>
    <d v="2013-03-01T05:59:00"/>
    <b v="0"/>
    <x v="71"/>
    <b v="1"/>
    <s v="publishing/nonfiction"/>
    <x v="1066"/>
    <n v="38.553846153846152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x v="1358"/>
    <d v="2011-06-25T13:42:03"/>
    <b v="0"/>
    <x v="72"/>
    <b v="1"/>
    <s v="publishing/nonfiction"/>
    <x v="10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x v="1359"/>
    <d v="2011-07-06T19:33:10"/>
    <b v="0"/>
    <x v="10"/>
    <b v="1"/>
    <s v="publishing/nonfiction"/>
    <x v="1068"/>
    <n v="40.210526315789473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x v="1360"/>
    <d v="2012-08-02T21:37:00"/>
    <b v="0"/>
    <x v="75"/>
    <b v="1"/>
    <s v="publishing/nonfiction"/>
    <x v="106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x v="1361"/>
    <d v="2014-06-21T17:12:52"/>
    <b v="0"/>
    <x v="295"/>
    <b v="1"/>
    <s v="publishing/nonfiction"/>
    <x v="107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x v="1362"/>
    <d v="2013-09-07T22:25:31"/>
    <b v="0"/>
    <x v="20"/>
    <b v="1"/>
    <s v="publishing/nonfiction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x v="1363"/>
    <d v="2016-02-15T07:59:00"/>
    <b v="0"/>
    <x v="81"/>
    <b v="1"/>
    <s v="publishing/nonfiction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x v="1364"/>
    <d v="2015-01-07T16:41:46"/>
    <b v="0"/>
    <x v="296"/>
    <b v="1"/>
    <s v="music/rock"/>
    <x v="107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x v="1365"/>
    <d v="2015-03-16T16:35:52"/>
    <b v="0"/>
    <x v="297"/>
    <b v="1"/>
    <s v="music/rock"/>
    <x v="1073"/>
    <n v="81.739130434782609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x v="1366"/>
    <d v="2014-11-27T00:54:23"/>
    <b v="0"/>
    <x v="206"/>
    <b v="1"/>
    <s v="music/rock"/>
    <x v="107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x v="1367"/>
    <d v="2015-11-14T01:04:10"/>
    <b v="0"/>
    <x v="240"/>
    <b v="1"/>
    <s v="music/rock"/>
    <x v="107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x v="1368"/>
    <d v="2015-06-15T04:34:54"/>
    <b v="0"/>
    <x v="45"/>
    <b v="1"/>
    <s v="music/rock"/>
    <x v="107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x v="1369"/>
    <d v="2014-04-11T14:15:46"/>
    <b v="0"/>
    <x v="298"/>
    <b v="1"/>
    <s v="music/rock"/>
    <x v="1077"/>
    <n v="83.967068965517228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x v="1370"/>
    <d v="2013-10-16T00:04:50"/>
    <b v="0"/>
    <x v="9"/>
    <b v="1"/>
    <s v="music/rock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x v="1371"/>
    <d v="2015-05-07T18:12:22"/>
    <b v="0"/>
    <x v="16"/>
    <b v="1"/>
    <s v="music/rock"/>
    <x v="1079"/>
    <n v="107.0714285714285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x v="1372"/>
    <d v="2012-07-12T17:45:32"/>
    <b v="0"/>
    <x v="38"/>
    <b v="1"/>
    <s v="music/rock"/>
    <x v="1014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x v="1373"/>
    <d v="2016-12-30T22:50:33"/>
    <b v="0"/>
    <x v="47"/>
    <b v="1"/>
    <s v="music/rock"/>
    <x v="108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x v="1374"/>
    <d v="2016-03-25T02:53:08"/>
    <b v="0"/>
    <x v="36"/>
    <b v="1"/>
    <s v="music/rock"/>
    <x v="108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x v="1375"/>
    <d v="2017-01-15T01:35:19"/>
    <b v="0"/>
    <x v="280"/>
    <b v="1"/>
    <s v="music/rock"/>
    <x v="1082"/>
    <n v="62.871559633027523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x v="1376"/>
    <d v="2016-12-03T17:03:26"/>
    <b v="0"/>
    <x v="129"/>
    <b v="1"/>
    <s v="music/rock"/>
    <x v="108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x v="1377"/>
    <d v="2017-02-03T04:11:00"/>
    <b v="0"/>
    <x v="162"/>
    <b v="1"/>
    <s v="music/rock"/>
    <x v="1084"/>
    <n v="48.70967741935484"/>
    <x v="4"/>
    <x v="11"/>
  </r>
  <r>
    <n v="1378"/>
    <s v="SIX BY SEVEN"/>
    <s v="A psychedelic post rock masterpiece!"/>
    <x v="13"/>
    <n v="4067"/>
    <x v="0"/>
    <x v="1"/>
    <s v="GBP"/>
    <n v="1470075210"/>
    <n v="1468779210"/>
    <x v="1378"/>
    <d v="2016-08-01T18:13:30"/>
    <b v="0"/>
    <x v="182"/>
    <b v="1"/>
    <s v="music/rock"/>
    <x v="1085"/>
    <n v="30.578947368421051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x v="1379"/>
    <d v="2015-06-05T11:47:56"/>
    <b v="0"/>
    <x v="299"/>
    <b v="1"/>
    <s v="music/rock"/>
    <x v="1086"/>
    <n v="73.907284768211923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x v="1380"/>
    <d v="2015-06-09T02:00:00"/>
    <b v="0"/>
    <x v="81"/>
    <b v="1"/>
    <s v="music/rock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x v="1381"/>
    <d v="2016-12-29T05:08:45"/>
    <b v="0"/>
    <x v="196"/>
    <b v="1"/>
    <s v="music/rock"/>
    <x v="1088"/>
    <n v="73.356164383561648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x v="1382"/>
    <d v="2013-05-06T19:12:16"/>
    <b v="0"/>
    <x v="265"/>
    <b v="1"/>
    <s v="music/rock"/>
    <x v="108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x v="1383"/>
    <d v="2016-12-23T01:47:58"/>
    <b v="0"/>
    <x v="251"/>
    <b v="1"/>
    <s v="music/rock"/>
    <x v="109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x v="1384"/>
    <d v="2015-07-05T17:38:42"/>
    <b v="0"/>
    <x v="287"/>
    <b v="1"/>
    <s v="music/rock"/>
    <x v="1091"/>
    <n v="68.936507936507937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x v="1385"/>
    <d v="2016-04-29T12:11:00"/>
    <b v="0"/>
    <x v="179"/>
    <b v="1"/>
    <s v="music/rock"/>
    <x v="1092"/>
    <n v="65.914104477611943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x v="1386"/>
    <d v="2015-07-29T15:31:29"/>
    <b v="0"/>
    <x v="25"/>
    <b v="1"/>
    <s v="music/rock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x v="1387"/>
    <d v="2015-06-03T04:30:00"/>
    <b v="0"/>
    <x v="76"/>
    <b v="1"/>
    <s v="music/rock"/>
    <x v="1094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x v="1388"/>
    <d v="2016-10-17T16:14:00"/>
    <b v="0"/>
    <x v="300"/>
    <b v="1"/>
    <s v="music/rock"/>
    <x v="1095"/>
    <n v="60.18187499999999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x v="1389"/>
    <d v="2016-08-13T11:32:37"/>
    <b v="0"/>
    <x v="69"/>
    <b v="1"/>
    <s v="music/rock"/>
    <x v="663"/>
    <n v="21.382352941176471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x v="1390"/>
    <d v="2015-04-27T17:12:00"/>
    <b v="0"/>
    <x v="10"/>
    <b v="1"/>
    <s v="music/rock"/>
    <x v="1096"/>
    <n v="160.78947368421052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x v="1391"/>
    <d v="2015-08-22T04:59:00"/>
    <b v="0"/>
    <x v="62"/>
    <b v="1"/>
    <s v="music/rock"/>
    <x v="1097"/>
    <n v="42.384615384615387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x v="1392"/>
    <d v="2016-03-03T03:43:06"/>
    <b v="0"/>
    <x v="201"/>
    <b v="1"/>
    <s v="music/rock"/>
    <x v="1098"/>
    <n v="27.317307692307693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x v="1393"/>
    <d v="2016-08-01T16:22:03"/>
    <b v="0"/>
    <x v="47"/>
    <b v="1"/>
    <s v="music/rock"/>
    <x v="1099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x v="1394"/>
    <d v="2017-03-01T03:00:00"/>
    <b v="0"/>
    <x v="57"/>
    <b v="1"/>
    <s v="music/rock"/>
    <x v="1100"/>
    <n v="53.882352941176471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x v="1395"/>
    <d v="2017-01-14T21:48:01"/>
    <b v="0"/>
    <x v="141"/>
    <b v="1"/>
    <s v="music/rock"/>
    <x v="11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x v="1396"/>
    <d v="2015-02-13T23:58:02"/>
    <b v="0"/>
    <x v="196"/>
    <b v="1"/>
    <s v="music/rock"/>
    <x v="11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x v="1397"/>
    <d v="2016-10-27T21:19:00"/>
    <b v="0"/>
    <x v="150"/>
    <b v="1"/>
    <s v="music/rock"/>
    <x v="110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x v="1398"/>
    <d v="2016-07-05T20:58:54"/>
    <b v="0"/>
    <x v="71"/>
    <b v="1"/>
    <s v="music/rock"/>
    <x v="110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x v="1399"/>
    <d v="2014-10-07T00:06:13"/>
    <b v="0"/>
    <x v="192"/>
    <b v="1"/>
    <s v="music/rock"/>
    <x v="110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x v="1400"/>
    <d v="2016-06-12T05:30:00"/>
    <b v="0"/>
    <x v="69"/>
    <b v="1"/>
    <s v="music/rock"/>
    <x v="110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x v="1401"/>
    <d v="2013-05-26T23:54:34"/>
    <b v="0"/>
    <x v="301"/>
    <b v="1"/>
    <s v="music/rock"/>
    <x v="110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x v="1402"/>
    <d v="2015-05-01T00:16:51"/>
    <b v="0"/>
    <x v="116"/>
    <b v="1"/>
    <s v="music/rock"/>
    <x v="1108"/>
    <n v="24.15044247787610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x v="1403"/>
    <d v="2013-07-26T01:30:35"/>
    <b v="0"/>
    <x v="36"/>
    <b v="1"/>
    <s v="music/rock"/>
    <x v="110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x v="1404"/>
    <d v="2015-02-22T12:14:45"/>
    <b v="1"/>
    <x v="81"/>
    <b v="0"/>
    <s v="publishing/translations"/>
    <x v="1110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x v="1405"/>
    <d v="2014-11-28T17:20:01"/>
    <b v="1"/>
    <x v="57"/>
    <b v="0"/>
    <s v="publishing/translations"/>
    <x v="714"/>
    <n v="6.1764705882352944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x v="1406"/>
    <d v="2015-12-12T10:00:00"/>
    <b v="0"/>
    <x v="83"/>
    <b v="0"/>
    <s v="publishing/translations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x v="1407"/>
    <d v="2014-08-12T12:52:58"/>
    <b v="0"/>
    <x v="84"/>
    <b v="0"/>
    <s v="publishing/translations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x v="1408"/>
    <d v="2015-11-13T21:55:56"/>
    <b v="0"/>
    <x v="79"/>
    <b v="0"/>
    <s v="publishing/translations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x v="1409"/>
    <d v="2015-01-01T04:12:15"/>
    <b v="0"/>
    <x v="78"/>
    <b v="0"/>
    <s v="publishing/translations"/>
    <x v="109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x v="1410"/>
    <d v="2016-06-03T07:38:40"/>
    <b v="0"/>
    <x v="29"/>
    <b v="0"/>
    <s v="publishing/translations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x v="1411"/>
    <d v="2015-02-06T01:25:00"/>
    <b v="0"/>
    <x v="83"/>
    <b v="0"/>
    <s v="publishing/translations"/>
    <x v="1111"/>
    <n v="2.3333333333333335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x v="1412"/>
    <d v="2014-12-04T01:31:39"/>
    <b v="0"/>
    <x v="62"/>
    <b v="0"/>
    <s v="publishing/translations"/>
    <x v="11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x v="1413"/>
    <d v="2016-02-20T10:29:30"/>
    <b v="0"/>
    <x v="29"/>
    <b v="0"/>
    <s v="publishing/translations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x v="1414"/>
    <d v="2017-01-03T06:04:27"/>
    <b v="0"/>
    <x v="29"/>
    <b v="0"/>
    <s v="publishing/translations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x v="1415"/>
    <d v="2015-08-16T16:13:11"/>
    <b v="0"/>
    <x v="82"/>
    <b v="0"/>
    <s v="publishing/translations"/>
    <x v="111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x v="1416"/>
    <d v="2015-11-21T23:13:39"/>
    <b v="0"/>
    <x v="78"/>
    <b v="0"/>
    <s v="publishing/translations"/>
    <x v="109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x v="1417"/>
    <d v="2015-09-15T11:11:00"/>
    <b v="0"/>
    <x v="84"/>
    <b v="0"/>
    <s v="publishing/translations"/>
    <x v="1114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x v="1418"/>
    <d v="2016-02-25T10:57:14"/>
    <b v="0"/>
    <x v="29"/>
    <b v="0"/>
    <s v="publishing/translations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x v="1419"/>
    <d v="2016-10-09T10:56:59"/>
    <b v="0"/>
    <x v="73"/>
    <b v="0"/>
    <s v="publishing/translations"/>
    <x v="1115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x v="1420"/>
    <d v="2016-06-28T16:01:26"/>
    <b v="0"/>
    <x v="83"/>
    <b v="0"/>
    <s v="publishing/translations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x v="1421"/>
    <d v="2015-02-08T21:58:29"/>
    <b v="0"/>
    <x v="84"/>
    <b v="0"/>
    <s v="publishing/translations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x v="1422"/>
    <d v="2016-09-21T05:45:04"/>
    <b v="0"/>
    <x v="84"/>
    <b v="0"/>
    <s v="publishing/translations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x v="1423"/>
    <d v="2016-01-01T08:38:51"/>
    <b v="0"/>
    <x v="29"/>
    <b v="0"/>
    <s v="publishing/translations"/>
    <x v="119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x v="1424"/>
    <d v="2016-11-15T18:13:22"/>
    <b v="0"/>
    <x v="25"/>
    <b v="0"/>
    <s v="publishing/translations"/>
    <x v="11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x v="1425"/>
    <d v="2015-04-29T03:09:19"/>
    <b v="0"/>
    <x v="78"/>
    <b v="0"/>
    <s v="publishing/translations"/>
    <x v="109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x v="1426"/>
    <d v="2015-08-24T09:22:00"/>
    <b v="0"/>
    <x v="78"/>
    <b v="0"/>
    <s v="publishing/translations"/>
    <x v="109"/>
    <n v="0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x v="1427"/>
    <d v="2016-09-18T20:26:25"/>
    <b v="0"/>
    <x v="80"/>
    <b v="0"/>
    <s v="publishing/translations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x v="1428"/>
    <d v="2016-04-02T08:06:57"/>
    <b v="0"/>
    <x v="83"/>
    <b v="0"/>
    <s v="publishing/translations"/>
    <x v="684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x v="1429"/>
    <d v="2015-04-10T01:27:22"/>
    <b v="0"/>
    <x v="78"/>
    <b v="0"/>
    <s v="publishing/translations"/>
    <x v="109"/>
    <n v="0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x v="1430"/>
    <d v="2014-12-19T19:31:28"/>
    <b v="0"/>
    <x v="81"/>
    <b v="0"/>
    <s v="publishing/translations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x v="1431"/>
    <d v="2015-11-26T06:03:36"/>
    <b v="0"/>
    <x v="5"/>
    <b v="0"/>
    <s v="publishing/translations"/>
    <x v="112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x v="1432"/>
    <d v="2015-07-20T18:43:48"/>
    <b v="0"/>
    <x v="78"/>
    <b v="0"/>
    <s v="publishing/translations"/>
    <x v="109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x v="1433"/>
    <d v="2016-12-10T11:00:00"/>
    <b v="0"/>
    <x v="73"/>
    <b v="0"/>
    <s v="publishing/translations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x v="1434"/>
    <d v="2015-06-08T15:00:00"/>
    <b v="0"/>
    <x v="202"/>
    <b v="0"/>
    <s v="publishing/translations"/>
    <x v="1122"/>
    <n v="744.545454545454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x v="1435"/>
    <d v="2015-10-11T18:43:40"/>
    <b v="0"/>
    <x v="84"/>
    <b v="0"/>
    <s v="publishing/translations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x v="1436"/>
    <d v="2016-02-21T08:24:17"/>
    <b v="0"/>
    <x v="84"/>
    <b v="0"/>
    <s v="publishing/translations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x v="1437"/>
    <d v="2014-07-13T04:59:00"/>
    <b v="0"/>
    <x v="19"/>
    <b v="0"/>
    <s v="publishing/translations"/>
    <x v="112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x v="1438"/>
    <d v="2016-04-27T13:55:00"/>
    <b v="0"/>
    <x v="22"/>
    <b v="0"/>
    <s v="publishing/translations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x v="1439"/>
    <d v="2015-03-07T19:55:01"/>
    <b v="0"/>
    <x v="79"/>
    <b v="0"/>
    <s v="publishing/translations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x v="1440"/>
    <d v="2016-05-26T17:57:43"/>
    <b v="0"/>
    <x v="29"/>
    <b v="0"/>
    <s v="publishing/translations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x v="1441"/>
    <d v="2015-09-11T18:22:49"/>
    <b v="0"/>
    <x v="83"/>
    <b v="0"/>
    <s v="publishing/translations"/>
    <x v="112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x v="1442"/>
    <d v="2016-05-25T15:29:18"/>
    <b v="0"/>
    <x v="78"/>
    <b v="0"/>
    <s v="publishing/translations"/>
    <x v="109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x v="1443"/>
    <d v="2017-01-02T22:13:29"/>
    <b v="0"/>
    <x v="78"/>
    <b v="0"/>
    <s v="publishing/translations"/>
    <x v="109"/>
    <n v="0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x v="1444"/>
    <d v="2015-09-12T20:57:42"/>
    <b v="0"/>
    <x v="78"/>
    <b v="0"/>
    <s v="publishing/translations"/>
    <x v="109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x v="1445"/>
    <d v="2015-06-14T13:00:55"/>
    <b v="0"/>
    <x v="78"/>
    <b v="0"/>
    <s v="publishing/translations"/>
    <x v="109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x v="1446"/>
    <d v="2016-04-21T10:44:38"/>
    <b v="0"/>
    <x v="78"/>
    <b v="0"/>
    <s v="publishing/translations"/>
    <x v="109"/>
    <n v="0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x v="1447"/>
    <d v="2016-07-08T17:32:14"/>
    <b v="0"/>
    <x v="83"/>
    <b v="0"/>
    <s v="publishing/translations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x v="1448"/>
    <d v="2015-05-22T05:25:00"/>
    <b v="0"/>
    <x v="78"/>
    <b v="0"/>
    <s v="publishing/translations"/>
    <x v="109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x v="1449"/>
    <d v="2015-05-10T19:28:25"/>
    <b v="0"/>
    <x v="78"/>
    <b v="0"/>
    <s v="publishing/translations"/>
    <x v="109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x v="1450"/>
    <d v="2016-02-20T04:06:37"/>
    <b v="0"/>
    <x v="29"/>
    <b v="0"/>
    <s v="publishing/translations"/>
    <x v="1129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x v="1451"/>
    <d v="2014-11-19T00:00:59"/>
    <b v="0"/>
    <x v="84"/>
    <b v="0"/>
    <s v="publishing/translations"/>
    <x v="1130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x v="1452"/>
    <d v="2014-07-28T16:52:43"/>
    <b v="0"/>
    <x v="78"/>
    <b v="0"/>
    <s v="publishing/translations"/>
    <x v="109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x v="1453"/>
    <d v="2017-04-15T15:42:27"/>
    <b v="0"/>
    <x v="78"/>
    <b v="0"/>
    <s v="publishing/translations"/>
    <x v="109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x v="1454"/>
    <d v="2016-04-24T21:59:00"/>
    <b v="0"/>
    <x v="29"/>
    <b v="0"/>
    <s v="publishing/translations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x v="1455"/>
    <d v="2014-09-05T13:39:00"/>
    <b v="0"/>
    <x v="63"/>
    <b v="0"/>
    <s v="publishing/translations"/>
    <x v="1131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x v="1456"/>
    <d v="2017-01-03T16:02:45"/>
    <b v="0"/>
    <x v="83"/>
    <b v="0"/>
    <s v="publishing/translations"/>
    <x v="1132"/>
    <n v="48.333333333333336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x v="1457"/>
    <d v="2015-11-11T22:30:44"/>
    <b v="0"/>
    <x v="78"/>
    <b v="0"/>
    <s v="publishing/translations"/>
    <x v="109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x v="1458"/>
    <d v="2014-08-11T04:00:00"/>
    <b v="0"/>
    <x v="78"/>
    <b v="0"/>
    <s v="publishing/translations"/>
    <x v="109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x v="1459"/>
    <d v="2015-12-02T17:25:00"/>
    <b v="0"/>
    <x v="78"/>
    <b v="0"/>
    <s v="publishing/translations"/>
    <x v="109"/>
    <n v="0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x v="1460"/>
    <d v="2014-11-30T23:45:00"/>
    <b v="0"/>
    <x v="78"/>
    <b v="0"/>
    <s v="publishing/translations"/>
    <x v="109"/>
    <n v="0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x v="1461"/>
    <d v="2014-10-21T00:00:00"/>
    <b v="1"/>
    <x v="158"/>
    <b v="1"/>
    <s v="publishing/radio &amp; podcasts"/>
    <x v="1133"/>
    <n v="44.66673529411765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x v="1462"/>
    <d v="2013-04-10T15:54:31"/>
    <b v="1"/>
    <x v="3"/>
    <b v="1"/>
    <s v="publishing/radio &amp; podcasts"/>
    <x v="113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x v="1463"/>
    <d v="2013-04-07T20:52:18"/>
    <b v="1"/>
    <x v="20"/>
    <b v="1"/>
    <s v="publishing/radio &amp; podcasts"/>
    <x v="1135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x v="1464"/>
    <d v="2013-02-16T15:52:38"/>
    <b v="1"/>
    <x v="302"/>
    <b v="1"/>
    <s v="publishing/radio &amp; podcasts"/>
    <x v="113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x v="1465"/>
    <d v="2012-03-22T03:00:00"/>
    <b v="1"/>
    <x v="303"/>
    <b v="1"/>
    <s v="publishing/radio &amp; podcasts"/>
    <x v="113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x v="1466"/>
    <d v="2016-01-12T05:00:00"/>
    <b v="1"/>
    <x v="290"/>
    <b v="1"/>
    <s v="publishing/radio &amp; podcasts"/>
    <x v="1138"/>
    <n v="69.59826612903225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x v="1467"/>
    <d v="2012-03-25T18:14:45"/>
    <b v="1"/>
    <x v="304"/>
    <b v="1"/>
    <s v="publishing/radio &amp; podcasts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x v="1468"/>
    <d v="2011-06-12T00:20:49"/>
    <b v="1"/>
    <x v="305"/>
    <b v="1"/>
    <s v="publishing/radio &amp; podcasts"/>
    <x v="1140"/>
    <n v="33.191126279863482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x v="1469"/>
    <d v="2013-02-15T14:21:49"/>
    <b v="1"/>
    <x v="306"/>
    <b v="1"/>
    <s v="publishing/radio &amp; podcasts"/>
    <x v="114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x v="1470"/>
    <d v="2012-12-28T19:51:03"/>
    <b v="1"/>
    <x v="75"/>
    <b v="1"/>
    <s v="publishing/radio &amp; podcasts"/>
    <x v="1142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x v="1471"/>
    <d v="2015-04-09T22:58:54"/>
    <b v="1"/>
    <x v="307"/>
    <b v="1"/>
    <s v="publishing/radio &amp; podcasts"/>
    <x v="114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x v="1472"/>
    <d v="2013-10-16T13:01:43"/>
    <b v="1"/>
    <x v="226"/>
    <b v="1"/>
    <s v="publishing/radio &amp; podcasts"/>
    <x v="1144"/>
    <n v="103.20238095238095"/>
    <x v="3"/>
    <x v="23"/>
  </r>
  <r>
    <n v="1473"/>
    <s v="ONE LOVES ONLY FORM"/>
    <s v="Public Radio Project"/>
    <x v="15"/>
    <n v="1807.74"/>
    <x v="0"/>
    <x v="0"/>
    <s v="USD"/>
    <n v="1330644639"/>
    <n v="1328052639"/>
    <x v="1473"/>
    <d v="2012-03-01T23:30:39"/>
    <b v="1"/>
    <x v="5"/>
    <b v="1"/>
    <s v="publishing/radio &amp; podcasts"/>
    <x v="114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x v="1474"/>
    <d v="2013-09-13T17:28:12"/>
    <b v="1"/>
    <x v="88"/>
    <b v="1"/>
    <s v="publishing/radio &amp; podcasts"/>
    <x v="114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x v="1475"/>
    <d v="2014-12-20T04:59:00"/>
    <b v="1"/>
    <x v="308"/>
    <b v="1"/>
    <s v="publishing/radio &amp; podcasts"/>
    <x v="1147"/>
    <n v="64.173356009070289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x v="1476"/>
    <d v="2011-09-10T01:00:22"/>
    <b v="1"/>
    <x v="309"/>
    <b v="1"/>
    <s v="publishing/radio &amp; podcasts"/>
    <x v="1148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x v="1477"/>
    <d v="2011-12-23T03:00:00"/>
    <b v="1"/>
    <x v="232"/>
    <b v="1"/>
    <s v="publishing/radio &amp; podcasts"/>
    <x v="1149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x v="1478"/>
    <d v="2013-05-14T20:55:13"/>
    <b v="1"/>
    <x v="310"/>
    <b v="1"/>
    <s v="publishing/radio &amp; podcasts"/>
    <x v="115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x v="1479"/>
    <d v="2014-05-10T03:59:00"/>
    <b v="1"/>
    <x v="26"/>
    <b v="1"/>
    <s v="publishing/radio &amp; podcasts"/>
    <x v="1151"/>
    <n v="30.95774647887324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x v="1480"/>
    <d v="2013-07-26T17:00:00"/>
    <b v="1"/>
    <x v="311"/>
    <b v="1"/>
    <s v="publishing/radio &amp; podcasts"/>
    <x v="11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x v="1481"/>
    <d v="2013-11-02T22:09:05"/>
    <b v="0"/>
    <x v="79"/>
    <b v="0"/>
    <s v="publishing/fiction"/>
    <x v="11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x v="1482"/>
    <d v="2012-09-07T07:51:00"/>
    <b v="0"/>
    <x v="29"/>
    <b v="0"/>
    <s v="publishing/fiction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x v="1483"/>
    <d v="2016-07-22T04:37:55"/>
    <b v="0"/>
    <x v="84"/>
    <b v="0"/>
    <s v="publishing/fiction"/>
    <x v="1154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x v="1484"/>
    <d v="2012-07-21T14:51:00"/>
    <b v="0"/>
    <x v="78"/>
    <b v="0"/>
    <s v="publishing/fiction"/>
    <x v="109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x v="1485"/>
    <d v="2015-06-20T19:06:13"/>
    <b v="0"/>
    <x v="83"/>
    <b v="0"/>
    <s v="publishing/fiction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x v="1486"/>
    <d v="2015-02-27T04:02:41"/>
    <b v="0"/>
    <x v="83"/>
    <b v="0"/>
    <s v="publishing/fiction"/>
    <x v="1156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x v="1487"/>
    <d v="2016-08-02T22:01:11"/>
    <b v="0"/>
    <x v="78"/>
    <b v="0"/>
    <s v="publishing/fiction"/>
    <x v="109"/>
    <n v="0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x v="1488"/>
    <d v="2014-01-05T13:31:00"/>
    <b v="0"/>
    <x v="79"/>
    <b v="0"/>
    <s v="publishing/fiction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x v="1489"/>
    <d v="2012-11-15T15:40:52"/>
    <b v="0"/>
    <x v="78"/>
    <b v="0"/>
    <s v="publishing/fiction"/>
    <x v="109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x v="1490"/>
    <d v="2013-10-02T13:27:54"/>
    <b v="0"/>
    <x v="10"/>
    <b v="0"/>
    <s v="publishing/fiction"/>
    <x v="1157"/>
    <n v="47.10526315789474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x v="1491"/>
    <d v="2015-02-15T15:38:00"/>
    <b v="0"/>
    <x v="29"/>
    <b v="0"/>
    <s v="publishing/fiction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x v="1492"/>
    <d v="2011-06-18T21:14:06"/>
    <b v="0"/>
    <x v="84"/>
    <b v="0"/>
    <s v="publishing/fiction"/>
    <x v="571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x v="1493"/>
    <d v="2013-06-16T20:47:55"/>
    <b v="0"/>
    <x v="78"/>
    <b v="0"/>
    <s v="publishing/fiction"/>
    <x v="109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x v="1494"/>
    <d v="2015-04-03T15:38:00"/>
    <b v="0"/>
    <x v="202"/>
    <b v="0"/>
    <s v="publishing/fiction"/>
    <x v="1159"/>
    <n v="40.45454545454545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x v="1495"/>
    <d v="2011-08-27T18:57:11"/>
    <b v="0"/>
    <x v="78"/>
    <b v="0"/>
    <s v="publishing/fiction"/>
    <x v="109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x v="1496"/>
    <d v="2014-09-16T11:24:19"/>
    <b v="0"/>
    <x v="78"/>
    <b v="0"/>
    <s v="publishing/fiction"/>
    <x v="109"/>
    <n v="0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x v="1497"/>
    <d v="2013-07-31T19:43:00"/>
    <b v="0"/>
    <x v="29"/>
    <b v="0"/>
    <s v="publishing/fiction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x v="1498"/>
    <d v="2014-09-03T23:36:18"/>
    <b v="0"/>
    <x v="83"/>
    <b v="0"/>
    <s v="publishing/fiction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x v="1499"/>
    <d v="2016-08-05T00:10:33"/>
    <b v="0"/>
    <x v="29"/>
    <b v="0"/>
    <s v="publishing/fiction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x v="1500"/>
    <d v="2013-05-01T21:42:37"/>
    <b v="0"/>
    <x v="41"/>
    <b v="0"/>
    <s v="publishing/fiction"/>
    <x v="1162"/>
    <n v="46.733333333333334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x v="1501"/>
    <d v="2015-07-08T14:00:23"/>
    <b v="1"/>
    <x v="312"/>
    <b v="1"/>
    <s v="photography/photobooks"/>
    <x v="1163"/>
    <n v="97.731073446327684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x v="1502"/>
    <d v="2016-03-25T22:00:00"/>
    <b v="1"/>
    <x v="313"/>
    <b v="1"/>
    <s v="photography/photobooks"/>
    <x v="116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x v="1503"/>
    <d v="2016-10-23T08:20:01"/>
    <b v="1"/>
    <x v="26"/>
    <b v="1"/>
    <s v="photography/photobooks"/>
    <x v="1165"/>
    <n v="56.98492957746479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x v="1504"/>
    <d v="2014-06-10T08:33:00"/>
    <b v="1"/>
    <x v="314"/>
    <b v="1"/>
    <s v="photography/photobooks"/>
    <x v="11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x v="1505"/>
    <d v="2016-03-22T20:01:00"/>
    <b v="1"/>
    <x v="315"/>
    <b v="1"/>
    <s v="photography/photobooks"/>
    <x v="1167"/>
    <n v="48.037681159420288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x v="1506"/>
    <d v="2014-07-24T18:51:44"/>
    <b v="1"/>
    <x v="68"/>
    <b v="1"/>
    <s v="photography/photobooks"/>
    <x v="20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x v="1507"/>
    <d v="2010-05-15T08:10:00"/>
    <b v="1"/>
    <x v="51"/>
    <b v="1"/>
    <s v="photography/photobooks"/>
    <x v="116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x v="1508"/>
    <d v="2014-06-27T14:44:41"/>
    <b v="1"/>
    <x v="263"/>
    <b v="1"/>
    <s v="photography/photobooks"/>
    <x v="116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x v="1509"/>
    <d v="2017-02-14T22:59:00"/>
    <b v="1"/>
    <x v="193"/>
    <b v="1"/>
    <s v="photography/photobooks"/>
    <x v="117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x v="1510"/>
    <d v="2014-07-19T09:14:38"/>
    <b v="1"/>
    <x v="316"/>
    <b v="1"/>
    <s v="photography/photobooks"/>
    <x v="11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x v="1511"/>
    <d v="2015-11-18T15:00:04"/>
    <b v="1"/>
    <x v="190"/>
    <b v="1"/>
    <s v="photography/photobooks"/>
    <x v="117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x v="1512"/>
    <d v="2017-02-05T16:25:39"/>
    <b v="1"/>
    <x v="317"/>
    <b v="1"/>
    <s v="photography/photobooks"/>
    <x v="1173"/>
    <n v="58.379104477611939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x v="1513"/>
    <d v="2014-07-16T15:17:46"/>
    <b v="1"/>
    <x v="224"/>
    <b v="1"/>
    <s v="photography/photobooks"/>
    <x v="1174"/>
    <n v="55.82093023255814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x v="1514"/>
    <d v="2015-09-27T14:20:40"/>
    <b v="1"/>
    <x v="282"/>
    <b v="1"/>
    <s v="photography/photobooks"/>
    <x v="117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x v="1515"/>
    <d v="2016-03-16T05:04:57"/>
    <b v="1"/>
    <x v="160"/>
    <b v="1"/>
    <s v="photography/photobooks"/>
    <x v="117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x v="1516"/>
    <d v="2016-10-06T14:00:00"/>
    <b v="1"/>
    <x v="318"/>
    <b v="1"/>
    <s v="photography/photobooks"/>
    <x v="117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x v="1517"/>
    <d v="2014-12-06T06:00:00"/>
    <b v="1"/>
    <x v="319"/>
    <b v="1"/>
    <s v="photography/photobooks"/>
    <x v="1178"/>
    <n v="39.507317073170732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x v="1518"/>
    <d v="2014-05-31T19:40:52"/>
    <b v="1"/>
    <x v="163"/>
    <b v="1"/>
    <s v="photography/photobooks"/>
    <x v="117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x v="1519"/>
    <d v="2014-06-20T21:59:00"/>
    <b v="1"/>
    <x v="108"/>
    <b v="1"/>
    <s v="photography/photobooks"/>
    <x v="1180"/>
    <n v="64.156896551724131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x v="1520"/>
    <d v="2014-12-19T04:00:00"/>
    <b v="1"/>
    <x v="157"/>
    <b v="1"/>
    <s v="photography/photobooks"/>
    <x v="118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x v="1521"/>
    <d v="2016-06-07T04:01:31"/>
    <b v="1"/>
    <x v="97"/>
    <b v="1"/>
    <s v="photography/photobooks"/>
    <x v="118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x v="1522"/>
    <d v="2014-10-17T19:55:39"/>
    <b v="1"/>
    <x v="320"/>
    <b v="1"/>
    <s v="photography/photobooks"/>
    <x v="118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x v="1523"/>
    <d v="2014-12-23T00:00:00"/>
    <b v="1"/>
    <x v="198"/>
    <b v="1"/>
    <s v="photography/photobooks"/>
    <x v="1184"/>
    <n v="95.834024896265561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x v="1524"/>
    <d v="2017-02-20T12:01:30"/>
    <b v="1"/>
    <x v="33"/>
    <b v="1"/>
    <s v="photography/photobooks"/>
    <x v="118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x v="1525"/>
    <d v="2016-08-18T16:52:18"/>
    <b v="1"/>
    <x v="205"/>
    <b v="1"/>
    <s v="photography/photobooks"/>
    <x v="118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x v="1526"/>
    <d v="2016-01-19T06:37:27"/>
    <b v="1"/>
    <x v="321"/>
    <b v="1"/>
    <s v="photography/photobooks"/>
    <x v="1187"/>
    <n v="98.839285714285708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x v="1527"/>
    <d v="2017-03-14T13:24:46"/>
    <b v="1"/>
    <x v="16"/>
    <b v="1"/>
    <s v="photography/photobooks"/>
    <x v="1188"/>
    <n v="55.222142857142863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x v="1528"/>
    <d v="2017-02-01T00:00:00"/>
    <b v="1"/>
    <x v="322"/>
    <b v="1"/>
    <s v="photography/photobooks"/>
    <x v="1189"/>
    <n v="52.793750000000003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x v="1529"/>
    <d v="2015-03-19T14:05:20"/>
    <b v="1"/>
    <x v="261"/>
    <b v="1"/>
    <s v="photography/photobooks"/>
    <x v="119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x v="1530"/>
    <d v="2015-10-23T18:24:55"/>
    <b v="1"/>
    <x v="323"/>
    <b v="1"/>
    <s v="photography/photobooks"/>
    <x v="11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x v="1531"/>
    <d v="2014-12-01T03:00:00"/>
    <b v="1"/>
    <x v="196"/>
    <b v="1"/>
    <s v="photography/photobooks"/>
    <x v="119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x v="1532"/>
    <d v="2016-02-15T15:00:00"/>
    <b v="1"/>
    <x v="324"/>
    <b v="1"/>
    <s v="photography/photobooks"/>
    <x v="1193"/>
    <n v="82.316326530612244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x v="1533"/>
    <d v="2016-05-02T03:59:00"/>
    <b v="1"/>
    <x v="325"/>
    <b v="1"/>
    <s v="photography/photobooks"/>
    <x v="119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x v="1534"/>
    <d v="2015-09-04T16:11:02"/>
    <b v="1"/>
    <x v="232"/>
    <b v="1"/>
    <s v="photography/photobooks"/>
    <x v="119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x v="1535"/>
    <d v="2016-05-23T22:00:00"/>
    <b v="1"/>
    <x v="238"/>
    <b v="1"/>
    <s v="photography/photobooks"/>
    <x v="119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x v="1536"/>
    <d v="2015-08-27T19:15:10"/>
    <b v="1"/>
    <x v="326"/>
    <b v="1"/>
    <s v="photography/photobooks"/>
    <x v="11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x v="1537"/>
    <d v="2016-08-06T18:00:00"/>
    <b v="1"/>
    <x v="291"/>
    <b v="1"/>
    <s v="photography/photobooks"/>
    <x v="119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x v="1538"/>
    <d v="2015-01-22T18:46:10"/>
    <b v="1"/>
    <x v="67"/>
    <b v="1"/>
    <s v="photography/photobooks"/>
    <x v="119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x v="1539"/>
    <d v="2017-01-03T22:03:39"/>
    <b v="0"/>
    <x v="4"/>
    <b v="1"/>
    <s v="photography/photobooks"/>
    <x v="12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x v="1540"/>
    <d v="2014-11-26T01:15:00"/>
    <b v="1"/>
    <x v="15"/>
    <b v="1"/>
    <s v="photography/photobooks"/>
    <x v="1201"/>
    <n v="180.4081632653061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x v="1541"/>
    <d v="2014-12-31T17:05:38"/>
    <b v="0"/>
    <x v="84"/>
    <b v="0"/>
    <s v="photography/nature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x v="1542"/>
    <d v="2015-06-30T23:55:00"/>
    <b v="0"/>
    <x v="29"/>
    <b v="0"/>
    <s v="photography/nature"/>
    <x v="914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x v="1543"/>
    <d v="2014-11-22T13:13:54"/>
    <b v="0"/>
    <x v="29"/>
    <b v="0"/>
    <s v="photography/nature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x v="1544"/>
    <d v="2015-04-01T00:18:00"/>
    <b v="0"/>
    <x v="78"/>
    <b v="0"/>
    <s v="photography/nature"/>
    <x v="109"/>
    <n v="0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x v="1545"/>
    <d v="2015-03-02T21:16:00"/>
    <b v="0"/>
    <x v="29"/>
    <b v="0"/>
    <s v="photography/nature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x v="1546"/>
    <d v="2014-09-17T05:06:39"/>
    <b v="0"/>
    <x v="202"/>
    <b v="0"/>
    <s v="photography/nature"/>
    <x v="1203"/>
    <n v="26.272727272727273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x v="1547"/>
    <d v="2017-02-23T10:14:42"/>
    <b v="0"/>
    <x v="78"/>
    <b v="0"/>
    <s v="photography/nature"/>
    <x v="109"/>
    <n v="0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x v="1548"/>
    <d v="2015-11-08T22:10:20"/>
    <b v="0"/>
    <x v="29"/>
    <b v="0"/>
    <s v="photography/nature"/>
    <x v="1204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x v="1549"/>
    <d v="2015-11-03T04:15:59"/>
    <b v="0"/>
    <x v="79"/>
    <b v="0"/>
    <s v="photography/nature"/>
    <x v="48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x v="1550"/>
    <d v="2016-05-12T10:47:14"/>
    <b v="0"/>
    <x v="63"/>
    <b v="0"/>
    <s v="photography/nature"/>
    <x v="120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x v="1551"/>
    <d v="2015-05-27T19:47:19"/>
    <b v="0"/>
    <x v="78"/>
    <b v="0"/>
    <s v="photography/nature"/>
    <x v="109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x v="1552"/>
    <d v="2014-10-01T03:59:00"/>
    <b v="0"/>
    <x v="38"/>
    <b v="0"/>
    <s v="photography/nature"/>
    <x v="120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x v="1553"/>
    <d v="2015-09-02T06:47:27"/>
    <b v="0"/>
    <x v="78"/>
    <b v="0"/>
    <s v="photography/nature"/>
    <x v="109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x v="1554"/>
    <d v="2015-08-02T06:03:10"/>
    <b v="0"/>
    <x v="78"/>
    <b v="0"/>
    <s v="photography/nature"/>
    <x v="109"/>
    <n v="0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x v="1555"/>
    <d v="2015-09-17T17:00:00"/>
    <b v="0"/>
    <x v="78"/>
    <b v="0"/>
    <s v="photography/nature"/>
    <x v="109"/>
    <n v="0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x v="1556"/>
    <d v="2016-07-04T03:40:24"/>
    <b v="0"/>
    <x v="8"/>
    <b v="0"/>
    <s v="photography/nature"/>
    <x v="1207"/>
    <n v="56.416666666666664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x v="1557"/>
    <d v="2014-09-20T15:40:33"/>
    <b v="0"/>
    <x v="29"/>
    <b v="0"/>
    <s v="photography/nature"/>
    <x v="914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x v="1558"/>
    <d v="2015-08-28T12:12:00"/>
    <b v="0"/>
    <x v="83"/>
    <b v="0"/>
    <s v="photography/nature"/>
    <x v="1208"/>
    <n v="11.666666666666666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x v="1559"/>
    <d v="2015-04-29T01:16:39"/>
    <b v="0"/>
    <x v="29"/>
    <b v="0"/>
    <s v="photography/nature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x v="1560"/>
    <d v="2014-11-13T01:29:53"/>
    <b v="0"/>
    <x v="80"/>
    <b v="0"/>
    <s v="photography/nature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x v="1561"/>
    <d v="2013-11-07T02:00:03"/>
    <b v="0"/>
    <x v="29"/>
    <b v="0"/>
    <s v="publishing/art books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x v="1562"/>
    <d v="2009-12-02T00:50:00"/>
    <b v="0"/>
    <x v="78"/>
    <b v="0"/>
    <s v="publishing/art books"/>
    <x v="109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x v="1563"/>
    <d v="2014-03-14T16:49:11"/>
    <b v="0"/>
    <x v="84"/>
    <b v="0"/>
    <s v="publishing/art books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x v="1564"/>
    <d v="2015-05-28T20:05:00"/>
    <b v="0"/>
    <x v="29"/>
    <b v="0"/>
    <s v="publishing/art books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x v="1565"/>
    <d v="2011-06-08T17:31:01"/>
    <b v="0"/>
    <x v="29"/>
    <b v="0"/>
    <s v="publishing/art books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x v="1566"/>
    <d v="2016-07-27T22:00:00"/>
    <b v="0"/>
    <x v="211"/>
    <b v="0"/>
    <s v="publishing/art books"/>
    <x v="121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x v="1567"/>
    <d v="2014-02-17T00:00:00"/>
    <b v="0"/>
    <x v="62"/>
    <b v="0"/>
    <s v="publishing/art books"/>
    <x v="121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x v="1568"/>
    <d v="2014-12-24T01:29:45"/>
    <b v="0"/>
    <x v="19"/>
    <b v="0"/>
    <s v="publishing/art books"/>
    <x v="1214"/>
    <n v="155"/>
    <x v="3"/>
    <x v="25"/>
  </r>
  <r>
    <n v="1569"/>
    <s v="to be removed (Canceled)"/>
    <s v="to be removed"/>
    <x v="11"/>
    <n v="0"/>
    <x v="1"/>
    <x v="0"/>
    <s v="USD"/>
    <n v="1369498714"/>
    <n v="1366906714"/>
    <x v="1569"/>
    <d v="2013-05-25T16:18:34"/>
    <b v="0"/>
    <x v="78"/>
    <b v="0"/>
    <s v="publishing/art books"/>
    <x v="109"/>
    <n v="0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x v="1570"/>
    <d v="2016-04-08T18:31:22"/>
    <b v="0"/>
    <x v="47"/>
    <b v="0"/>
    <s v="publishing/art books"/>
    <x v="61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x v="1571"/>
    <d v="2015-06-19T18:28:03"/>
    <b v="0"/>
    <x v="80"/>
    <b v="0"/>
    <s v="publishing/art books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x v="1572"/>
    <d v="2016-02-28T23:59:00"/>
    <b v="0"/>
    <x v="83"/>
    <b v="0"/>
    <s v="publishing/art books"/>
    <x v="15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x v="1573"/>
    <d v="2017-04-01T03:59:00"/>
    <b v="0"/>
    <x v="83"/>
    <b v="0"/>
    <s v="publishing/art books"/>
    <x v="121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x v="1574"/>
    <d v="2015-02-17T22:15:29"/>
    <b v="0"/>
    <x v="79"/>
    <b v="0"/>
    <s v="publishing/art books"/>
    <x v="121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x v="1575"/>
    <d v="2014-07-09T12:34:56"/>
    <b v="0"/>
    <x v="2"/>
    <b v="0"/>
    <s v="publishing/art books"/>
    <x v="1218"/>
    <n v="65.457142857142856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x v="1576"/>
    <d v="2015-06-30T21:06:08"/>
    <b v="0"/>
    <x v="73"/>
    <b v="0"/>
    <s v="publishing/art books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x v="1577"/>
    <d v="2012-07-24T20:20:48"/>
    <b v="0"/>
    <x v="84"/>
    <b v="0"/>
    <s v="publishing/art books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x v="1578"/>
    <d v="2010-09-02T02:00:00"/>
    <b v="0"/>
    <x v="80"/>
    <b v="0"/>
    <s v="publishing/art books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x v="1579"/>
    <d v="2013-08-28T23:54:51"/>
    <b v="0"/>
    <x v="84"/>
    <b v="0"/>
    <s v="publishing/art books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x v="1580"/>
    <d v="2012-05-21T01:12:06"/>
    <b v="0"/>
    <x v="78"/>
    <b v="0"/>
    <s v="publishing/art books"/>
    <x v="109"/>
    <n v="0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x v="1581"/>
    <d v="2015-12-19T10:46:30"/>
    <b v="0"/>
    <x v="29"/>
    <b v="0"/>
    <s v="photography/places"/>
    <x v="724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x v="1582"/>
    <d v="2015-10-26T21:20:00"/>
    <b v="0"/>
    <x v="83"/>
    <b v="0"/>
    <s v="photography/places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x v="1583"/>
    <d v="2014-09-25T21:43:11"/>
    <b v="0"/>
    <x v="29"/>
    <b v="0"/>
    <s v="photography/places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x v="1584"/>
    <d v="2014-05-30T15:35:01"/>
    <b v="0"/>
    <x v="78"/>
    <b v="0"/>
    <s v="photography/places"/>
    <x v="109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x v="1585"/>
    <d v="2016-12-25T11:00:00"/>
    <b v="0"/>
    <x v="8"/>
    <b v="0"/>
    <s v="photography/places"/>
    <x v="1224"/>
    <n v="131.66666666666666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x v="1586"/>
    <d v="2015-04-05T01:30:22"/>
    <b v="0"/>
    <x v="78"/>
    <b v="0"/>
    <s v="photography/places"/>
    <x v="109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x v="1587"/>
    <d v="2014-12-13T22:49:25"/>
    <b v="0"/>
    <x v="29"/>
    <b v="0"/>
    <s v="photography/places"/>
    <x v="473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x v="1588"/>
    <d v="2015-01-31T20:12:00"/>
    <b v="0"/>
    <x v="78"/>
    <b v="0"/>
    <s v="photography/places"/>
    <x v="109"/>
    <n v="0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x v="1589"/>
    <d v="2015-10-09T23:38:06"/>
    <b v="0"/>
    <x v="78"/>
    <b v="0"/>
    <s v="photography/places"/>
    <x v="109"/>
    <n v="0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x v="1590"/>
    <d v="2015-09-23T20:34:24"/>
    <b v="0"/>
    <x v="84"/>
    <b v="0"/>
    <s v="photography/places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x v="1591"/>
    <d v="2016-04-03T16:25:41"/>
    <b v="0"/>
    <x v="297"/>
    <b v="0"/>
    <s v="photography/places"/>
    <x v="1225"/>
    <n v="44.478260869565219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x v="1592"/>
    <d v="2015-03-28T00:44:45"/>
    <b v="0"/>
    <x v="78"/>
    <b v="0"/>
    <s v="photography/places"/>
    <x v="109"/>
    <n v="0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x v="1593"/>
    <d v="2015-02-28T20:17:35"/>
    <b v="0"/>
    <x v="83"/>
    <b v="0"/>
    <s v="photography/places"/>
    <x v="1226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x v="1594"/>
    <d v="2016-05-15T16:21:00"/>
    <b v="0"/>
    <x v="73"/>
    <b v="0"/>
    <s v="photography/places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x v="1595"/>
    <d v="2014-06-18T20:13:00"/>
    <b v="0"/>
    <x v="63"/>
    <b v="0"/>
    <s v="photography/places"/>
    <x v="1228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x v="1596"/>
    <d v="2014-12-13T11:19:29"/>
    <b v="0"/>
    <x v="83"/>
    <b v="0"/>
    <s v="photography/places"/>
    <x v="1229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x v="1597"/>
    <d v="2016-09-20T08:29:57"/>
    <b v="0"/>
    <x v="78"/>
    <b v="0"/>
    <s v="photography/places"/>
    <x v="109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x v="1598"/>
    <d v="2015-07-26T16:00:58"/>
    <b v="0"/>
    <x v="29"/>
    <b v="0"/>
    <s v="photography/places"/>
    <x v="415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x v="1599"/>
    <d v="2016-04-08T11:56:16"/>
    <b v="0"/>
    <x v="78"/>
    <b v="0"/>
    <s v="photography/places"/>
    <x v="109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x v="1600"/>
    <d v="2014-07-15T05:11:00"/>
    <b v="0"/>
    <x v="82"/>
    <b v="0"/>
    <s v="photography/places"/>
    <x v="1230"/>
    <n v="40.777777777777779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x v="1601"/>
    <d v="2011-05-05T02:13:53"/>
    <b v="0"/>
    <x v="66"/>
    <b v="1"/>
    <s v="music/rock"/>
    <x v="1231"/>
    <n v="48.325535714285714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x v="1602"/>
    <d v="2011-10-14T23:00:00"/>
    <b v="0"/>
    <x v="58"/>
    <b v="1"/>
    <s v="music/rock"/>
    <x v="325"/>
    <n v="46.95312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x v="1603"/>
    <d v="2012-01-28T04:04:19"/>
    <b v="0"/>
    <x v="209"/>
    <b v="1"/>
    <s v="music/rock"/>
    <x v="123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x v="1604"/>
    <d v="2012-03-17T19:17:15"/>
    <b v="0"/>
    <x v="16"/>
    <b v="1"/>
    <s v="music/rock"/>
    <x v="123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x v="1605"/>
    <d v="2011-08-01T07:00:00"/>
    <b v="0"/>
    <x v="34"/>
    <b v="1"/>
    <s v="music/rock"/>
    <x v="12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x v="1606"/>
    <d v="2011-03-24T01:40:38"/>
    <b v="0"/>
    <x v="297"/>
    <b v="1"/>
    <s v="music/rock"/>
    <x v="1235"/>
    <n v="87.829673913043479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x v="1607"/>
    <d v="2012-06-14T19:24:11"/>
    <b v="0"/>
    <x v="242"/>
    <b v="1"/>
    <s v="music/rock"/>
    <x v="123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x v="1608"/>
    <d v="2014-01-01T05:26:00"/>
    <b v="0"/>
    <x v="23"/>
    <b v="1"/>
    <s v="music/rock"/>
    <x v="98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x v="1609"/>
    <d v="2011-11-02T08:00:00"/>
    <b v="0"/>
    <x v="80"/>
    <b v="1"/>
    <s v="music/rock"/>
    <x v="1237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x v="1610"/>
    <d v="2012-12-15T22:11:50"/>
    <b v="0"/>
    <x v="300"/>
    <b v="1"/>
    <s v="music/rock"/>
    <x v="1238"/>
    <n v="48.5446428571428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x v="1611"/>
    <d v="2013-06-05T00:00:32"/>
    <b v="0"/>
    <x v="74"/>
    <b v="1"/>
    <s v="music/rock"/>
    <x v="123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x v="1612"/>
    <d v="2013-01-02T20:59:44"/>
    <b v="0"/>
    <x v="202"/>
    <b v="1"/>
    <s v="music/rock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x v="1613"/>
    <d v="2012-07-22T01:40:02"/>
    <b v="0"/>
    <x v="55"/>
    <b v="1"/>
    <s v="music/rock"/>
    <x v="124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x v="1614"/>
    <d v="2014-08-03T17:00:00"/>
    <b v="0"/>
    <x v="99"/>
    <b v="1"/>
    <s v="music/rock"/>
    <x v="124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x v="1615"/>
    <d v="2011-12-13T02:13:16"/>
    <b v="0"/>
    <x v="327"/>
    <b v="1"/>
    <s v="music/rock"/>
    <x v="1242"/>
    <n v="67.132352941176464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x v="1616"/>
    <d v="2012-11-22T22:00:00"/>
    <b v="0"/>
    <x v="328"/>
    <b v="1"/>
    <s v="music/rock"/>
    <x v="1243"/>
    <n v="66.36942675159235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x v="1617"/>
    <d v="2013-11-01T19:00:00"/>
    <b v="0"/>
    <x v="150"/>
    <b v="1"/>
    <s v="music/rock"/>
    <x v="1244"/>
    <n v="64.620253164556956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x v="1618"/>
    <d v="2013-03-08T15:42:15"/>
    <b v="0"/>
    <x v="74"/>
    <b v="1"/>
    <s v="music/rock"/>
    <x v="124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x v="1619"/>
    <d v="2014-09-15T04:28:06"/>
    <b v="0"/>
    <x v="23"/>
    <b v="1"/>
    <s v="music/rock"/>
    <x v="25"/>
    <n v="86.956521739130437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x v="1620"/>
    <d v="2013-02-23T08:09:00"/>
    <b v="0"/>
    <x v="57"/>
    <b v="1"/>
    <s v="music/rock"/>
    <x v="124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x v="1621"/>
    <d v="2012-05-28T03:59:00"/>
    <b v="0"/>
    <x v="77"/>
    <b v="1"/>
    <s v="music/rock"/>
    <x v="124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x v="1622"/>
    <d v="2014-12-17T07:59:00"/>
    <b v="0"/>
    <x v="71"/>
    <b v="1"/>
    <s v="music/rock"/>
    <x v="124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x v="1623"/>
    <d v="2013-08-27T16:31:29"/>
    <b v="0"/>
    <x v="59"/>
    <b v="1"/>
    <s v="music/rock"/>
    <x v="1249"/>
    <n v="42.111111111111114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x v="1624"/>
    <d v="2013-01-09T08:48:55"/>
    <b v="0"/>
    <x v="20"/>
    <b v="1"/>
    <s v="music/rock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x v="1625"/>
    <d v="2012-09-11T16:47:33"/>
    <b v="0"/>
    <x v="201"/>
    <b v="1"/>
    <s v="music/rock"/>
    <x v="125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x v="1626"/>
    <d v="2013-12-01T21:21:07"/>
    <b v="0"/>
    <x v="52"/>
    <b v="1"/>
    <s v="music/rock"/>
    <x v="125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x v="1627"/>
    <d v="2012-11-26T04:59:00"/>
    <b v="0"/>
    <x v="44"/>
    <b v="1"/>
    <s v="music/rock"/>
    <x v="967"/>
    <n v="61.578947368421055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x v="1628"/>
    <d v="2014-06-17T17:41:22"/>
    <b v="0"/>
    <x v="106"/>
    <b v="1"/>
    <s v="music/rock"/>
    <x v="1253"/>
    <n v="45.875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x v="1629"/>
    <d v="2014-02-20T20:48:53"/>
    <b v="0"/>
    <x v="141"/>
    <b v="1"/>
    <s v="music/rock"/>
    <x v="107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x v="1630"/>
    <d v="2012-03-02T06:59:00"/>
    <b v="0"/>
    <x v="149"/>
    <b v="1"/>
    <s v="music/rock"/>
    <x v="125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x v="1631"/>
    <d v="2012-10-12T20:37:41"/>
    <b v="0"/>
    <x v="182"/>
    <b v="1"/>
    <s v="music/rock"/>
    <x v="12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x v="1632"/>
    <d v="2011-09-24T08:10:54"/>
    <b v="0"/>
    <x v="5"/>
    <b v="1"/>
    <s v="music/rock"/>
    <x v="1256"/>
    <n v="86.489361702127653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x v="1633"/>
    <d v="2012-01-16T05:00:00"/>
    <b v="0"/>
    <x v="6"/>
    <b v="1"/>
    <s v="music/rock"/>
    <x v="31"/>
    <n v="172.41379310344828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x v="1634"/>
    <d v="2011-06-02T05:59:00"/>
    <b v="0"/>
    <x v="58"/>
    <b v="1"/>
    <s v="music/rock"/>
    <x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x v="1635"/>
    <d v="2016-07-11T20:51:01"/>
    <b v="0"/>
    <x v="77"/>
    <b v="1"/>
    <s v="music/rock"/>
    <x v="106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x v="1636"/>
    <d v="2011-06-12T04:00:00"/>
    <b v="0"/>
    <x v="45"/>
    <b v="1"/>
    <s v="music/rock"/>
    <x v="1257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x v="1637"/>
    <d v="2009-12-31T23:39:00"/>
    <b v="0"/>
    <x v="41"/>
    <b v="1"/>
    <s v="music/rock"/>
    <x v="965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x v="1638"/>
    <d v="2013-02-28T21:25:00"/>
    <b v="0"/>
    <x v="74"/>
    <b v="1"/>
    <s v="music/rock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x v="1639"/>
    <d v="2012-03-03T15:39:25"/>
    <b v="0"/>
    <x v="10"/>
    <b v="1"/>
    <s v="music/rock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x v="1640"/>
    <d v="2010-08-03T01:59:00"/>
    <b v="0"/>
    <x v="57"/>
    <b v="1"/>
    <s v="music/rock"/>
    <x v="1258"/>
    <n v="39.967058823529413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x v="1641"/>
    <d v="2014-12-19T14:19:04"/>
    <b v="0"/>
    <x v="55"/>
    <b v="1"/>
    <s v="music/pop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x v="1642"/>
    <d v="2011-06-14T00:35:27"/>
    <b v="0"/>
    <x v="33"/>
    <b v="1"/>
    <s v="music/pop"/>
    <x v="31"/>
    <n v="42.857142857142854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x v="1643"/>
    <d v="2012-09-24T19:46:52"/>
    <b v="0"/>
    <x v="77"/>
    <b v="1"/>
    <s v="music/pop"/>
    <x v="125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x v="1644"/>
    <d v="2012-11-22T02:26:00"/>
    <b v="0"/>
    <x v="130"/>
    <b v="1"/>
    <s v="music/pop"/>
    <x v="126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x v="1645"/>
    <d v="2013-09-18T14:49:00"/>
    <b v="0"/>
    <x v="73"/>
    <b v="1"/>
    <s v="music/pop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x v="1646"/>
    <d v="2014-08-14T18:11:00"/>
    <b v="0"/>
    <x v="183"/>
    <b v="1"/>
    <s v="music/pop"/>
    <x v="109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x v="1647"/>
    <d v="2012-06-09T09:49:37"/>
    <b v="0"/>
    <x v="67"/>
    <b v="1"/>
    <s v="music/pop"/>
    <x v="126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x v="1648"/>
    <d v="2011-03-20T15:54:42"/>
    <b v="0"/>
    <x v="240"/>
    <b v="1"/>
    <s v="music/pop"/>
    <x v="126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x v="1649"/>
    <d v="2014-05-23T16:25:55"/>
    <b v="0"/>
    <x v="75"/>
    <b v="1"/>
    <s v="music/pop"/>
    <x v="1264"/>
    <n v="47.18925925925925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x v="1650"/>
    <d v="2013-10-09T10:27:17"/>
    <b v="0"/>
    <x v="58"/>
    <b v="1"/>
    <s v="music/pop"/>
    <x v="126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x v="1651"/>
    <d v="2011-04-26T06:59:00"/>
    <b v="0"/>
    <x v="9"/>
    <b v="1"/>
    <s v="music/pop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x v="1652"/>
    <d v="2013-11-24T12:49:53"/>
    <b v="0"/>
    <x v="16"/>
    <b v="1"/>
    <s v="music/pop"/>
    <x v="1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x v="1653"/>
    <d v="2011-04-24T20:01:36"/>
    <b v="0"/>
    <x v="129"/>
    <b v="1"/>
    <s v="music/pop"/>
    <x v="126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x v="1654"/>
    <d v="2012-04-18T21:22:40"/>
    <b v="0"/>
    <x v="69"/>
    <b v="1"/>
    <s v="music/pop"/>
    <x v="1268"/>
    <n v="38.794117647058826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x v="1655"/>
    <d v="2012-04-05T18:00:20"/>
    <b v="0"/>
    <x v="53"/>
    <b v="1"/>
    <s v="music/pop"/>
    <x v="126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x v="1656"/>
    <d v="2012-12-13T22:17:32"/>
    <b v="0"/>
    <x v="53"/>
    <b v="1"/>
    <s v="music/pop"/>
    <x v="127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x v="1657"/>
    <d v="2012-05-24T18:46:08"/>
    <b v="0"/>
    <x v="170"/>
    <b v="1"/>
    <s v="music/pop"/>
    <x v="127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x v="1658"/>
    <d v="2012-12-18T14:20:00"/>
    <b v="0"/>
    <x v="329"/>
    <b v="1"/>
    <s v="music/pop"/>
    <x v="127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x v="1659"/>
    <d v="2013-12-17T12:00:00"/>
    <b v="0"/>
    <x v="43"/>
    <b v="1"/>
    <s v="music/pop"/>
    <x v="127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x v="1660"/>
    <d v="2016-04-30T21:59:00"/>
    <b v="0"/>
    <x v="17"/>
    <b v="1"/>
    <s v="music/pop"/>
    <x v="127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x v="1661"/>
    <d v="2016-01-17T21:00:00"/>
    <b v="0"/>
    <x v="21"/>
    <b v="1"/>
    <s v="music/pop"/>
    <x v="127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x v="1662"/>
    <d v="2011-12-31T05:45:36"/>
    <b v="0"/>
    <x v="95"/>
    <b v="1"/>
    <s v="music/pop"/>
    <x v="1276"/>
    <n v="132.4354838709677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x v="1663"/>
    <d v="2015-02-01T00:31:47"/>
    <b v="0"/>
    <x v="58"/>
    <b v="1"/>
    <s v="music/pop"/>
    <x v="1277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x v="1664"/>
    <d v="2012-03-16T03:59:00"/>
    <b v="0"/>
    <x v="30"/>
    <b v="1"/>
    <s v="music/pop"/>
    <x v="127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x v="1665"/>
    <d v="2011-02-22T03:00:00"/>
    <b v="0"/>
    <x v="251"/>
    <b v="1"/>
    <s v="music/pop"/>
    <x v="127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x v="1666"/>
    <d v="2013-03-28T05:04:33"/>
    <b v="0"/>
    <x v="15"/>
    <b v="1"/>
    <s v="music/pop"/>
    <x v="128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x v="1667"/>
    <d v="2014-03-11T06:59:00"/>
    <b v="0"/>
    <x v="141"/>
    <b v="1"/>
    <s v="music/pop"/>
    <x v="128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x v="1668"/>
    <d v="2011-11-28T04:35:39"/>
    <b v="0"/>
    <x v="318"/>
    <b v="1"/>
    <s v="music/pop"/>
    <x v="127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x v="1669"/>
    <d v="2016-05-31T21:14:36"/>
    <b v="0"/>
    <x v="47"/>
    <b v="1"/>
    <s v="music/pop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x v="1670"/>
    <d v="2010-07-05T04:00:00"/>
    <b v="0"/>
    <x v="23"/>
    <b v="1"/>
    <s v="music/pop"/>
    <x v="946"/>
    <n v="44.608695652173914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x v="1671"/>
    <d v="2016-08-01T13:03:34"/>
    <b v="0"/>
    <x v="99"/>
    <b v="1"/>
    <s v="music/pop"/>
    <x v="1283"/>
    <n v="26.148961038961041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x v="1672"/>
    <d v="2012-06-04T15:45:30"/>
    <b v="0"/>
    <x v="72"/>
    <b v="1"/>
    <s v="music/pop"/>
    <x v="128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x v="1673"/>
    <d v="2015-03-06T21:04:52"/>
    <b v="0"/>
    <x v="211"/>
    <b v="1"/>
    <s v="music/pop"/>
    <x v="128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x v="1674"/>
    <d v="2016-08-18T06:59:00"/>
    <b v="0"/>
    <x v="116"/>
    <b v="1"/>
    <s v="music/pop"/>
    <x v="1286"/>
    <n v="89.247787610619469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x v="1675"/>
    <d v="2011-10-16T22:03:00"/>
    <b v="0"/>
    <x v="69"/>
    <b v="1"/>
    <s v="music/pop"/>
    <x v="1287"/>
    <n v="40.416470588235299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x v="1676"/>
    <d v="2012-04-21T03:59:00"/>
    <b v="0"/>
    <x v="288"/>
    <b v="1"/>
    <s v="music/pop"/>
    <x v="128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x v="1677"/>
    <d v="2016-04-16T05:59:00"/>
    <b v="0"/>
    <x v="288"/>
    <b v="1"/>
    <s v="music/pop"/>
    <x v="10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x v="1678"/>
    <d v="2014-02-06T20:31:11"/>
    <b v="0"/>
    <x v="72"/>
    <b v="1"/>
    <s v="music/pop"/>
    <x v="128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x v="1679"/>
    <d v="2011-07-22T01:39:05"/>
    <b v="0"/>
    <x v="66"/>
    <b v="1"/>
    <s v="music/pop"/>
    <x v="1290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x v="1680"/>
    <d v="2014-07-12T18:11:07"/>
    <b v="0"/>
    <x v="20"/>
    <b v="1"/>
    <s v="music/pop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x v="1681"/>
    <d v="2017-03-29T02:00:00"/>
    <b v="0"/>
    <x v="330"/>
    <b v="0"/>
    <s v="music/faith"/>
    <x v="129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x v="1682"/>
    <d v="2017-04-14T04:07:40"/>
    <b v="0"/>
    <x v="78"/>
    <b v="0"/>
    <s v="music/faith"/>
    <x v="109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x v="1683"/>
    <d v="2017-04-07T18:45:38"/>
    <b v="0"/>
    <x v="73"/>
    <b v="0"/>
    <s v="music/faith"/>
    <x v="1293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x v="1684"/>
    <d v="2017-03-17T18:34:01"/>
    <b v="0"/>
    <x v="21"/>
    <b v="0"/>
    <s v="music/faith"/>
    <x v="129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x v="1685"/>
    <d v="2017-03-24T05:00:23"/>
    <b v="0"/>
    <x v="41"/>
    <b v="0"/>
    <s v="music/faith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x v="1686"/>
    <d v="2017-04-27T19:15:19"/>
    <b v="0"/>
    <x v="29"/>
    <b v="0"/>
    <s v="music/faith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x v="1687"/>
    <d v="2017-04-10T20:15:00"/>
    <b v="0"/>
    <x v="70"/>
    <b v="0"/>
    <s v="music/faith"/>
    <x v="12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x v="1688"/>
    <d v="2017-04-09T11:49:54"/>
    <b v="0"/>
    <x v="63"/>
    <b v="0"/>
    <s v="music/faith"/>
    <x v="1297"/>
    <n v="253.142857142857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x v="1689"/>
    <d v="2017-03-16T21:37:10"/>
    <b v="0"/>
    <x v="25"/>
    <b v="0"/>
    <s v="music/faith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x v="1690"/>
    <d v="2017-04-06T09:20:42"/>
    <b v="0"/>
    <x v="202"/>
    <b v="0"/>
    <s v="music/faith"/>
    <x v="129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x v="1691"/>
    <d v="2017-04-03T01:00:00"/>
    <b v="0"/>
    <x v="44"/>
    <b v="0"/>
    <s v="music/faith"/>
    <x v="1299"/>
    <n v="264.26315789473682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x v="1692"/>
    <d v="2017-03-26T23:59:00"/>
    <b v="0"/>
    <x v="41"/>
    <b v="0"/>
    <s v="music/faith"/>
    <x v="13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x v="1693"/>
    <d v="2017-04-09T20:00:00"/>
    <b v="0"/>
    <x v="22"/>
    <b v="0"/>
    <s v="music/faith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x v="1694"/>
    <d v="2017-03-27T04:36:00"/>
    <b v="0"/>
    <x v="29"/>
    <b v="0"/>
    <s v="music/faith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x v="1695"/>
    <d v="2017-04-10T01:00:00"/>
    <b v="0"/>
    <x v="23"/>
    <b v="0"/>
    <s v="music/faith"/>
    <x v="130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x v="1696"/>
    <d v="2017-04-01T00:40:11"/>
    <b v="0"/>
    <x v="78"/>
    <b v="0"/>
    <s v="music/faith"/>
    <x v="109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x v="1697"/>
    <d v="2017-04-09T23:47:28"/>
    <b v="0"/>
    <x v="19"/>
    <b v="0"/>
    <s v="music/faith"/>
    <x v="130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x v="1698"/>
    <d v="2017-03-26T03:33:00"/>
    <b v="0"/>
    <x v="78"/>
    <b v="0"/>
    <s v="music/faith"/>
    <x v="109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x v="1699"/>
    <d v="2017-04-11T20:44:05"/>
    <b v="0"/>
    <x v="80"/>
    <b v="0"/>
    <s v="music/faith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x v="1700"/>
    <d v="2017-04-01T04:00:00"/>
    <b v="0"/>
    <x v="1"/>
    <b v="0"/>
    <s v="music/faith"/>
    <x v="13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x v="1701"/>
    <d v="2015-01-15T15:56:45"/>
    <b v="0"/>
    <x v="84"/>
    <b v="0"/>
    <s v="music/faith"/>
    <x v="1306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x v="1702"/>
    <d v="2015-03-30T19:52:30"/>
    <b v="0"/>
    <x v="29"/>
    <b v="0"/>
    <s v="music/faith"/>
    <x v="1307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x v="1703"/>
    <d v="2015-08-31T06:45:37"/>
    <b v="0"/>
    <x v="84"/>
    <b v="0"/>
    <s v="music/faith"/>
    <x v="391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x v="1704"/>
    <d v="2015-02-16T03:21:13"/>
    <b v="0"/>
    <x v="202"/>
    <b v="0"/>
    <s v="music/faith"/>
    <x v="1308"/>
    <n v="118.363636363636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x v="1705"/>
    <d v="2015-09-09T16:00:00"/>
    <b v="0"/>
    <x v="78"/>
    <b v="0"/>
    <s v="music/faith"/>
    <x v="109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x v="1706"/>
    <d v="2015-08-23T07:21:12"/>
    <b v="0"/>
    <x v="78"/>
    <b v="0"/>
    <s v="music/faith"/>
    <x v="109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x v="1707"/>
    <d v="2016-03-28T16:18:15"/>
    <b v="0"/>
    <x v="82"/>
    <b v="0"/>
    <s v="music/faith"/>
    <x v="130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x v="1708"/>
    <d v="2016-05-01T20:48:26"/>
    <b v="0"/>
    <x v="78"/>
    <b v="0"/>
    <s v="music/faith"/>
    <x v="109"/>
    <n v="0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x v="1709"/>
    <d v="2014-08-31T19:39:00"/>
    <b v="0"/>
    <x v="80"/>
    <b v="0"/>
    <s v="music/faith"/>
    <x v="1310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x v="1710"/>
    <d v="2016-01-18T13:00:00"/>
    <b v="0"/>
    <x v="29"/>
    <b v="0"/>
    <s v="music/faith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x v="1711"/>
    <d v="2014-09-01T15:30:34"/>
    <b v="0"/>
    <x v="84"/>
    <b v="0"/>
    <s v="music/faith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x v="1712"/>
    <d v="2015-06-30T21:55:53"/>
    <b v="0"/>
    <x v="78"/>
    <b v="0"/>
    <s v="music/faith"/>
    <x v="109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x v="1713"/>
    <d v="2014-10-05T19:13:32"/>
    <b v="0"/>
    <x v="29"/>
    <b v="0"/>
    <s v="music/faith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x v="1714"/>
    <d v="2015-05-01T22:02:41"/>
    <b v="0"/>
    <x v="57"/>
    <b v="0"/>
    <s v="music/faith"/>
    <x v="131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x v="1715"/>
    <d v="2015-03-31T03:22:00"/>
    <b v="0"/>
    <x v="84"/>
    <b v="0"/>
    <s v="music/faith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x v="1716"/>
    <d v="2016-12-09T14:51:39"/>
    <b v="0"/>
    <x v="83"/>
    <b v="0"/>
    <s v="music/faith"/>
    <x v="847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x v="1717"/>
    <d v="2016-04-21T04:00:00"/>
    <b v="0"/>
    <x v="14"/>
    <b v="0"/>
    <s v="music/faith"/>
    <x v="1314"/>
    <n v="34.024390243902438"/>
    <x v="4"/>
    <x v="28"/>
  </r>
  <r>
    <n v="1718"/>
    <s v="The Prodigal Son"/>
    <s v="A melody for the galaxy."/>
    <x v="19"/>
    <n v="75"/>
    <x v="2"/>
    <x v="0"/>
    <s v="USD"/>
    <n v="1463201940"/>
    <n v="1459435149"/>
    <x v="1718"/>
    <d v="2016-05-14T04:59:00"/>
    <b v="0"/>
    <x v="84"/>
    <b v="0"/>
    <s v="music/faith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x v="1719"/>
    <d v="2014-09-17T12:49:51"/>
    <b v="0"/>
    <x v="83"/>
    <b v="0"/>
    <s v="music/faith"/>
    <x v="131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x v="1720"/>
    <d v="2014-11-09T19:47:51"/>
    <b v="0"/>
    <x v="22"/>
    <b v="0"/>
    <s v="music/faith"/>
    <x v="1317"/>
    <n v="28.125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x v="1721"/>
    <d v="2015-12-11T11:04:23"/>
    <b v="0"/>
    <x v="78"/>
    <b v="0"/>
    <s v="music/faith"/>
    <x v="109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x v="1722"/>
    <d v="2016-04-03T00:10:00"/>
    <b v="0"/>
    <x v="29"/>
    <b v="0"/>
    <s v="music/faith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x v="1723"/>
    <d v="2015-07-01T06:00:00"/>
    <b v="0"/>
    <x v="83"/>
    <b v="0"/>
    <s v="music/faith"/>
    <x v="89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x v="1724"/>
    <d v="2014-10-30T22:22:42"/>
    <b v="0"/>
    <x v="80"/>
    <b v="0"/>
    <s v="music/faith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x v="1725"/>
    <d v="2014-08-24T23:14:09"/>
    <b v="0"/>
    <x v="82"/>
    <b v="0"/>
    <s v="music/faith"/>
    <x v="1320"/>
    <n v="62.222222222222221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x v="1726"/>
    <d v="2014-06-27T22:04:24"/>
    <b v="0"/>
    <x v="38"/>
    <b v="0"/>
    <s v="music/faith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x v="1727"/>
    <d v="2015-04-05T11:00:00"/>
    <b v="0"/>
    <x v="29"/>
    <b v="0"/>
    <s v="music/faith"/>
    <x v="108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x v="1728"/>
    <d v="2015-10-21T15:01:14"/>
    <b v="0"/>
    <x v="63"/>
    <b v="0"/>
    <s v="music/faith"/>
    <x v="1322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x v="1729"/>
    <d v="2016-06-10T01:15:06"/>
    <b v="0"/>
    <x v="78"/>
    <b v="0"/>
    <s v="music/faith"/>
    <x v="109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x v="1730"/>
    <d v="2015-10-25T02:06:23"/>
    <b v="0"/>
    <x v="78"/>
    <b v="0"/>
    <s v="music/faith"/>
    <x v="109"/>
    <n v="0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x v="1731"/>
    <d v="2015-06-11T15:00:00"/>
    <b v="0"/>
    <x v="78"/>
    <b v="0"/>
    <s v="music/faith"/>
    <x v="109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x v="1732"/>
    <d v="2016-01-16T05:00:00"/>
    <b v="0"/>
    <x v="78"/>
    <b v="0"/>
    <s v="music/faith"/>
    <x v="109"/>
    <n v="0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x v="1733"/>
    <d v="2016-09-13T21:30:00"/>
    <b v="0"/>
    <x v="78"/>
    <b v="0"/>
    <s v="music/faith"/>
    <x v="109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x v="1734"/>
    <d v="2015-05-08T00:52:36"/>
    <b v="0"/>
    <x v="29"/>
    <b v="0"/>
    <s v="music/faith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x v="1735"/>
    <d v="2016-08-07T19:32:25"/>
    <b v="0"/>
    <x v="84"/>
    <b v="0"/>
    <s v="music/faith"/>
    <x v="1324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x v="1736"/>
    <d v="2015-11-08T21:40:33"/>
    <b v="0"/>
    <x v="29"/>
    <b v="0"/>
    <s v="music/faith"/>
    <x v="1325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x v="1737"/>
    <d v="2015-07-20T22:46:32"/>
    <b v="0"/>
    <x v="41"/>
    <b v="0"/>
    <s v="music/faith"/>
    <x v="1212"/>
    <n v="56.666666666666664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x v="1738"/>
    <d v="2014-10-02T20:59:02"/>
    <b v="0"/>
    <x v="29"/>
    <b v="0"/>
    <s v="music/faith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x v="1739"/>
    <d v="2016-05-04T19:58:52"/>
    <b v="0"/>
    <x v="29"/>
    <b v="0"/>
    <s v="music/faith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x v="1740"/>
    <d v="2015-07-16T19:37:02"/>
    <b v="0"/>
    <x v="78"/>
    <b v="0"/>
    <s v="music/faith"/>
    <x v="109"/>
    <n v="0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x v="1741"/>
    <d v="2015-06-10T15:04:31"/>
    <b v="0"/>
    <x v="47"/>
    <b v="1"/>
    <s v="photography/photobooks"/>
    <x v="13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x v="1742"/>
    <d v="2017-01-07T21:00:00"/>
    <b v="0"/>
    <x v="69"/>
    <b v="1"/>
    <s v="photography/photobooks"/>
    <x v="64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x v="1743"/>
    <d v="2016-08-27T03:59:00"/>
    <b v="0"/>
    <x v="85"/>
    <b v="1"/>
    <s v="photography/photobooks"/>
    <x v="1327"/>
    <n v="89.92537313432835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x v="1744"/>
    <d v="2015-03-08T13:31:17"/>
    <b v="0"/>
    <x v="16"/>
    <b v="1"/>
    <s v="photography/photobooks"/>
    <x v="132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x v="1745"/>
    <d v="2016-12-22T02:00:00"/>
    <b v="0"/>
    <x v="30"/>
    <b v="1"/>
    <s v="photography/photobooks"/>
    <x v="132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x v="1746"/>
    <d v="2016-11-24T02:00:00"/>
    <b v="0"/>
    <x v="329"/>
    <b v="1"/>
    <s v="photography/photobooks"/>
    <x v="133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x v="1747"/>
    <d v="2015-11-13T15:00:00"/>
    <b v="0"/>
    <x v="180"/>
    <b v="1"/>
    <s v="photography/photobooks"/>
    <x v="1331"/>
    <n v="59.4088050314465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x v="1748"/>
    <d v="2015-09-02T22:49:03"/>
    <b v="0"/>
    <x v="331"/>
    <b v="1"/>
    <s v="photography/photobooks"/>
    <x v="1332"/>
    <n v="358.97237569060775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x v="1749"/>
    <d v="2017-03-01T19:00:00"/>
    <b v="0"/>
    <x v="132"/>
    <b v="1"/>
    <s v="photography/photobooks"/>
    <x v="133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x v="1750"/>
    <d v="2016-04-19T20:05:04"/>
    <b v="0"/>
    <x v="207"/>
    <b v="1"/>
    <s v="photography/photobooks"/>
    <x v="1334"/>
    <n v="80.64799999999999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x v="1751"/>
    <d v="2015-03-19T17:45:23"/>
    <b v="0"/>
    <x v="42"/>
    <b v="1"/>
    <s v="photography/photobooks"/>
    <x v="1335"/>
    <n v="168.68852459016392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x v="1752"/>
    <d v="2016-10-14T06:04:42"/>
    <b v="0"/>
    <x v="240"/>
    <b v="1"/>
    <s v="photography/photobooks"/>
    <x v="133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x v="1753"/>
    <d v="2016-03-21T16:59:28"/>
    <b v="0"/>
    <x v="2"/>
    <b v="1"/>
    <s v="photography/photobooks"/>
    <x v="1277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x v="1754"/>
    <d v="2015-04-03T20:02:33"/>
    <b v="0"/>
    <x v="240"/>
    <b v="1"/>
    <s v="photography/photobooks"/>
    <x v="133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x v="1755"/>
    <d v="2015-10-05T18:56:01"/>
    <b v="0"/>
    <x v="80"/>
    <b v="1"/>
    <s v="photography/photobooks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x v="1756"/>
    <d v="2016-08-29T04:01:09"/>
    <b v="0"/>
    <x v="148"/>
    <b v="1"/>
    <s v="photography/photobooks"/>
    <x v="1338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x v="1757"/>
    <d v="2017-01-28T19:29:00"/>
    <b v="0"/>
    <x v="25"/>
    <b v="1"/>
    <s v="photography/photobooks"/>
    <x v="133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x v="1758"/>
    <d v="2016-07-14T22:56:32"/>
    <b v="0"/>
    <x v="74"/>
    <b v="1"/>
    <s v="photography/photobooks"/>
    <x v="1340"/>
    <n v="42.481481481481481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x v="1759"/>
    <d v="2015-03-25T18:53:49"/>
    <b v="0"/>
    <x v="72"/>
    <b v="1"/>
    <s v="photography/photobooks"/>
    <x v="1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x v="1760"/>
    <d v="2016-02-25T16:08:33"/>
    <b v="0"/>
    <x v="332"/>
    <b v="1"/>
    <s v="photography/photobooks"/>
    <x v="1341"/>
    <n v="81.098039215686271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x v="1761"/>
    <d v="2015-09-12T13:37:40"/>
    <b v="0"/>
    <x v="83"/>
    <b v="1"/>
    <s v="photography/photobooks"/>
    <x v="1342"/>
    <n v="51.666666666666664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x v="1762"/>
    <d v="2016-03-11T23:34:05"/>
    <b v="0"/>
    <x v="20"/>
    <b v="1"/>
    <s v="photography/photobooks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x v="1763"/>
    <d v="2016-10-23T20:50:40"/>
    <b v="0"/>
    <x v="115"/>
    <b v="1"/>
    <s v="photography/photobooks"/>
    <x v="134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x v="1764"/>
    <d v="2014-08-03T11:39:39"/>
    <b v="1"/>
    <x v="70"/>
    <b v="0"/>
    <s v="photography/photobooks"/>
    <x v="134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x v="1765"/>
    <d v="2014-08-13T23:31:52"/>
    <b v="1"/>
    <x v="273"/>
    <b v="0"/>
    <s v="photography/photobooks"/>
    <x v="1346"/>
    <n v="72.1697087378640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x v="1766"/>
    <d v="2014-08-25T20:38:08"/>
    <b v="1"/>
    <x v="78"/>
    <b v="0"/>
    <s v="photography/photobooks"/>
    <x v="109"/>
    <n v="0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x v="1767"/>
    <d v="2014-08-03T15:48:04"/>
    <b v="1"/>
    <x v="70"/>
    <b v="0"/>
    <s v="photography/photobooks"/>
    <x v="134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x v="1768"/>
    <d v="2014-09-27T13:27:24"/>
    <b v="1"/>
    <x v="41"/>
    <b v="0"/>
    <s v="photography/photobooks"/>
    <x v="1348"/>
    <n v="12.46666666666666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x v="1769"/>
    <d v="2015-01-13T19:39:19"/>
    <b v="1"/>
    <x v="19"/>
    <b v="0"/>
    <s v="photography/photobooks"/>
    <x v="134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x v="1770"/>
    <d v="2014-10-14T18:43:14"/>
    <b v="1"/>
    <x v="297"/>
    <b v="0"/>
    <s v="photography/photobooks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x v="1771"/>
    <d v="2014-10-23T23:30:40"/>
    <b v="1"/>
    <x v="20"/>
    <b v="0"/>
    <s v="photography/photobooks"/>
    <x v="1351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x v="1772"/>
    <d v="2014-07-06T17:13:56"/>
    <b v="1"/>
    <x v="10"/>
    <b v="0"/>
    <s v="photography/photobooks"/>
    <x v="135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x v="1773"/>
    <d v="2015-01-19T18:14:58"/>
    <b v="1"/>
    <x v="10"/>
    <b v="0"/>
    <s v="photography/photobooks"/>
    <x v="13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x v="1774"/>
    <d v="2014-11-29T14:59:00"/>
    <b v="1"/>
    <x v="62"/>
    <b v="0"/>
    <s v="photography/photobooks"/>
    <x v="76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x v="1775"/>
    <d v="2014-10-24T23:26:00"/>
    <b v="1"/>
    <x v="204"/>
    <b v="0"/>
    <s v="photography/photobooks"/>
    <x v="13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x v="1776"/>
    <d v="2014-10-29T22:57:51"/>
    <b v="1"/>
    <x v="80"/>
    <b v="0"/>
    <s v="photography/photobooks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x v="1777"/>
    <d v="2015-02-20T08:34:13"/>
    <b v="1"/>
    <x v="73"/>
    <b v="0"/>
    <s v="photography/photobooks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x v="1778"/>
    <d v="2015-03-27T19:43:15"/>
    <b v="1"/>
    <x v="41"/>
    <b v="0"/>
    <s v="photography/photobooks"/>
    <x v="135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x v="1779"/>
    <d v="2016-09-02T16:36:20"/>
    <b v="1"/>
    <x v="44"/>
    <b v="0"/>
    <s v="photography/photobooks"/>
    <x v="1358"/>
    <n v="104.89473684210526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x v="1780"/>
    <d v="2016-07-02T14:25:10"/>
    <b v="1"/>
    <x v="215"/>
    <b v="0"/>
    <s v="photography/photobooks"/>
    <x v="135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x v="1781"/>
    <d v="2016-09-15T14:49:05"/>
    <b v="1"/>
    <x v="54"/>
    <b v="0"/>
    <s v="photography/photobooks"/>
    <x v="136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x v="1782"/>
    <d v="2016-02-21T13:48:09"/>
    <b v="1"/>
    <x v="88"/>
    <b v="0"/>
    <s v="photography/photobooks"/>
    <x v="136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x v="1783"/>
    <d v="2015-05-21T22:47:58"/>
    <b v="1"/>
    <x v="333"/>
    <b v="0"/>
    <s v="photography/photobooks"/>
    <x v="136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x v="1784"/>
    <d v="2015-01-31T03:25:00"/>
    <b v="1"/>
    <x v="51"/>
    <b v="0"/>
    <s v="photography/photobooks"/>
    <x v="136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x v="1785"/>
    <d v="2014-10-16T00:00:00"/>
    <b v="1"/>
    <x v="52"/>
    <b v="0"/>
    <s v="photography/photobooks"/>
    <x v="136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x v="1786"/>
    <d v="2014-12-15T13:12:57"/>
    <b v="1"/>
    <x v="60"/>
    <b v="0"/>
    <s v="photography/photobooks"/>
    <x v="1365"/>
    <n v="31.206896551724139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x v="1787"/>
    <d v="2015-04-04T14:43:57"/>
    <b v="1"/>
    <x v="54"/>
    <b v="0"/>
    <s v="photography/photobooks"/>
    <x v="1366"/>
    <n v="63.875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x v="1788"/>
    <d v="2014-10-31T22:45:42"/>
    <b v="1"/>
    <x v="80"/>
    <b v="0"/>
    <s v="photography/photobooks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x v="1789"/>
    <d v="2015-01-12T06:00:03"/>
    <b v="1"/>
    <x v="80"/>
    <b v="0"/>
    <s v="photography/photobooks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x v="1790"/>
    <d v="2015-02-05T16:11:18"/>
    <b v="1"/>
    <x v="41"/>
    <b v="0"/>
    <s v="photography/photobooks"/>
    <x v="1368"/>
    <n v="109.06666666666666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x v="1791"/>
    <d v="2015-01-29T17:46:05"/>
    <b v="1"/>
    <x v="80"/>
    <b v="0"/>
    <s v="photography/photobooks"/>
    <x v="1369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x v="1792"/>
    <d v="2015-08-10T06:59:00"/>
    <b v="1"/>
    <x v="237"/>
    <b v="0"/>
    <s v="photography/photobooks"/>
    <x v="137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x v="1793"/>
    <d v="2014-11-27T22:24:00"/>
    <b v="1"/>
    <x v="84"/>
    <b v="0"/>
    <s v="photography/photobooks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x v="1794"/>
    <d v="2015-02-11T13:13:42"/>
    <b v="1"/>
    <x v="59"/>
    <b v="0"/>
    <s v="photography/photobooks"/>
    <x v="1371"/>
    <n v="55.388888888888886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x v="1795"/>
    <d v="2016-10-14T16:00:00"/>
    <b v="1"/>
    <x v="75"/>
    <b v="0"/>
    <s v="photography/photobooks"/>
    <x v="1372"/>
    <n v="133.90123456790124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x v="1796"/>
    <d v="2016-07-24T10:32:46"/>
    <b v="1"/>
    <x v="48"/>
    <b v="0"/>
    <s v="photography/photobooks"/>
    <x v="137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x v="1797"/>
    <d v="2016-12-15T13:39:49"/>
    <b v="1"/>
    <x v="205"/>
    <b v="0"/>
    <s v="photography/photobooks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x v="1798"/>
    <d v="2016-02-04T07:50:33"/>
    <b v="1"/>
    <x v="77"/>
    <b v="0"/>
    <s v="photography/photobooks"/>
    <x v="1374"/>
    <n v="58.972972972972975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x v="1799"/>
    <d v="2014-11-11T21:13:28"/>
    <b v="1"/>
    <x v="79"/>
    <b v="0"/>
    <s v="photography/photobooks"/>
    <x v="13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x v="1800"/>
    <d v="2016-10-10T14:32:50"/>
    <b v="1"/>
    <x v="116"/>
    <b v="0"/>
    <s v="photography/photobooks"/>
    <x v="137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x v="1801"/>
    <d v="2015-12-15T12:10:00"/>
    <b v="1"/>
    <x v="77"/>
    <b v="0"/>
    <s v="photography/photobooks"/>
    <x v="1377"/>
    <n v="63.648648648648646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x v="1802"/>
    <d v="2015-06-27T21:59:00"/>
    <b v="1"/>
    <x v="59"/>
    <b v="0"/>
    <s v="photography/photobooks"/>
    <x v="1378"/>
    <n v="94.277777777777771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x v="1803"/>
    <d v="2015-02-14T01:43:02"/>
    <b v="1"/>
    <x v="11"/>
    <b v="0"/>
    <s v="photography/photobooks"/>
    <x v="137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x v="1804"/>
    <d v="2015-11-14T17:16:44"/>
    <b v="1"/>
    <x v="47"/>
    <b v="0"/>
    <s v="photography/photobooks"/>
    <x v="138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x v="1805"/>
    <d v="2015-10-02T18:00:00"/>
    <b v="1"/>
    <x v="259"/>
    <b v="0"/>
    <s v="photography/photobooks"/>
    <x v="1381"/>
    <n v="67.139344262295083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x v="1806"/>
    <d v="2014-09-30T15:19:09"/>
    <b v="1"/>
    <x v="22"/>
    <b v="0"/>
    <s v="photography/photobooks"/>
    <x v="1382"/>
    <n v="73.875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x v="1807"/>
    <d v="2014-09-28T01:38:33"/>
    <b v="1"/>
    <x v="22"/>
    <b v="0"/>
    <s v="photography/photobooks"/>
    <x v="1383"/>
    <n v="69.125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x v="1808"/>
    <d v="2017-02-11T16:20:30"/>
    <b v="1"/>
    <x v="93"/>
    <b v="0"/>
    <s v="photography/photobooks"/>
    <x v="1384"/>
    <n v="120.77083333333333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x v="1809"/>
    <d v="2015-03-01T21:47:19"/>
    <b v="1"/>
    <x v="82"/>
    <b v="0"/>
    <s v="photography/photobooks"/>
    <x v="1385"/>
    <n v="42.222222222222221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x v="1810"/>
    <d v="2014-08-21T21:50:26"/>
    <b v="0"/>
    <x v="84"/>
    <b v="0"/>
    <s v="photography/photobooks"/>
    <x v="422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x v="1811"/>
    <d v="2014-10-24T04:00:00"/>
    <b v="0"/>
    <x v="55"/>
    <b v="0"/>
    <s v="photography/photobooks"/>
    <x v="138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x v="1812"/>
    <d v="2016-07-03T07:38:56"/>
    <b v="0"/>
    <x v="23"/>
    <b v="0"/>
    <s v="photography/photobooks"/>
    <x v="1387"/>
    <n v="37.608695652173914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x v="1813"/>
    <d v="2014-08-08T21:20:12"/>
    <b v="0"/>
    <x v="78"/>
    <b v="0"/>
    <s v="photography/photobooks"/>
    <x v="109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x v="1814"/>
    <d v="2015-02-28T07:32:16"/>
    <b v="0"/>
    <x v="205"/>
    <b v="0"/>
    <s v="photography/photobooks"/>
    <x v="1388"/>
    <n v="42.157142857142858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x v="1815"/>
    <d v="2015-07-01T21:45:37"/>
    <b v="0"/>
    <x v="78"/>
    <b v="0"/>
    <s v="photography/photobooks"/>
    <x v="109"/>
    <n v="0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x v="1816"/>
    <d v="2016-07-25T19:00:00"/>
    <b v="0"/>
    <x v="79"/>
    <b v="0"/>
    <s v="photography/photobooks"/>
    <x v="1389"/>
    <n v="84.833333333333329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x v="1817"/>
    <d v="2017-01-30T06:59:00"/>
    <b v="0"/>
    <x v="61"/>
    <b v="0"/>
    <s v="photography/photobooks"/>
    <x v="1390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x v="1818"/>
    <d v="2015-04-03T04:37:30"/>
    <b v="0"/>
    <x v="78"/>
    <b v="0"/>
    <s v="photography/photobooks"/>
    <x v="109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x v="1819"/>
    <d v="2014-07-30T18:03:16"/>
    <b v="0"/>
    <x v="80"/>
    <b v="0"/>
    <s v="photography/photobooks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x v="1820"/>
    <d v="2015-04-01T01:01:30"/>
    <b v="0"/>
    <x v="22"/>
    <b v="0"/>
    <s v="photography/photobooks"/>
    <x v="1392"/>
    <n v="213.375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x v="1821"/>
    <d v="2012-03-03T07:39:27"/>
    <b v="0"/>
    <x v="7"/>
    <b v="1"/>
    <s v="music/rock"/>
    <x v="1393"/>
    <n v="59.162280701754383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x v="1822"/>
    <d v="2014-01-31T19:01:00"/>
    <b v="0"/>
    <x v="202"/>
    <b v="1"/>
    <s v="music/rock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x v="1823"/>
    <d v="2012-10-24T16:26:16"/>
    <b v="0"/>
    <x v="51"/>
    <b v="1"/>
    <s v="music/rock"/>
    <x v="1394"/>
    <n v="24.575757575757574"/>
    <x v="4"/>
    <x v="11"/>
  </r>
  <r>
    <n v="1824"/>
    <s v="Tin Man's Broken Wisdom Fund"/>
    <s v="cd fund raiser"/>
    <x v="9"/>
    <n v="3002"/>
    <x v="0"/>
    <x v="0"/>
    <s v="USD"/>
    <n v="1389146880"/>
    <n v="1387403967"/>
    <x v="1824"/>
    <d v="2014-01-08T02:08:00"/>
    <b v="0"/>
    <x v="244"/>
    <b v="1"/>
    <s v="music/rock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x v="1825"/>
    <d v="2013-07-11T20:01:43"/>
    <b v="0"/>
    <x v="133"/>
    <b v="1"/>
    <s v="music/rock"/>
    <x v="1396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x v="1826"/>
    <d v="2014-02-17T22:10:17"/>
    <b v="0"/>
    <x v="44"/>
    <b v="1"/>
    <s v="music/rock"/>
    <x v="5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x v="1827"/>
    <d v="2011-03-03T07:49:21"/>
    <b v="0"/>
    <x v="93"/>
    <b v="1"/>
    <s v="music/rock"/>
    <x v="139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x v="1828"/>
    <d v="2014-05-09T22:00:00"/>
    <b v="0"/>
    <x v="53"/>
    <b v="1"/>
    <s v="music/rock"/>
    <x v="139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x v="1829"/>
    <d v="2011-01-21T22:00:00"/>
    <b v="0"/>
    <x v="51"/>
    <b v="1"/>
    <s v="music/rock"/>
    <x v="13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x v="1830"/>
    <d v="2014-02-24T16:25:07"/>
    <b v="0"/>
    <x v="334"/>
    <b v="1"/>
    <s v="music/rock"/>
    <x v="1400"/>
    <n v="67.389380530973455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x v="1831"/>
    <d v="2012-05-12T23:54:23"/>
    <b v="0"/>
    <x v="25"/>
    <b v="1"/>
    <s v="music/rock"/>
    <x v="28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x v="1832"/>
    <d v="2011-03-04T12:57:07"/>
    <b v="0"/>
    <x v="9"/>
    <b v="1"/>
    <s v="music/rock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x v="1833"/>
    <d v="2013-03-02T07:59:00"/>
    <b v="0"/>
    <x v="20"/>
    <b v="1"/>
    <s v="music/rock"/>
    <x v="1402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x v="1834"/>
    <d v="2015-01-24T23:08:15"/>
    <b v="0"/>
    <x v="240"/>
    <b v="1"/>
    <s v="music/rock"/>
    <x v="1403"/>
    <n v="131.16666666666666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x v="1835"/>
    <d v="2016-03-31T15:51:11"/>
    <b v="0"/>
    <x v="202"/>
    <b v="1"/>
    <s v="music/rock"/>
    <x v="87"/>
    <n v="47.272727272727273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x v="1836"/>
    <d v="2013-02-17T19:25:29"/>
    <b v="0"/>
    <x v="165"/>
    <b v="1"/>
    <s v="music/rock"/>
    <x v="140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x v="1837"/>
    <d v="2012-03-18T00:08:55"/>
    <b v="0"/>
    <x v="209"/>
    <b v="1"/>
    <s v="music/rock"/>
    <x v="140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x v="1838"/>
    <d v="2011-10-01T03:00:00"/>
    <b v="0"/>
    <x v="33"/>
    <b v="1"/>
    <s v="music/rock"/>
    <x v="1406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x v="1839"/>
    <d v="2016-10-01T17:19:42"/>
    <b v="0"/>
    <x v="43"/>
    <b v="1"/>
    <s v="music/rock"/>
    <x v="14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x v="1840"/>
    <d v="2013-05-07T04:59:00"/>
    <b v="0"/>
    <x v="62"/>
    <b v="1"/>
    <s v="music/rock"/>
    <x v="1408"/>
    <n v="75.384615384615387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x v="1841"/>
    <d v="2014-05-20T04:59:00"/>
    <b v="0"/>
    <x v="244"/>
    <b v="1"/>
    <s v="music/rock"/>
    <x v="1409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x v="1842"/>
    <d v="2015-03-02T05:59:00"/>
    <b v="0"/>
    <x v="64"/>
    <b v="1"/>
    <s v="music/rock"/>
    <x v="141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x v="1843"/>
    <d v="2011-02-20T23:52:34"/>
    <b v="0"/>
    <x v="179"/>
    <b v="1"/>
    <s v="music/rock"/>
    <x v="14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x v="1844"/>
    <d v="2011-06-11T03:00:00"/>
    <b v="0"/>
    <x v="9"/>
    <b v="1"/>
    <s v="music/rock"/>
    <x v="57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x v="1845"/>
    <d v="2016-06-17T04:55:00"/>
    <b v="0"/>
    <x v="10"/>
    <b v="1"/>
    <s v="music/rock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x v="1846"/>
    <d v="2012-12-15T15:36:17"/>
    <b v="0"/>
    <x v="335"/>
    <b v="1"/>
    <s v="music/rock"/>
    <x v="14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x v="1847"/>
    <d v="2015-04-21T05:40:32"/>
    <b v="0"/>
    <x v="44"/>
    <b v="1"/>
    <s v="music/rock"/>
    <x v="141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x v="1848"/>
    <d v="2011-07-31T06:59:00"/>
    <b v="0"/>
    <x v="54"/>
    <b v="1"/>
    <s v="music/rock"/>
    <x v="1414"/>
    <n v="134.20833333333334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x v="1849"/>
    <d v="2012-10-17T20:17:39"/>
    <b v="0"/>
    <x v="22"/>
    <b v="1"/>
    <s v="music/rock"/>
    <x v="1415"/>
    <n v="37.625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x v="1850"/>
    <d v="2014-07-10T23:01:40"/>
    <b v="0"/>
    <x v="122"/>
    <b v="1"/>
    <s v="music/rock"/>
    <x v="141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x v="1851"/>
    <d v="2014-07-28T01:00:00"/>
    <b v="0"/>
    <x v="55"/>
    <b v="1"/>
    <s v="music/rock"/>
    <x v="141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x v="1852"/>
    <d v="2015-04-25T00:00:00"/>
    <b v="0"/>
    <x v="132"/>
    <b v="1"/>
    <s v="music/rock"/>
    <x v="1418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x v="1853"/>
    <d v="2012-11-14T02:26:57"/>
    <b v="0"/>
    <x v="25"/>
    <b v="1"/>
    <s v="music/rock"/>
    <x v="141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x v="1854"/>
    <d v="2013-05-24T00:30:37"/>
    <b v="0"/>
    <x v="49"/>
    <b v="1"/>
    <s v="music/rock"/>
    <x v="1420"/>
    <n v="88.037643678160919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x v="1855"/>
    <d v="2014-01-06T12:55:40"/>
    <b v="0"/>
    <x v="277"/>
    <b v="1"/>
    <s v="music/rock"/>
    <x v="1421"/>
    <n v="70.576753926701571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x v="1856"/>
    <d v="2014-07-18T20:31:12"/>
    <b v="0"/>
    <x v="44"/>
    <b v="1"/>
    <s v="music/rock"/>
    <x v="98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x v="1857"/>
    <d v="2014-09-12T18:26:53"/>
    <b v="0"/>
    <x v="19"/>
    <b v="1"/>
    <s v="music/rock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x v="1858"/>
    <d v="2011-12-16T05:48:41"/>
    <b v="0"/>
    <x v="184"/>
    <b v="1"/>
    <s v="music/rock"/>
    <x v="1422"/>
    <n v="40.547315436241611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x v="1859"/>
    <d v="2011-09-22T18:28:49"/>
    <b v="0"/>
    <x v="66"/>
    <b v="1"/>
    <s v="music/rock"/>
    <x v="1423"/>
    <n v="70.625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x v="1860"/>
    <d v="2014-02-06T17:01:24"/>
    <b v="0"/>
    <x v="10"/>
    <b v="1"/>
    <s v="music/rock"/>
    <x v="14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x v="1861"/>
    <d v="2015-01-26T07:12:21"/>
    <b v="0"/>
    <x v="78"/>
    <b v="0"/>
    <s v="games/mobile games"/>
    <x v="109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x v="1862"/>
    <d v="2017-03-08T07:30:00"/>
    <b v="0"/>
    <x v="38"/>
    <b v="0"/>
    <s v="games/mobile games"/>
    <x v="1425"/>
    <n v="90.9375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x v="1863"/>
    <d v="2014-06-12T19:08:05"/>
    <b v="0"/>
    <x v="84"/>
    <b v="0"/>
    <s v="games/mobile games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x v="1864"/>
    <d v="2014-05-04T17:11:40"/>
    <b v="0"/>
    <x v="53"/>
    <b v="0"/>
    <s v="games/mobile games"/>
    <x v="142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x v="1865"/>
    <d v="2016-11-06T09:49:07"/>
    <b v="0"/>
    <x v="84"/>
    <b v="0"/>
    <s v="games/mobile games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x v="1866"/>
    <d v="2017-03-01T04:00:00"/>
    <b v="0"/>
    <x v="84"/>
    <b v="0"/>
    <s v="games/mobile games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x v="1867"/>
    <d v="2016-11-05T22:11:52"/>
    <b v="0"/>
    <x v="29"/>
    <b v="0"/>
    <s v="games/mobile games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x v="1868"/>
    <d v="2015-12-15T07:59:00"/>
    <b v="0"/>
    <x v="57"/>
    <b v="0"/>
    <s v="games/mobile games"/>
    <x v="142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x v="1869"/>
    <d v="2017-01-04T00:04:09"/>
    <b v="0"/>
    <x v="78"/>
    <b v="0"/>
    <s v="games/mobile games"/>
    <x v="109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x v="1870"/>
    <d v="2016-01-31T04:17:00"/>
    <b v="0"/>
    <x v="202"/>
    <b v="0"/>
    <s v="games/mobile games"/>
    <x v="142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x v="1871"/>
    <d v="2014-11-20T19:48:21"/>
    <b v="0"/>
    <x v="195"/>
    <b v="0"/>
    <s v="games/mobile games"/>
    <x v="1430"/>
    <n v="49.11578947368421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x v="1872"/>
    <d v="2015-06-30T03:06:42"/>
    <b v="0"/>
    <x v="62"/>
    <b v="0"/>
    <s v="games/mobile games"/>
    <x v="55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x v="1873"/>
    <d v="2015-07-08T16:45:00"/>
    <b v="0"/>
    <x v="84"/>
    <b v="0"/>
    <s v="games/mobile games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x v="1874"/>
    <d v="2016-06-28T23:15:33"/>
    <b v="0"/>
    <x v="84"/>
    <b v="0"/>
    <s v="games/mobile games"/>
    <x v="1431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x v="1875"/>
    <d v="2016-08-06T21:35:08"/>
    <b v="0"/>
    <x v="83"/>
    <b v="0"/>
    <s v="games/mobile games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x v="1876"/>
    <d v="2014-06-16T06:50:05"/>
    <b v="0"/>
    <x v="78"/>
    <b v="0"/>
    <s v="games/mobile games"/>
    <x v="109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x v="1877"/>
    <d v="2015-03-01T00:42:05"/>
    <b v="0"/>
    <x v="78"/>
    <b v="0"/>
    <s v="games/mobile games"/>
    <x v="109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x v="1878"/>
    <d v="2014-06-13T00:12:35"/>
    <b v="0"/>
    <x v="78"/>
    <b v="0"/>
    <s v="games/mobile games"/>
    <x v="109"/>
    <n v="0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x v="1879"/>
    <d v="2016-03-14T14:35:29"/>
    <b v="0"/>
    <x v="84"/>
    <b v="0"/>
    <s v="games/mobile games"/>
    <x v="154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x v="1880"/>
    <d v="2016-03-30T12:36:20"/>
    <b v="0"/>
    <x v="54"/>
    <b v="0"/>
    <s v="games/mobile games"/>
    <x v="143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x v="1881"/>
    <d v="2015-03-10T02:39:49"/>
    <b v="0"/>
    <x v="16"/>
    <b v="1"/>
    <s v="music/indie rock"/>
    <x v="143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x v="1882"/>
    <d v="2012-07-10T23:48:00"/>
    <b v="0"/>
    <x v="75"/>
    <b v="1"/>
    <s v="music/indie rock"/>
    <x v="143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x v="1883"/>
    <d v="2012-04-08T21:45:08"/>
    <b v="0"/>
    <x v="58"/>
    <b v="1"/>
    <s v="music/indie rock"/>
    <x v="143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x v="1884"/>
    <d v="2012-11-27T12:00:00"/>
    <b v="0"/>
    <x v="55"/>
    <b v="1"/>
    <s v="music/indie rock"/>
    <x v="14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x v="1885"/>
    <d v="2012-08-10T22:00:00"/>
    <b v="0"/>
    <x v="217"/>
    <b v="1"/>
    <s v="music/indie rock"/>
    <x v="143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x v="1886"/>
    <d v="2014-11-12T22:45:38"/>
    <b v="0"/>
    <x v="60"/>
    <b v="1"/>
    <s v="music/indie rock"/>
    <x v="14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x v="1887"/>
    <d v="2015-12-03T21:30:00"/>
    <b v="0"/>
    <x v="22"/>
    <b v="1"/>
    <s v="music/indie rock"/>
    <x v="1439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x v="1888"/>
    <d v="2010-06-01T04:59:00"/>
    <b v="0"/>
    <x v="30"/>
    <b v="1"/>
    <s v="music/indie rock"/>
    <x v="1440"/>
    <n v="46.65168539325842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x v="1889"/>
    <d v="2013-03-11T18:02:26"/>
    <b v="0"/>
    <x v="34"/>
    <b v="1"/>
    <s v="music/indie rock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x v="1890"/>
    <d v="2012-12-15T18:52:08"/>
    <b v="0"/>
    <x v="336"/>
    <b v="1"/>
    <s v="music/indie rock"/>
    <x v="144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x v="1891"/>
    <d v="2010-07-22T06:00:00"/>
    <b v="0"/>
    <x v="148"/>
    <b v="1"/>
    <s v="music/indie rock"/>
    <x v="144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x v="1892"/>
    <d v="2011-06-07T15:18:01"/>
    <b v="0"/>
    <x v="55"/>
    <b v="1"/>
    <s v="music/indie rock"/>
    <x v="144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x v="1893"/>
    <d v="2011-04-16T03:59:00"/>
    <b v="0"/>
    <x v="43"/>
    <b v="1"/>
    <s v="music/indie rock"/>
    <x v="87"/>
    <n v="57.777777777777779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x v="1894"/>
    <d v="2012-02-12T21:43:03"/>
    <b v="0"/>
    <x v="9"/>
    <b v="1"/>
    <s v="music/indie rock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x v="1895"/>
    <d v="2015-10-20T17:55:22"/>
    <b v="0"/>
    <x v="5"/>
    <b v="1"/>
    <s v="music/indie rock"/>
    <x v="1445"/>
    <n v="196.34042553191489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x v="1896"/>
    <d v="2012-04-12T17:02:45"/>
    <b v="0"/>
    <x v="62"/>
    <b v="1"/>
    <s v="music/indie rock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x v="1897"/>
    <d v="2014-03-04T21:00:00"/>
    <b v="0"/>
    <x v="275"/>
    <b v="1"/>
    <s v="music/indie rock"/>
    <x v="144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x v="1898"/>
    <d v="2016-02-01T18:00:00"/>
    <b v="0"/>
    <x v="64"/>
    <b v="1"/>
    <s v="music/indie rock"/>
    <x v="1448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x v="1899"/>
    <d v="2015-03-25T21:36:06"/>
    <b v="0"/>
    <x v="288"/>
    <b v="1"/>
    <s v="music/indie rock"/>
    <x v="2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x v="1900"/>
    <d v="2012-10-06T09:59:00"/>
    <b v="0"/>
    <x v="241"/>
    <b v="1"/>
    <s v="music/indie rock"/>
    <x v="144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x v="1901"/>
    <d v="2015-05-22T13:00:00"/>
    <b v="0"/>
    <x v="20"/>
    <b v="0"/>
    <s v="technology/gadgets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x v="1902"/>
    <d v="2015-03-04T18:57:27"/>
    <b v="0"/>
    <x v="83"/>
    <b v="0"/>
    <s v="technology/gadgets"/>
    <x v="444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x v="1903"/>
    <d v="2017-01-27T18:29:51"/>
    <b v="0"/>
    <x v="14"/>
    <b v="0"/>
    <s v="technology/gadgets"/>
    <x v="14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x v="1904"/>
    <d v="2016-01-02T16:27:01"/>
    <b v="0"/>
    <x v="84"/>
    <b v="0"/>
    <s v="technology/gadgets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x v="1905"/>
    <d v="2014-09-07T22:13:14"/>
    <b v="0"/>
    <x v="80"/>
    <b v="0"/>
    <s v="technology/gadgets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x v="1906"/>
    <d v="2016-06-23T16:06:23"/>
    <b v="0"/>
    <x v="221"/>
    <b v="0"/>
    <s v="technology/gadgets"/>
    <x v="1453"/>
    <n v="215.959595959595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x v="1907"/>
    <d v="2014-05-23T14:05:25"/>
    <b v="0"/>
    <x v="80"/>
    <b v="0"/>
    <s v="technology/gadgets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x v="1908"/>
    <d v="2016-12-29T22:01:40"/>
    <b v="0"/>
    <x v="80"/>
    <b v="0"/>
    <s v="technology/gadgets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x v="1909"/>
    <d v="2014-10-23T10:17:59"/>
    <b v="0"/>
    <x v="44"/>
    <b v="0"/>
    <s v="technology/gadgets"/>
    <x v="145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x v="1910"/>
    <d v="2015-10-31T22:45:00"/>
    <b v="0"/>
    <x v="168"/>
    <b v="0"/>
    <s v="technology/gadgets"/>
    <x v="14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x v="1911"/>
    <d v="2014-08-09T00:48:54"/>
    <b v="0"/>
    <x v="29"/>
    <b v="0"/>
    <s v="technology/gadgets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x v="1912"/>
    <d v="2015-06-04T05:26:00"/>
    <b v="0"/>
    <x v="288"/>
    <b v="0"/>
    <s v="technology/gadgets"/>
    <x v="1459"/>
    <n v="70.595238095238102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x v="1913"/>
    <d v="2014-10-08T12:16:18"/>
    <b v="0"/>
    <x v="55"/>
    <b v="0"/>
    <s v="technology/gadgets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x v="1914"/>
    <d v="2014-11-01T03:59:00"/>
    <b v="0"/>
    <x v="84"/>
    <b v="0"/>
    <s v="technology/gadgets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x v="1915"/>
    <d v="2014-09-02T01:10:22"/>
    <b v="0"/>
    <x v="80"/>
    <b v="0"/>
    <s v="technology/gadgets"/>
    <x v="1462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x v="1916"/>
    <d v="2016-11-07T18:12:55"/>
    <b v="0"/>
    <x v="79"/>
    <b v="0"/>
    <s v="technology/gadgets"/>
    <x v="872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x v="1917"/>
    <d v="2017-02-10T06:28:53"/>
    <b v="0"/>
    <x v="16"/>
    <b v="0"/>
    <s v="technology/gadgets"/>
    <x v="146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x v="1918"/>
    <d v="2014-08-12T18:57:31"/>
    <b v="0"/>
    <x v="82"/>
    <b v="0"/>
    <s v="technology/gadgets"/>
    <x v="146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x v="1919"/>
    <d v="2015-05-19T21:00:49"/>
    <b v="0"/>
    <x v="22"/>
    <b v="0"/>
    <s v="technology/gadgets"/>
    <x v="1465"/>
    <n v="29.625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x v="1920"/>
    <d v="2015-10-21T23:00:00"/>
    <b v="0"/>
    <x v="217"/>
    <b v="0"/>
    <s v="technology/gadgets"/>
    <x v="1466"/>
    <n v="40.980952380952381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x v="1921"/>
    <d v="2012-07-14T05:19:03"/>
    <b v="0"/>
    <x v="44"/>
    <b v="1"/>
    <s v="music/indie rock"/>
    <x v="346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x v="1922"/>
    <d v="2013-12-12T06:08:27"/>
    <b v="0"/>
    <x v="31"/>
    <b v="1"/>
    <s v="music/indie rock"/>
    <x v="1467"/>
    <n v="36.109375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x v="1923"/>
    <d v="2011-09-27T04:59:00"/>
    <b v="0"/>
    <x v="62"/>
    <b v="1"/>
    <s v="music/indie rock"/>
    <x v="146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x v="1924"/>
    <d v="2014-01-15T19:33:00"/>
    <b v="0"/>
    <x v="51"/>
    <b v="1"/>
    <s v="music/indie rock"/>
    <x v="316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x v="1925"/>
    <d v="2013-10-11T00:00:00"/>
    <b v="0"/>
    <x v="47"/>
    <b v="1"/>
    <s v="music/indie rock"/>
    <x v="1469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x v="1926"/>
    <d v="2010-11-02T00:26:00"/>
    <b v="0"/>
    <x v="329"/>
    <b v="1"/>
    <s v="music/indie rock"/>
    <x v="1470"/>
    <n v="27.3896261682243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x v="1927"/>
    <d v="2012-03-08T04:59:00"/>
    <b v="0"/>
    <x v="202"/>
    <b v="1"/>
    <s v="music/indie rock"/>
    <x v="101"/>
    <n v="56.363636363636367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x v="1928"/>
    <d v="2013-05-07T15:33:14"/>
    <b v="0"/>
    <x v="69"/>
    <b v="1"/>
    <s v="music/indie rock"/>
    <x v="147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x v="1929"/>
    <d v="2011-07-05T00:31:06"/>
    <b v="0"/>
    <x v="11"/>
    <b v="1"/>
    <s v="music/indie rock"/>
    <x v="1472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x v="1930"/>
    <d v="2013-07-07T13:24:42"/>
    <b v="0"/>
    <x v="55"/>
    <b v="1"/>
    <s v="music/indie rock"/>
    <x v="74"/>
    <n v="48.846153846153847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x v="1931"/>
    <d v="2012-05-22T03:30:00"/>
    <b v="0"/>
    <x v="133"/>
    <b v="1"/>
    <s v="music/indie rock"/>
    <x v="147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x v="1932"/>
    <d v="2012-01-24T19:26:13"/>
    <b v="0"/>
    <x v="144"/>
    <b v="1"/>
    <s v="music/indie rock"/>
    <x v="147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x v="1933"/>
    <d v="2014-09-27T03:08:27"/>
    <b v="0"/>
    <x v="238"/>
    <b v="1"/>
    <s v="music/indie rock"/>
    <x v="147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x v="1934"/>
    <d v="2011-12-25T05:00:00"/>
    <b v="0"/>
    <x v="99"/>
    <b v="1"/>
    <s v="music/indie rock"/>
    <x v="147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x v="1935"/>
    <d v="2014-06-21T04:59:00"/>
    <b v="0"/>
    <x v="133"/>
    <b v="1"/>
    <s v="music/indie rock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x v="1936"/>
    <d v="2011-12-06T05:59:00"/>
    <b v="0"/>
    <x v="108"/>
    <b v="1"/>
    <s v="music/indie rock"/>
    <x v="1478"/>
    <n v="60.26903448275862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x v="1937"/>
    <d v="2012-06-15T03:59:00"/>
    <b v="0"/>
    <x v="60"/>
    <b v="1"/>
    <s v="music/indie rock"/>
    <x v="147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x v="1938"/>
    <d v="2013-07-02T05:00:00"/>
    <b v="0"/>
    <x v="229"/>
    <b v="1"/>
    <s v="music/indie rock"/>
    <x v="148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x v="1939"/>
    <d v="2013-03-10T22:38:28"/>
    <b v="0"/>
    <x v="93"/>
    <b v="1"/>
    <s v="music/indie rock"/>
    <x v="1076"/>
    <n v="115.3125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x v="1940"/>
    <d v="2011-06-15T03:59:00"/>
    <b v="0"/>
    <x v="162"/>
    <b v="1"/>
    <s v="music/indie rock"/>
    <x v="148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x v="1941"/>
    <d v="2014-05-15T06:58:51"/>
    <b v="1"/>
    <x v="337"/>
    <b v="1"/>
    <s v="technology/hardware"/>
    <x v="148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x v="1942"/>
    <d v="2011-07-04T19:52:20"/>
    <b v="1"/>
    <x v="195"/>
    <b v="1"/>
    <s v="technology/hardware"/>
    <x v="148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x v="1943"/>
    <d v="2016-08-11T06:28:36"/>
    <b v="1"/>
    <x v="338"/>
    <b v="1"/>
    <s v="technology/hardware"/>
    <x v="148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x v="1944"/>
    <d v="2014-05-01T14:01:30"/>
    <b v="1"/>
    <x v="339"/>
    <b v="1"/>
    <s v="technology/hardware"/>
    <x v="148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x v="1945"/>
    <d v="2015-07-12T06:02:38"/>
    <b v="1"/>
    <x v="340"/>
    <b v="1"/>
    <s v="technology/hardware"/>
    <x v="148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x v="1946"/>
    <d v="2014-04-20T02:36:01"/>
    <b v="1"/>
    <x v="16"/>
    <b v="1"/>
    <s v="technology/hardware"/>
    <x v="148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x v="1947"/>
    <d v="2009-11-23T05:59:00"/>
    <b v="1"/>
    <x v="23"/>
    <b v="1"/>
    <s v="technology/hardware"/>
    <x v="1488"/>
    <n v="35.003043478260871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x v="1948"/>
    <d v="2016-06-06T17:02:00"/>
    <b v="1"/>
    <x v="341"/>
    <b v="1"/>
    <s v="technology/hardware"/>
    <x v="1489"/>
    <n v="188.50671378091872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x v="1949"/>
    <d v="2014-07-10T10:09:11"/>
    <b v="1"/>
    <x v="342"/>
    <b v="1"/>
    <s v="technology/hardware"/>
    <x v="149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x v="1950"/>
    <d v="2011-04-22T04:21:13"/>
    <b v="1"/>
    <x v="343"/>
    <b v="1"/>
    <s v="technology/hardware"/>
    <x v="149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x v="1951"/>
    <d v="2016-11-07T11:05:37"/>
    <b v="1"/>
    <x v="344"/>
    <b v="1"/>
    <s v="technology/hardware"/>
    <x v="1492"/>
    <n v="127.36450839328538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x v="1952"/>
    <d v="2013-10-16T14:33:35"/>
    <b v="1"/>
    <x v="345"/>
    <b v="1"/>
    <s v="technology/hardware"/>
    <x v="1493"/>
    <n v="101.8553225806451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x v="1953"/>
    <d v="2012-03-02T03:00:00"/>
    <b v="1"/>
    <x v="206"/>
    <b v="1"/>
    <s v="technology/hardware"/>
    <x v="1494"/>
    <n v="230.55782312925169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x v="1954"/>
    <d v="2016-03-12T05:00:00"/>
    <b v="1"/>
    <x v="119"/>
    <b v="1"/>
    <s v="technology/hardware"/>
    <x v="14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x v="1955"/>
    <d v="2012-05-23T19:00:00"/>
    <b v="1"/>
    <x v="126"/>
    <b v="1"/>
    <s v="technology/hardware"/>
    <x v="149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x v="1956"/>
    <d v="2015-04-18T21:10:05"/>
    <b v="1"/>
    <x v="346"/>
    <b v="1"/>
    <s v="technology/hardware"/>
    <x v="1497"/>
    <n v="483.34246575342468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x v="1957"/>
    <d v="2012-10-27T02:21:53"/>
    <b v="1"/>
    <x v="347"/>
    <b v="1"/>
    <s v="technology/hardware"/>
    <x v="149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x v="1958"/>
    <d v="2013-03-23T22:42:41"/>
    <b v="1"/>
    <x v="348"/>
    <b v="1"/>
    <s v="technology/hardware"/>
    <x v="14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x v="1959"/>
    <d v="2014-10-01T00:00:00"/>
    <b v="1"/>
    <x v="349"/>
    <b v="1"/>
    <s v="technology/hardware"/>
    <x v="1500"/>
    <n v="36.965660377358489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x v="1960"/>
    <d v="2014-12-21T08:42:21"/>
    <b v="1"/>
    <x v="51"/>
    <b v="1"/>
    <s v="technology/hardware"/>
    <x v="15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x v="1961"/>
    <d v="2012-10-06T03:59:00"/>
    <b v="1"/>
    <x v="350"/>
    <b v="1"/>
    <s v="technology/hardware"/>
    <x v="15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x v="1962"/>
    <d v="2014-05-13T18:43:56"/>
    <b v="1"/>
    <x v="351"/>
    <b v="1"/>
    <s v="technology/hardware"/>
    <x v="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x v="1963"/>
    <d v="2014-09-16T10:18:54"/>
    <b v="1"/>
    <x v="242"/>
    <b v="1"/>
    <s v="technology/hardware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x v="1964"/>
    <d v="2016-04-22T06:32:52"/>
    <b v="1"/>
    <x v="352"/>
    <b v="1"/>
    <s v="technology/hardware"/>
    <x v="150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x v="1965"/>
    <d v="2012-01-12T01:00:00"/>
    <b v="1"/>
    <x v="273"/>
    <b v="1"/>
    <s v="technology/hardware"/>
    <x v="15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x v="1966"/>
    <d v="2014-08-14T12:58:18"/>
    <b v="1"/>
    <x v="353"/>
    <b v="1"/>
    <s v="technology/hardware"/>
    <x v="15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x v="1967"/>
    <d v="2014-05-01T15:55:29"/>
    <b v="1"/>
    <x v="316"/>
    <b v="1"/>
    <s v="technology/hardware"/>
    <x v="1508"/>
    <n v="182.78024691358024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x v="1968"/>
    <d v="2016-12-03T15:05:15"/>
    <b v="1"/>
    <x v="354"/>
    <b v="1"/>
    <s v="technology/hardware"/>
    <x v="150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x v="1969"/>
    <d v="2016-08-05T19:01:08"/>
    <b v="1"/>
    <x v="355"/>
    <b v="1"/>
    <s v="technology/hardware"/>
    <x v="1510"/>
    <n v="61.37572866984631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x v="1970"/>
    <d v="2013-04-20T03:38:21"/>
    <b v="1"/>
    <x v="356"/>
    <b v="1"/>
    <s v="technology/hardware"/>
    <x v="151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x v="1971"/>
    <d v="2013-11-15T04:00:00"/>
    <b v="1"/>
    <x v="357"/>
    <b v="1"/>
    <s v="technology/hardware"/>
    <x v="151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x v="1972"/>
    <d v="2012-11-18T01:17:24"/>
    <b v="1"/>
    <x v="146"/>
    <b v="1"/>
    <s v="technology/hardware"/>
    <x v="15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x v="1973"/>
    <d v="2016-08-06T07:00:00"/>
    <b v="1"/>
    <x v="358"/>
    <b v="1"/>
    <s v="technology/hardware"/>
    <x v="15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x v="1974"/>
    <d v="2013-08-19T08:01:09"/>
    <b v="1"/>
    <x v="359"/>
    <b v="1"/>
    <s v="technology/hardware"/>
    <x v="1515"/>
    <n v="186.8139303482587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x v="1975"/>
    <d v="2013-03-10T18:07:31"/>
    <b v="1"/>
    <x v="35"/>
    <b v="1"/>
    <s v="technology/hardware"/>
    <x v="1516"/>
    <n v="131.98948616600788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x v="1976"/>
    <d v="2013-07-13T21:35:25"/>
    <b v="1"/>
    <x v="360"/>
    <b v="1"/>
    <s v="technology/hardware"/>
    <x v="1517"/>
    <n v="29.310782241014799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x v="1977"/>
    <d v="2015-12-19T07:59:00"/>
    <b v="1"/>
    <x v="361"/>
    <b v="1"/>
    <s v="technology/hardware"/>
    <x v="151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x v="1978"/>
    <d v="2012-06-12T07:00:00"/>
    <b v="1"/>
    <x v="362"/>
    <b v="1"/>
    <s v="technology/hardware"/>
    <x v="1519"/>
    <n v="1323.2540463917526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x v="1979"/>
    <d v="2015-11-19T04:59:00"/>
    <b v="1"/>
    <x v="363"/>
    <b v="1"/>
    <s v="technology/hardware"/>
    <x v="1520"/>
    <n v="282.65966789667897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x v="1980"/>
    <d v="2016-04-03T12:01:02"/>
    <b v="1"/>
    <x v="364"/>
    <b v="1"/>
    <s v="technology/hardware"/>
    <x v="152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x v="1981"/>
    <d v="2014-07-09T17:24:25"/>
    <b v="0"/>
    <x v="8"/>
    <b v="0"/>
    <s v="photography/people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x v="1982"/>
    <d v="2016-12-04T15:04:47"/>
    <b v="0"/>
    <x v="78"/>
    <b v="0"/>
    <s v="photography/people"/>
    <x v="109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x v="1983"/>
    <d v="2016-09-02T07:00:00"/>
    <b v="0"/>
    <x v="38"/>
    <b v="0"/>
    <s v="photography/people"/>
    <x v="152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x v="1984"/>
    <d v="2014-11-30T19:58:01"/>
    <b v="0"/>
    <x v="63"/>
    <b v="0"/>
    <s v="photography/people"/>
    <x v="152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x v="1985"/>
    <d v="2016-08-02T23:00:00"/>
    <b v="0"/>
    <x v="80"/>
    <b v="0"/>
    <s v="photography/people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x v="1986"/>
    <d v="2016-03-14T09:24:43"/>
    <b v="0"/>
    <x v="29"/>
    <b v="0"/>
    <s v="photography/people"/>
    <x v="833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x v="1987"/>
    <d v="2015-03-01T15:21:16"/>
    <b v="0"/>
    <x v="33"/>
    <b v="0"/>
    <s v="photography/people"/>
    <x v="1526"/>
    <n v="83.428571428571431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x v="1988"/>
    <d v="2015-08-20T18:19:02"/>
    <b v="0"/>
    <x v="29"/>
    <b v="0"/>
    <s v="photography/people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x v="1989"/>
    <d v="2016-12-11T16:20:08"/>
    <b v="0"/>
    <x v="29"/>
    <b v="0"/>
    <s v="photography/people"/>
    <x v="460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x v="1990"/>
    <d v="2016-02-13T04:42:12"/>
    <b v="0"/>
    <x v="81"/>
    <b v="0"/>
    <s v="photography/people"/>
    <x v="1527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x v="1991"/>
    <d v="2015-07-03T21:26:26"/>
    <b v="0"/>
    <x v="83"/>
    <b v="0"/>
    <s v="photography/people"/>
    <x v="1528"/>
    <n v="46.666666666666664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x v="1992"/>
    <d v="2015-02-18T03:26:31"/>
    <b v="0"/>
    <x v="84"/>
    <b v="0"/>
    <s v="photography/people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x v="1993"/>
    <d v="2015-12-21T14:07:17"/>
    <b v="0"/>
    <x v="78"/>
    <b v="0"/>
    <s v="photography/people"/>
    <x v="109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x v="1994"/>
    <d v="2016-12-07T01:09:02"/>
    <b v="0"/>
    <x v="78"/>
    <b v="0"/>
    <s v="photography/people"/>
    <x v="109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x v="1995"/>
    <d v="2015-07-16T21:38:56"/>
    <b v="0"/>
    <x v="83"/>
    <b v="0"/>
    <s v="photography/people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x v="1996"/>
    <d v="2014-07-10T19:40:11"/>
    <b v="0"/>
    <x v="78"/>
    <b v="0"/>
    <s v="photography/people"/>
    <x v="109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x v="1997"/>
    <d v="2014-08-26T22:20:12"/>
    <b v="0"/>
    <x v="78"/>
    <b v="0"/>
    <s v="photography/people"/>
    <x v="109"/>
    <n v="0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x v="1998"/>
    <d v="2014-08-01T02:50:38"/>
    <b v="0"/>
    <x v="83"/>
    <b v="0"/>
    <s v="photography/people"/>
    <x v="1531"/>
    <n v="218.33333333333334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x v="1999"/>
    <d v="2014-11-13T12:35:08"/>
    <b v="0"/>
    <x v="63"/>
    <b v="0"/>
    <s v="photography/people"/>
    <x v="153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x v="2000"/>
    <d v="2016-01-06T22:50:13"/>
    <b v="0"/>
    <x v="20"/>
    <b v="0"/>
    <s v="photography/people"/>
    <x v="856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x v="2001"/>
    <d v="2015-06-12T20:00:00"/>
    <b v="1"/>
    <x v="365"/>
    <b v="1"/>
    <s v="technology/hardware"/>
    <x v="153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x v="2002"/>
    <d v="2017-01-23T17:05:43"/>
    <b v="1"/>
    <x v="366"/>
    <b v="1"/>
    <s v="technology/hardware"/>
    <x v="153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x v="2003"/>
    <d v="2010-07-02T23:00:00"/>
    <b v="1"/>
    <x v="57"/>
    <b v="1"/>
    <s v="technology/hardware"/>
    <x v="15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x v="2004"/>
    <d v="2014-07-10T14:31:03"/>
    <b v="1"/>
    <x v="178"/>
    <b v="1"/>
    <s v="technology/hardware"/>
    <x v="1536"/>
    <n v="331.10237288135596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x v="2005"/>
    <d v="2013-10-16T03:59:00"/>
    <b v="1"/>
    <x v="277"/>
    <b v="1"/>
    <s v="technology/hardware"/>
    <x v="153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x v="2006"/>
    <d v="2014-12-03T13:00:45"/>
    <b v="1"/>
    <x v="175"/>
    <b v="1"/>
    <s v="technology/hardware"/>
    <x v="153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x v="2007"/>
    <d v="2010-08-24T04:00:00"/>
    <b v="1"/>
    <x v="89"/>
    <b v="1"/>
    <s v="technology/hardware"/>
    <x v="153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x v="2008"/>
    <d v="2011-09-19T14:30:22"/>
    <b v="1"/>
    <x v="14"/>
    <b v="1"/>
    <s v="technology/hardware"/>
    <x v="154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x v="2009"/>
    <d v="2016-11-23T08:45:43"/>
    <b v="1"/>
    <x v="367"/>
    <b v="1"/>
    <s v="technology/hardware"/>
    <x v="1541"/>
    <n v="383.3643216080402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x v="2010"/>
    <d v="2016-08-18T23:54:51"/>
    <b v="1"/>
    <x v="368"/>
    <b v="1"/>
    <s v="technology/hardware"/>
    <x v="154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x v="2011"/>
    <d v="2016-01-11T23:00:00"/>
    <b v="1"/>
    <x v="369"/>
    <b v="1"/>
    <s v="technology/hardware"/>
    <x v="154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x v="2012"/>
    <d v="2015-02-05T19:44:01"/>
    <b v="1"/>
    <x v="275"/>
    <b v="1"/>
    <s v="technology/hardware"/>
    <x v="154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x v="2013"/>
    <d v="2016-07-08T23:03:34"/>
    <b v="1"/>
    <x v="370"/>
    <b v="1"/>
    <s v="technology/hardware"/>
    <x v="154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x v="2014"/>
    <d v="2013-03-25T04:08:59"/>
    <b v="1"/>
    <x v="371"/>
    <b v="1"/>
    <s v="technology/hardware"/>
    <x v="1546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x v="2015"/>
    <d v="2011-09-09T21:02:43"/>
    <b v="1"/>
    <x v="372"/>
    <b v="1"/>
    <s v="technology/hardware"/>
    <x v="1547"/>
    <n v="50.22228395061728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x v="2016"/>
    <d v="2013-03-09T21:08:19"/>
    <b v="1"/>
    <x v="373"/>
    <b v="1"/>
    <s v="technology/hardware"/>
    <x v="154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x v="2017"/>
    <d v="2012-03-24T04:00:00"/>
    <b v="1"/>
    <x v="374"/>
    <b v="1"/>
    <s v="technology/hardware"/>
    <x v="154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x v="2018"/>
    <d v="2015-08-13T08:46:49"/>
    <b v="1"/>
    <x v="375"/>
    <b v="1"/>
    <s v="technology/hardware"/>
    <x v="155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x v="2019"/>
    <d v="2016-09-22T17:00:21"/>
    <b v="1"/>
    <x v="376"/>
    <b v="1"/>
    <s v="technology/hardware"/>
    <x v="155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x v="2020"/>
    <d v="2014-05-14T23:04:00"/>
    <b v="1"/>
    <x v="259"/>
    <b v="1"/>
    <s v="technology/hardware"/>
    <x v="155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x v="2021"/>
    <d v="2014-09-24T01:41:37"/>
    <b v="1"/>
    <x v="195"/>
    <b v="1"/>
    <s v="technology/hardware"/>
    <x v="155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x v="2022"/>
    <d v="2016-06-11T13:39:32"/>
    <b v="1"/>
    <x v="166"/>
    <b v="1"/>
    <s v="technology/hardware"/>
    <x v="155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x v="2023"/>
    <d v="2015-06-11T10:05:53"/>
    <b v="1"/>
    <x v="377"/>
    <b v="1"/>
    <s v="technology/hardware"/>
    <x v="155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x v="2024"/>
    <d v="2012-08-13T03:00:00"/>
    <b v="1"/>
    <x v="217"/>
    <b v="1"/>
    <s v="technology/hardware"/>
    <x v="155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x v="2025"/>
    <d v="2015-06-11T04:25:46"/>
    <b v="1"/>
    <x v="378"/>
    <b v="1"/>
    <s v="technology/hardware"/>
    <x v="1557"/>
    <n v="220.74074074074073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x v="2026"/>
    <d v="2014-04-21T03:59:00"/>
    <b v="1"/>
    <x v="379"/>
    <b v="1"/>
    <s v="technology/hardware"/>
    <x v="155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x v="2027"/>
    <d v="2015-03-30T18:31:59"/>
    <b v="1"/>
    <x v="380"/>
    <b v="1"/>
    <s v="technology/hardware"/>
    <x v="1559"/>
    <n v="223.0964749536178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x v="2028"/>
    <d v="2010-03-15T21:55:00"/>
    <b v="1"/>
    <x v="1"/>
    <b v="1"/>
    <s v="technology/hardware"/>
    <x v="1560"/>
    <n v="47.911392405063289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x v="2029"/>
    <d v="2014-08-27T00:31:21"/>
    <b v="1"/>
    <x v="225"/>
    <b v="1"/>
    <s v="technology/hardware"/>
    <x v="15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x v="2030"/>
    <d v="2012-11-29T23:54:56"/>
    <b v="1"/>
    <x v="381"/>
    <b v="1"/>
    <s v="technology/hardware"/>
    <x v="1562"/>
    <n v="118.6144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x v="2031"/>
    <d v="2015-01-09T01:00:00"/>
    <b v="1"/>
    <x v="278"/>
    <b v="1"/>
    <s v="technology/hardware"/>
    <x v="1563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x v="2032"/>
    <d v="2016-12-15T05:00:00"/>
    <b v="1"/>
    <x v="382"/>
    <b v="1"/>
    <s v="technology/hardware"/>
    <x v="156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x v="2033"/>
    <d v="2014-04-26T01:58:38"/>
    <b v="1"/>
    <x v="150"/>
    <b v="1"/>
    <s v="technology/hardware"/>
    <x v="156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x v="2034"/>
    <d v="2015-05-07T06:58:00"/>
    <b v="1"/>
    <x v="278"/>
    <b v="1"/>
    <s v="technology/hardware"/>
    <x v="156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x v="2035"/>
    <d v="2015-12-19T01:00:00"/>
    <b v="1"/>
    <x v="383"/>
    <b v="1"/>
    <s v="technology/hardware"/>
    <x v="156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x v="2036"/>
    <d v="2014-05-09T20:45:19"/>
    <b v="1"/>
    <x v="384"/>
    <b v="1"/>
    <s v="technology/hardware"/>
    <x v="156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x v="2037"/>
    <d v="2013-12-30T06:02:33"/>
    <b v="1"/>
    <x v="385"/>
    <b v="1"/>
    <s v="technology/hardware"/>
    <x v="1569"/>
    <n v="70.041118881118877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x v="2038"/>
    <d v="2013-07-01T18:00:00"/>
    <b v="1"/>
    <x v="386"/>
    <b v="1"/>
    <s v="technology/hardware"/>
    <x v="1570"/>
    <n v="164.90686274509804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x v="2039"/>
    <d v="2016-12-01T04:59:00"/>
    <b v="1"/>
    <x v="169"/>
    <b v="1"/>
    <s v="technology/hardware"/>
    <x v="1571"/>
    <n v="449.2638522427440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x v="2040"/>
    <d v="2013-11-15T23:15:03"/>
    <b v="1"/>
    <x v="197"/>
    <b v="1"/>
    <s v="technology/hardware"/>
    <x v="157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x v="2041"/>
    <d v="2016-11-10T13:37:07"/>
    <b v="0"/>
    <x v="148"/>
    <b v="1"/>
    <s v="technology/hardware"/>
    <x v="157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x v="2042"/>
    <d v="2016-01-22T16:59:34"/>
    <b v="0"/>
    <x v="205"/>
    <b v="1"/>
    <s v="technology/hardware"/>
    <x v="157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x v="2043"/>
    <d v="2016-12-11T04:59:00"/>
    <b v="0"/>
    <x v="189"/>
    <b v="1"/>
    <s v="technology/hardware"/>
    <x v="15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x v="2044"/>
    <d v="2015-06-13T16:25:14"/>
    <b v="0"/>
    <x v="387"/>
    <b v="1"/>
    <s v="technology/hardware"/>
    <x v="15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x v="2045"/>
    <d v="2012-07-09T02:07:27"/>
    <b v="0"/>
    <x v="40"/>
    <b v="1"/>
    <s v="technology/hardware"/>
    <x v="157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x v="2046"/>
    <d v="2013-05-23T04:07:24"/>
    <b v="0"/>
    <x v="37"/>
    <b v="1"/>
    <s v="technology/hardware"/>
    <x v="157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x v="2047"/>
    <d v="2015-04-17T00:00:00"/>
    <b v="0"/>
    <x v="388"/>
    <b v="1"/>
    <s v="technology/hardware"/>
    <x v="157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x v="2048"/>
    <d v="2013-05-23T15:38:11"/>
    <b v="0"/>
    <x v="389"/>
    <b v="1"/>
    <s v="technology/hardware"/>
    <x v="1580"/>
    <n v="91.82989803350327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x v="2049"/>
    <d v="2013-12-02T22:59:00"/>
    <b v="0"/>
    <x v="390"/>
    <b v="1"/>
    <s v="technology/hardware"/>
    <x v="158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x v="2050"/>
    <d v="2015-05-31T01:42:58"/>
    <b v="0"/>
    <x v="203"/>
    <b v="1"/>
    <s v="technology/hardware"/>
    <x v="158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x v="2051"/>
    <d v="2013-12-26T00:32:17"/>
    <b v="0"/>
    <x v="391"/>
    <b v="1"/>
    <s v="technology/hardware"/>
    <x v="158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x v="2052"/>
    <d v="2016-02-20T02:00:53"/>
    <b v="0"/>
    <x v="392"/>
    <b v="1"/>
    <s v="technology/hardware"/>
    <x v="158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x v="2053"/>
    <d v="2015-11-25T15:49:11"/>
    <b v="0"/>
    <x v="212"/>
    <b v="1"/>
    <s v="technology/hardware"/>
    <x v="158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x v="2054"/>
    <d v="2014-05-02T12:30:10"/>
    <b v="0"/>
    <x v="393"/>
    <b v="1"/>
    <s v="technology/hardware"/>
    <x v="158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x v="2055"/>
    <d v="2014-12-03T04:00:00"/>
    <b v="0"/>
    <x v="21"/>
    <b v="1"/>
    <s v="technology/hardware"/>
    <x v="158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x v="2056"/>
    <d v="2013-04-17T18:15:42"/>
    <b v="0"/>
    <x v="394"/>
    <b v="1"/>
    <s v="technology/hardware"/>
    <x v="158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x v="2057"/>
    <d v="2016-02-26T11:52:12"/>
    <b v="0"/>
    <x v="395"/>
    <b v="1"/>
    <s v="technology/hardware"/>
    <x v="1589"/>
    <n v="45.547792792792798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x v="2058"/>
    <d v="2015-03-02T20:00:00"/>
    <b v="0"/>
    <x v="396"/>
    <b v="1"/>
    <s v="technology/hardware"/>
    <x v="159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x v="2059"/>
    <d v="2016-01-31T21:59:00"/>
    <b v="0"/>
    <x v="269"/>
    <b v="1"/>
    <s v="technology/hardware"/>
    <x v="159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x v="2060"/>
    <d v="2014-07-23T15:25:50"/>
    <b v="0"/>
    <x v="397"/>
    <b v="1"/>
    <s v="technology/hardware"/>
    <x v="1592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x v="2061"/>
    <d v="2016-12-31T18:20:54"/>
    <b v="0"/>
    <x v="2"/>
    <b v="1"/>
    <s v="technology/hardware"/>
    <x v="1593"/>
    <n v="154.17142857142858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x v="2062"/>
    <d v="2016-03-24T08:11:38"/>
    <b v="0"/>
    <x v="398"/>
    <b v="1"/>
    <s v="technology/hardware"/>
    <x v="1594"/>
    <n v="566.38916256157631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x v="2063"/>
    <d v="2016-05-15T17:35:01"/>
    <b v="0"/>
    <x v="72"/>
    <b v="1"/>
    <s v="technology/hardware"/>
    <x v="159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x v="2064"/>
    <d v="2013-05-31T12:00:00"/>
    <b v="0"/>
    <x v="399"/>
    <b v="1"/>
    <s v="technology/hardware"/>
    <x v="15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x v="2065"/>
    <d v="2013-12-25T08:00:29"/>
    <b v="0"/>
    <x v="400"/>
    <b v="1"/>
    <s v="technology/hardware"/>
    <x v="15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x v="2066"/>
    <d v="2014-08-23T18:31:23"/>
    <b v="0"/>
    <x v="71"/>
    <b v="1"/>
    <s v="technology/hardware"/>
    <x v="1598"/>
    <n v="67.261538461538464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x v="2067"/>
    <d v="2015-05-24T20:29:36"/>
    <b v="0"/>
    <x v="73"/>
    <b v="1"/>
    <s v="technology/hardware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x v="2068"/>
    <d v="2016-10-20T20:11:55"/>
    <b v="0"/>
    <x v="88"/>
    <b v="1"/>
    <s v="technology/hardware"/>
    <x v="16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x v="2069"/>
    <d v="2016-01-02T23:19:51"/>
    <b v="0"/>
    <x v="40"/>
    <b v="1"/>
    <s v="technology/hardware"/>
    <x v="16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x v="2070"/>
    <d v="2016-06-28T15:45:23"/>
    <b v="0"/>
    <x v="401"/>
    <b v="1"/>
    <s v="technology/hardware"/>
    <x v="160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x v="2071"/>
    <d v="2016-10-02T06:41:24"/>
    <b v="0"/>
    <x v="402"/>
    <b v="1"/>
    <s v="technology/hardware"/>
    <x v="160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x v="2072"/>
    <d v="2016-05-07T13:57:12"/>
    <b v="0"/>
    <x v="403"/>
    <b v="1"/>
    <s v="technology/hardware"/>
    <x v="160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x v="2073"/>
    <d v="2015-05-08T16:01:58"/>
    <b v="0"/>
    <x v="404"/>
    <b v="1"/>
    <s v="technology/hardware"/>
    <x v="1605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x v="2074"/>
    <d v="2016-05-06T19:49:42"/>
    <b v="0"/>
    <x v="83"/>
    <b v="1"/>
    <s v="technology/hardware"/>
    <x v="78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x v="2075"/>
    <d v="2013-07-25T16:21:28"/>
    <b v="0"/>
    <x v="405"/>
    <b v="1"/>
    <s v="technology/hardware"/>
    <x v="1606"/>
    <n v="20.465926829268295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x v="2076"/>
    <d v="2014-07-23T21:08:09"/>
    <b v="0"/>
    <x v="406"/>
    <b v="1"/>
    <s v="technology/hardware"/>
    <x v="160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x v="2077"/>
    <d v="2015-06-05T21:00:00"/>
    <b v="0"/>
    <x v="101"/>
    <b v="1"/>
    <s v="technology/hardware"/>
    <x v="16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x v="2078"/>
    <d v="2016-12-18T18:30:57"/>
    <b v="0"/>
    <x v="53"/>
    <b v="1"/>
    <s v="technology/hardware"/>
    <x v="160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x v="2079"/>
    <d v="2015-06-25T19:00:00"/>
    <b v="0"/>
    <x v="407"/>
    <b v="1"/>
    <s v="technology/hardware"/>
    <x v="161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x v="2080"/>
    <d v="2015-11-11T23:58:20"/>
    <b v="0"/>
    <x v="133"/>
    <b v="1"/>
    <s v="technology/hardware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x v="2081"/>
    <d v="2012-05-16T04:59:00"/>
    <b v="0"/>
    <x v="165"/>
    <b v="1"/>
    <s v="music/indie rock"/>
    <x v="1612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x v="2082"/>
    <d v="2011-11-24T03:53:16"/>
    <b v="0"/>
    <x v="44"/>
    <b v="1"/>
    <s v="music/indie rock"/>
    <x v="161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x v="2083"/>
    <d v="2012-06-04T17:19:55"/>
    <b v="0"/>
    <x v="20"/>
    <b v="1"/>
    <s v="music/indie rock"/>
    <x v="1614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x v="2084"/>
    <d v="2014-05-04T06:59:00"/>
    <b v="0"/>
    <x v="67"/>
    <b v="1"/>
    <s v="music/indie rock"/>
    <x v="100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x v="2085"/>
    <d v="2012-07-15T20:03:07"/>
    <b v="0"/>
    <x v="183"/>
    <b v="1"/>
    <s v="music/indie rock"/>
    <x v="161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x v="2086"/>
    <d v="2011-12-14T04:59:00"/>
    <b v="0"/>
    <x v="2"/>
    <b v="1"/>
    <s v="music/indie rock"/>
    <x v="161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x v="2087"/>
    <d v="2011-09-08T04:54:18"/>
    <b v="0"/>
    <x v="20"/>
    <b v="1"/>
    <s v="music/indie rock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x v="2088"/>
    <d v="2010-09-11T03:59:00"/>
    <b v="0"/>
    <x v="11"/>
    <b v="1"/>
    <s v="music/indie rock"/>
    <x v="1618"/>
    <n v="46.204266666666669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x v="2089"/>
    <d v="2013-08-02T01:49:54"/>
    <b v="0"/>
    <x v="95"/>
    <b v="1"/>
    <s v="music/indie rock"/>
    <x v="161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x v="2090"/>
    <d v="2013-02-24T09:09:15"/>
    <b v="0"/>
    <x v="322"/>
    <b v="1"/>
    <s v="music/indie rock"/>
    <x v="162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x v="2091"/>
    <d v="2011-03-01T20:00:00"/>
    <b v="0"/>
    <x v="336"/>
    <b v="1"/>
    <s v="music/indie rock"/>
    <x v="16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x v="2092"/>
    <d v="2011-10-07T16:58:52"/>
    <b v="0"/>
    <x v="165"/>
    <b v="1"/>
    <s v="music/indie rock"/>
    <x v="162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x v="2093"/>
    <d v="2012-12-22T21:30:32"/>
    <b v="0"/>
    <x v="23"/>
    <b v="1"/>
    <s v="music/indie rock"/>
    <x v="95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x v="2094"/>
    <d v="2012-03-05T03:00:00"/>
    <b v="0"/>
    <x v="250"/>
    <b v="1"/>
    <s v="music/indie rock"/>
    <x v="162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x v="2095"/>
    <d v="2011-10-02T17:36:13"/>
    <b v="0"/>
    <x v="19"/>
    <b v="1"/>
    <s v="music/indie rock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x v="2096"/>
    <d v="2012-10-26T03:59:00"/>
    <b v="0"/>
    <x v="25"/>
    <b v="1"/>
    <s v="music/indie rock"/>
    <x v="658"/>
    <n v="43.571428571428569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x v="2097"/>
    <d v="2011-12-01T15:02:15"/>
    <b v="0"/>
    <x v="44"/>
    <b v="1"/>
    <s v="music/indie rock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x v="2098"/>
    <d v="2012-03-08T02:43:55"/>
    <b v="0"/>
    <x v="58"/>
    <b v="1"/>
    <s v="music/indie rock"/>
    <x v="1415"/>
    <n v="188.125"/>
    <x v="4"/>
    <x v="14"/>
  </r>
  <r>
    <n v="2099"/>
    <s v="Roosevelt Died."/>
    <s v="Our tour van died, we need help!"/>
    <x v="9"/>
    <n v="3971"/>
    <x v="0"/>
    <x v="0"/>
    <s v="USD"/>
    <n v="1435808400"/>
    <n v="1434650084"/>
    <x v="2099"/>
    <d v="2015-07-02T03:40:00"/>
    <b v="0"/>
    <x v="287"/>
    <b v="1"/>
    <s v="music/indie rock"/>
    <x v="162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x v="2100"/>
    <d v="2012-06-30T03:59:00"/>
    <b v="0"/>
    <x v="74"/>
    <b v="1"/>
    <s v="music/indie rock"/>
    <x v="162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x v="2101"/>
    <d v="2012-02-13T03:35:14"/>
    <b v="0"/>
    <x v="34"/>
    <b v="1"/>
    <s v="music/indie rock"/>
    <x v="162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x v="2102"/>
    <d v="2011-05-05T20:50:48"/>
    <b v="0"/>
    <x v="44"/>
    <b v="1"/>
    <s v="music/indie rock"/>
    <x v="1627"/>
    <n v="35.789473684210527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x v="2103"/>
    <d v="2012-11-09T19:07:07"/>
    <b v="0"/>
    <x v="248"/>
    <b v="1"/>
    <s v="music/indie rock"/>
    <x v="16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x v="2104"/>
    <d v="2013-05-31T00:00:00"/>
    <b v="0"/>
    <x v="77"/>
    <b v="1"/>
    <s v="music/indie rock"/>
    <x v="1629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x v="2105"/>
    <d v="2014-11-21T04:00:00"/>
    <b v="0"/>
    <x v="221"/>
    <b v="1"/>
    <s v="music/indie rock"/>
    <x v="163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x v="2106"/>
    <d v="2013-01-26T05:09:34"/>
    <b v="0"/>
    <x v="34"/>
    <b v="1"/>
    <s v="music/indie rock"/>
    <x v="163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x v="2107"/>
    <d v="2014-11-12T18:03:13"/>
    <b v="0"/>
    <x v="6"/>
    <b v="1"/>
    <s v="music/indie rock"/>
    <x v="163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x v="2108"/>
    <d v="2012-09-10T03:55:00"/>
    <b v="0"/>
    <x v="277"/>
    <b v="1"/>
    <s v="music/indie rock"/>
    <x v="1633"/>
    <n v="89.895287958115176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x v="2109"/>
    <d v="2015-07-05T17:00:17"/>
    <b v="0"/>
    <x v="244"/>
    <b v="1"/>
    <s v="music/indie rock"/>
    <x v="1634"/>
    <n v="106.52500000000001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x v="2110"/>
    <d v="2014-05-28T04:59:00"/>
    <b v="0"/>
    <x v="44"/>
    <b v="1"/>
    <s v="music/indie rock"/>
    <x v="2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x v="2111"/>
    <d v="2011-08-15T01:00:00"/>
    <b v="0"/>
    <x v="70"/>
    <b v="1"/>
    <s v="music/indie rock"/>
    <x v="1635"/>
    <n v="54.615384615384613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x v="2112"/>
    <d v="2013-04-15T22:16:33"/>
    <b v="0"/>
    <x v="202"/>
    <b v="1"/>
    <s v="music/indie rock"/>
    <x v="31"/>
    <n v="27.272727272727273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x v="2113"/>
    <d v="2014-09-23T20:46:16"/>
    <b v="0"/>
    <x v="329"/>
    <b v="1"/>
    <s v="music/indie rock"/>
    <x v="163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x v="2114"/>
    <d v="2010-12-09T04:59:00"/>
    <b v="0"/>
    <x v="206"/>
    <b v="1"/>
    <s v="music/indie rock"/>
    <x v="163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x v="2115"/>
    <d v="2011-02-20T01:56:41"/>
    <b v="0"/>
    <x v="17"/>
    <b v="1"/>
    <s v="music/indie rock"/>
    <x v="163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x v="2116"/>
    <d v="2012-10-02T18:40:03"/>
    <b v="0"/>
    <x v="297"/>
    <b v="1"/>
    <s v="music/indie rock"/>
    <x v="163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x v="2117"/>
    <d v="2015-10-27T04:59:00"/>
    <b v="0"/>
    <x v="2"/>
    <b v="1"/>
    <s v="music/indie rock"/>
    <x v="1640"/>
    <n v="50.657142857142858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x v="2118"/>
    <d v="2011-07-24T20:08:56"/>
    <b v="0"/>
    <x v="57"/>
    <b v="1"/>
    <s v="music/indie rock"/>
    <x v="1641"/>
    <n v="79.182941176470578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x v="2119"/>
    <d v="2012-08-16T03:07:25"/>
    <b v="0"/>
    <x v="19"/>
    <b v="1"/>
    <s v="music/indie rock"/>
    <x v="1266"/>
    <n v="91.590909090909093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x v="2120"/>
    <d v="2014-01-01T23:08:56"/>
    <b v="0"/>
    <x v="50"/>
    <b v="1"/>
    <s v="music/indie rock"/>
    <x v="1642"/>
    <n v="116.96275362318841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x v="2121"/>
    <d v="2017-01-11T17:49:08"/>
    <b v="0"/>
    <x v="73"/>
    <b v="0"/>
    <s v="games/video games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x v="2122"/>
    <d v="2017-01-07T07:12:49"/>
    <b v="0"/>
    <x v="83"/>
    <b v="0"/>
    <s v="games/video games"/>
    <x v="16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x v="2123"/>
    <d v="2010-03-15T06:59:00"/>
    <b v="0"/>
    <x v="81"/>
    <b v="0"/>
    <s v="games/video games"/>
    <x v="709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x v="2124"/>
    <d v="2010-11-30T05:00:00"/>
    <b v="0"/>
    <x v="81"/>
    <b v="0"/>
    <s v="games/video games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x v="2125"/>
    <d v="2015-08-05T00:33:53"/>
    <b v="0"/>
    <x v="74"/>
    <b v="0"/>
    <s v="games/video games"/>
    <x v="1646"/>
    <n v="31.555555555555557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x v="2126"/>
    <d v="2014-12-08T23:21:27"/>
    <b v="0"/>
    <x v="84"/>
    <b v="0"/>
    <s v="games/video games"/>
    <x v="833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x v="2127"/>
    <d v="2015-03-12T11:07:43"/>
    <b v="0"/>
    <x v="163"/>
    <b v="0"/>
    <s v="games/video games"/>
    <x v="1647"/>
    <n v="34.220338983050844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x v="2128"/>
    <d v="2014-09-21T18:32:49"/>
    <b v="0"/>
    <x v="29"/>
    <b v="0"/>
    <s v="games/video games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x v="2129"/>
    <d v="2016-03-10T00:35:00"/>
    <b v="0"/>
    <x v="8"/>
    <b v="0"/>
    <s v="games/video games"/>
    <x v="1648"/>
    <n v="19.666666666666668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x v="2130"/>
    <d v="2014-08-16T02:04:23"/>
    <b v="0"/>
    <x v="80"/>
    <b v="0"/>
    <s v="games/video games"/>
    <x v="1649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x v="2131"/>
    <d v="2015-07-12T04:58:11"/>
    <b v="0"/>
    <x v="83"/>
    <b v="0"/>
    <s v="games/video games"/>
    <x v="152"/>
    <n v="8.3333333333333339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x v="2132"/>
    <d v="2014-02-03T11:41:32"/>
    <b v="0"/>
    <x v="221"/>
    <b v="0"/>
    <s v="games/video games"/>
    <x v="165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x v="2133"/>
    <d v="2011-04-24T06:59:00"/>
    <b v="0"/>
    <x v="83"/>
    <b v="0"/>
    <s v="games/video games"/>
    <x v="1462"/>
    <n v="5.3333333333333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x v="2134"/>
    <d v="2013-04-27T21:16:31"/>
    <b v="0"/>
    <x v="83"/>
    <b v="0"/>
    <s v="games/video games"/>
    <x v="165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x v="2135"/>
    <d v="2012-10-04T23:07:13"/>
    <b v="0"/>
    <x v="19"/>
    <b v="0"/>
    <s v="games/video games"/>
    <x v="1652"/>
    <n v="21.727272727272727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x v="2136"/>
    <d v="2013-10-19T12:13:06"/>
    <b v="0"/>
    <x v="80"/>
    <b v="0"/>
    <s v="games/video games"/>
    <x v="165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x v="2137"/>
    <d v="2014-12-05T18:30:29"/>
    <b v="0"/>
    <x v="408"/>
    <b v="0"/>
    <s v="games/video games"/>
    <x v="1654"/>
    <n v="26.5973782771535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x v="2138"/>
    <d v="2013-11-09T01:18:59"/>
    <b v="0"/>
    <x v="8"/>
    <b v="0"/>
    <s v="games/video games"/>
    <x v="1655"/>
    <n v="10.666666666666666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x v="2139"/>
    <d v="2016-11-03T18:00:08"/>
    <b v="0"/>
    <x v="66"/>
    <b v="0"/>
    <s v="games/video games"/>
    <x v="165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x v="2140"/>
    <d v="2013-01-11T20:00:24"/>
    <b v="0"/>
    <x v="202"/>
    <b v="0"/>
    <s v="games/video games"/>
    <x v="165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x v="2141"/>
    <d v="2014-11-14T06:39:19"/>
    <b v="0"/>
    <x v="78"/>
    <b v="0"/>
    <s v="games/video games"/>
    <x v="109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x v="2142"/>
    <d v="2015-12-30T16:50:10"/>
    <b v="0"/>
    <x v="8"/>
    <b v="0"/>
    <s v="games/video games"/>
    <x v="165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x v="2143"/>
    <d v="2010-07-21T19:00:00"/>
    <b v="0"/>
    <x v="81"/>
    <b v="0"/>
    <s v="games/video games"/>
    <x v="1659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x v="2144"/>
    <d v="2013-09-14T13:07:20"/>
    <b v="0"/>
    <x v="54"/>
    <b v="0"/>
    <s v="games/video games"/>
    <x v="166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x v="2145"/>
    <d v="2013-11-27T06:41:54"/>
    <b v="0"/>
    <x v="30"/>
    <b v="0"/>
    <s v="games/video games"/>
    <x v="166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x v="2146"/>
    <d v="2016-02-11T16:18:30"/>
    <b v="0"/>
    <x v="29"/>
    <b v="0"/>
    <s v="games/video games"/>
    <x v="459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x v="2147"/>
    <d v="2014-11-16T08:05:48"/>
    <b v="0"/>
    <x v="165"/>
    <b v="0"/>
    <s v="games/video games"/>
    <x v="1662"/>
    <n v="49.381818181818183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x v="2148"/>
    <d v="2015-04-02T16:36:22"/>
    <b v="0"/>
    <x v="84"/>
    <b v="0"/>
    <s v="games/video games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x v="2149"/>
    <d v="2010-07-31T00:00:00"/>
    <b v="0"/>
    <x v="78"/>
    <b v="0"/>
    <s v="games/video games"/>
    <x v="109"/>
    <n v="0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x v="2150"/>
    <d v="2016-07-13T06:49:59"/>
    <b v="0"/>
    <x v="80"/>
    <b v="0"/>
    <s v="games/video games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x v="2151"/>
    <d v="2016-06-29T20:20:14"/>
    <b v="0"/>
    <x v="79"/>
    <b v="0"/>
    <s v="games/video games"/>
    <x v="1664"/>
    <n v="19.666666666666668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x v="2152"/>
    <d v="2014-03-15T18:58:29"/>
    <b v="0"/>
    <x v="80"/>
    <b v="0"/>
    <s v="games/video games"/>
    <x v="874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x v="2153"/>
    <d v="2015-01-10T07:59:00"/>
    <b v="0"/>
    <x v="80"/>
    <b v="0"/>
    <s v="games/video games"/>
    <x v="1665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x v="2154"/>
    <d v="2014-01-28T15:10:27"/>
    <b v="0"/>
    <x v="84"/>
    <b v="0"/>
    <s v="games/video games"/>
    <x v="417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x v="2155"/>
    <d v="2016-03-31T16:56:25"/>
    <b v="0"/>
    <x v="81"/>
    <b v="0"/>
    <s v="games/video games"/>
    <x v="1666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x v="2156"/>
    <d v="2013-09-16T20:30:06"/>
    <b v="0"/>
    <x v="183"/>
    <b v="0"/>
    <s v="games/video games"/>
    <x v="1667"/>
    <n v="17.987951807228917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x v="2157"/>
    <d v="2016-12-23T07:59:00"/>
    <b v="0"/>
    <x v="7"/>
    <b v="0"/>
    <s v="games/video games"/>
    <x v="1668"/>
    <n v="370.94736842105266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x v="2158"/>
    <d v="2013-02-04T20:29:34"/>
    <b v="0"/>
    <x v="409"/>
    <b v="0"/>
    <s v="games/video games"/>
    <x v="166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x v="2159"/>
    <d v="2011-07-16T17:32:54"/>
    <b v="0"/>
    <x v="84"/>
    <b v="0"/>
    <s v="games/video games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x v="2160"/>
    <d v="2012-05-19T17:05:05"/>
    <b v="0"/>
    <x v="38"/>
    <b v="0"/>
    <s v="games/video games"/>
    <x v="1671"/>
    <n v="5.3125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x v="2161"/>
    <d v="2015-09-23T20:27:39"/>
    <b v="0"/>
    <x v="62"/>
    <b v="1"/>
    <s v="music/rock"/>
    <x v="1672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x v="2162"/>
    <d v="2014-07-24T18:23:11"/>
    <b v="0"/>
    <x v="6"/>
    <b v="1"/>
    <s v="music/rock"/>
    <x v="114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x v="2163"/>
    <d v="2015-06-08T03:50:00"/>
    <b v="0"/>
    <x v="34"/>
    <b v="1"/>
    <s v="music/rock"/>
    <x v="1673"/>
    <n v="75.11363636363636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x v="2164"/>
    <d v="2016-06-25T03:59:00"/>
    <b v="0"/>
    <x v="183"/>
    <b v="1"/>
    <s v="music/rock"/>
    <x v="167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x v="2165"/>
    <d v="2016-04-08T15:00:35"/>
    <b v="0"/>
    <x v="27"/>
    <b v="1"/>
    <s v="music/rock"/>
    <x v="167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x v="2166"/>
    <d v="2014-12-05T21:06:58"/>
    <b v="0"/>
    <x v="58"/>
    <b v="1"/>
    <s v="music/rock"/>
    <x v="1676"/>
    <n v="91.625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x v="2167"/>
    <d v="2012-09-15T01:35:37"/>
    <b v="0"/>
    <x v="22"/>
    <b v="1"/>
    <s v="music/rock"/>
    <x v="43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x v="2168"/>
    <d v="2017-02-10T05:00:00"/>
    <b v="0"/>
    <x v="158"/>
    <b v="1"/>
    <s v="music/rock"/>
    <x v="167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x v="2169"/>
    <d v="2017-03-02T16:49:11"/>
    <b v="0"/>
    <x v="63"/>
    <b v="1"/>
    <s v="music/rock"/>
    <x v="31"/>
    <n v="21.857142857142858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x v="2170"/>
    <d v="2015-08-22T18:00:22"/>
    <b v="0"/>
    <x v="10"/>
    <b v="1"/>
    <s v="music/rock"/>
    <x v="1678"/>
    <n v="33.31578947368421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x v="2171"/>
    <d v="2015-06-22T05:00:00"/>
    <b v="0"/>
    <x v="5"/>
    <b v="1"/>
    <s v="music/rock"/>
    <x v="1679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x v="2172"/>
    <d v="2015-04-18T13:55:20"/>
    <b v="0"/>
    <x v="62"/>
    <b v="1"/>
    <s v="music/rock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x v="2173"/>
    <d v="2013-09-10T03:59:00"/>
    <b v="0"/>
    <x v="240"/>
    <b v="1"/>
    <s v="music/rock"/>
    <x v="168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x v="2174"/>
    <d v="2016-05-05T13:01:47"/>
    <b v="0"/>
    <x v="287"/>
    <b v="1"/>
    <s v="music/rock"/>
    <x v="16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x v="2175"/>
    <d v="2016-07-21T00:13:06"/>
    <b v="0"/>
    <x v="55"/>
    <b v="1"/>
    <s v="music/rock"/>
    <x v="1682"/>
    <n v="67.307692307692307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x v="2176"/>
    <d v="2015-05-02T15:11:49"/>
    <b v="0"/>
    <x v="26"/>
    <b v="1"/>
    <s v="music/rock"/>
    <x v="1683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x v="2177"/>
    <d v="2016-06-06T06:01:07"/>
    <b v="0"/>
    <x v="44"/>
    <b v="1"/>
    <s v="music/rock"/>
    <x v="1684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x v="2178"/>
    <d v="2017-01-18T15:16:37"/>
    <b v="0"/>
    <x v="410"/>
    <b v="1"/>
    <s v="music/rock"/>
    <x v="1675"/>
    <n v="40.349243306169967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x v="2179"/>
    <d v="2015-04-11T04:06:32"/>
    <b v="0"/>
    <x v="64"/>
    <b v="1"/>
    <s v="music/rock"/>
    <x v="1685"/>
    <n v="76.857142857142861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x v="2180"/>
    <d v="2015-11-13T17:04:28"/>
    <b v="0"/>
    <x v="76"/>
    <b v="1"/>
    <s v="music/rock"/>
    <x v="168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x v="2181"/>
    <d v="2017-02-21T00:07:33"/>
    <b v="0"/>
    <x v="28"/>
    <b v="1"/>
    <s v="games/tabletop games"/>
    <x v="1687"/>
    <n v="57.773584905660378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x v="2182"/>
    <d v="2014-10-02T21:37:05"/>
    <b v="0"/>
    <x v="289"/>
    <b v="1"/>
    <s v="games/tabletop games"/>
    <x v="168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x v="2183"/>
    <d v="2017-02-09T05:00:00"/>
    <b v="0"/>
    <x v="411"/>
    <b v="1"/>
    <s v="games/tabletop games"/>
    <x v="1689"/>
    <n v="31.56630824372759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x v="2184"/>
    <d v="2016-01-25T16:00:00"/>
    <b v="1"/>
    <x v="161"/>
    <b v="1"/>
    <s v="games/tabletop games"/>
    <x v="169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x v="2185"/>
    <d v="2013-03-26T08:23:59"/>
    <b v="0"/>
    <x v="412"/>
    <b v="1"/>
    <s v="games/tabletop games"/>
    <x v="1691"/>
    <n v="149.0345104333868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x v="2186"/>
    <d v="2016-09-07T02:00:00"/>
    <b v="0"/>
    <x v="413"/>
    <b v="1"/>
    <s v="games/tabletop games"/>
    <x v="1692"/>
    <n v="55.956632653061227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x v="2187"/>
    <d v="2015-04-03T03:59:00"/>
    <b v="1"/>
    <x v="414"/>
    <b v="1"/>
    <s v="games/tabletop games"/>
    <x v="169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x v="2188"/>
    <d v="2016-10-25T17:00:00"/>
    <b v="0"/>
    <x v="415"/>
    <b v="1"/>
    <s v="games/tabletop games"/>
    <x v="1694"/>
    <n v="44.056420233463037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x v="2189"/>
    <d v="2016-04-21T22:00:00"/>
    <b v="0"/>
    <x v="106"/>
    <b v="1"/>
    <s v="games/tabletop games"/>
    <x v="169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x v="2190"/>
    <d v="2016-03-23T06:59:00"/>
    <b v="0"/>
    <x v="416"/>
    <b v="1"/>
    <s v="games/tabletop games"/>
    <x v="169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x v="2191"/>
    <d v="2017-02-14T20:00:27"/>
    <b v="0"/>
    <x v="20"/>
    <b v="1"/>
    <s v="games/tabletop games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x v="2192"/>
    <d v="2016-12-15T23:00:00"/>
    <b v="0"/>
    <x v="417"/>
    <b v="1"/>
    <s v="games/tabletop games"/>
    <x v="169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x v="2193"/>
    <d v="2016-11-21T04:59:00"/>
    <b v="0"/>
    <x v="418"/>
    <b v="1"/>
    <s v="games/tabletop games"/>
    <x v="1699"/>
    <n v="75.647714604236342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x v="2194"/>
    <d v="2016-03-26T17:11:30"/>
    <b v="0"/>
    <x v="419"/>
    <b v="1"/>
    <s v="games/tabletop games"/>
    <x v="1700"/>
    <n v="61.203872437357631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x v="2195"/>
    <d v="2015-08-11T18:31:40"/>
    <b v="0"/>
    <x v="248"/>
    <b v="1"/>
    <s v="games/tabletop games"/>
    <x v="1187"/>
    <n v="48.130434782608695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x v="2196"/>
    <d v="2016-12-02T07:00:00"/>
    <b v="0"/>
    <x v="302"/>
    <b v="1"/>
    <s v="games/tabletop games"/>
    <x v="17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x v="2197"/>
    <d v="2015-02-28T14:00:59"/>
    <b v="0"/>
    <x v="420"/>
    <b v="1"/>
    <s v="games/tabletop games"/>
    <x v="17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x v="2198"/>
    <d v="2015-11-14T13:20:00"/>
    <b v="0"/>
    <x v="421"/>
    <b v="1"/>
    <s v="games/tabletop games"/>
    <x v="1703"/>
    <n v="81.654377880184327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x v="2199"/>
    <d v="2015-10-15T09:59:58"/>
    <b v="1"/>
    <x v="140"/>
    <b v="1"/>
    <s v="games/tabletop games"/>
    <x v="17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x v="2200"/>
    <d v="2015-07-06T03:00:00"/>
    <b v="0"/>
    <x v="40"/>
    <b v="1"/>
    <s v="games/tabletop games"/>
    <x v="170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x v="2201"/>
    <d v="2013-01-16T20:19:25"/>
    <b v="0"/>
    <x v="33"/>
    <b v="1"/>
    <s v="music/electronic music"/>
    <x v="170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x v="2202"/>
    <d v="2012-11-01T20:22:48"/>
    <b v="0"/>
    <x v="422"/>
    <b v="1"/>
    <s v="music/electronic music"/>
    <x v="170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x v="2203"/>
    <d v="2015-09-24T20:38:02"/>
    <b v="0"/>
    <x v="133"/>
    <b v="1"/>
    <s v="music/electronic music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x v="2204"/>
    <d v="2013-03-09T07:28:39"/>
    <b v="0"/>
    <x v="196"/>
    <b v="1"/>
    <s v="music/electronic music"/>
    <x v="170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x v="2205"/>
    <d v="2012-06-01T19:43:09"/>
    <b v="0"/>
    <x v="74"/>
    <b v="1"/>
    <s v="music/electronic music"/>
    <x v="171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x v="2206"/>
    <d v="2012-04-16T06:10:24"/>
    <b v="0"/>
    <x v="69"/>
    <b v="1"/>
    <s v="music/electronic music"/>
    <x v="1711"/>
    <n v="33.235294117647058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x v="2207"/>
    <d v="2013-11-16T05:39:33"/>
    <b v="0"/>
    <x v="63"/>
    <b v="1"/>
    <s v="music/electronic music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x v="2208"/>
    <d v="2012-04-07T04:00:00"/>
    <b v="0"/>
    <x v="54"/>
    <b v="1"/>
    <s v="music/electronic music"/>
    <x v="264"/>
    <n v="42.333333333333336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x v="2209"/>
    <d v="2014-04-14T23:00:00"/>
    <b v="0"/>
    <x v="41"/>
    <b v="1"/>
    <s v="music/electronic music"/>
    <x v="171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x v="2210"/>
    <d v="2012-04-14T17:36:00"/>
    <b v="0"/>
    <x v="250"/>
    <b v="1"/>
    <s v="music/electronic music"/>
    <x v="171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x v="2211"/>
    <d v="2014-04-10T06:59:00"/>
    <b v="0"/>
    <x v="148"/>
    <b v="1"/>
    <s v="music/electronic music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x v="2212"/>
    <d v="2013-11-04T01:00:00"/>
    <b v="0"/>
    <x v="252"/>
    <b v="1"/>
    <s v="music/electronic music"/>
    <x v="17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x v="2213"/>
    <d v="2015-05-15T19:49:39"/>
    <b v="0"/>
    <x v="29"/>
    <b v="1"/>
    <s v="music/electronic music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x v="2214"/>
    <d v="2014-02-06T19:00:48"/>
    <b v="0"/>
    <x v="54"/>
    <b v="1"/>
    <s v="music/electronic music"/>
    <x v="1717"/>
    <n v="73.125416666666666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x v="2215"/>
    <d v="2012-03-13T06:59:00"/>
    <b v="0"/>
    <x v="51"/>
    <b v="1"/>
    <s v="music/electronic music"/>
    <x v="1718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x v="2216"/>
    <d v="2015-07-23T18:02:25"/>
    <b v="0"/>
    <x v="25"/>
    <b v="1"/>
    <s v="music/electronic music"/>
    <x v="171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x v="2217"/>
    <d v="2015-11-02T08:00:00"/>
    <b v="0"/>
    <x v="82"/>
    <b v="1"/>
    <s v="music/electronic music"/>
    <x v="17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x v="2218"/>
    <d v="2012-08-29T00:00:00"/>
    <b v="0"/>
    <x v="88"/>
    <b v="1"/>
    <s v="music/electronic music"/>
    <x v="1721"/>
    <n v="32.324473684210524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x v="2219"/>
    <d v="2015-08-19T17:15:12"/>
    <b v="0"/>
    <x v="10"/>
    <b v="1"/>
    <s v="music/electronic music"/>
    <x v="1240"/>
    <n v="53.421052631578945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x v="2220"/>
    <d v="2013-07-27T01:27:16"/>
    <b v="0"/>
    <x v="50"/>
    <b v="1"/>
    <s v="music/electronic music"/>
    <x v="172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x v="2221"/>
    <d v="2016-04-23T00:00:00"/>
    <b v="0"/>
    <x v="423"/>
    <b v="1"/>
    <s v="games/tabletop games"/>
    <x v="1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x v="2222"/>
    <d v="2012-01-28T18:54:07"/>
    <b v="0"/>
    <x v="209"/>
    <b v="1"/>
    <s v="games/tabletop games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x v="2223"/>
    <d v="2015-06-27T15:22:48"/>
    <b v="0"/>
    <x v="61"/>
    <b v="1"/>
    <s v="games/tabletop games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x v="2224"/>
    <d v="2016-10-29T19:00:00"/>
    <b v="0"/>
    <x v="228"/>
    <b v="1"/>
    <s v="games/tabletop games"/>
    <x v="172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x v="2225"/>
    <d v="2014-09-21T19:00:15"/>
    <b v="0"/>
    <x v="424"/>
    <b v="1"/>
    <s v="games/tabletop games"/>
    <x v="172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x v="2226"/>
    <d v="2016-02-12T04:59:00"/>
    <b v="0"/>
    <x v="306"/>
    <b v="1"/>
    <s v="games/tabletop games"/>
    <x v="172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x v="2227"/>
    <d v="2013-11-13T20:22:35"/>
    <b v="0"/>
    <x v="425"/>
    <b v="1"/>
    <s v="games/tabletop games"/>
    <x v="172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x v="2228"/>
    <d v="2015-08-16T06:40:36"/>
    <b v="0"/>
    <x v="296"/>
    <b v="1"/>
    <s v="games/tabletop games"/>
    <x v="173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x v="2229"/>
    <d v="2013-09-03T04:00:00"/>
    <b v="0"/>
    <x v="380"/>
    <b v="1"/>
    <s v="games/tabletop games"/>
    <x v="173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x v="2230"/>
    <d v="2014-04-25T21:08:47"/>
    <b v="0"/>
    <x v="156"/>
    <b v="1"/>
    <s v="games/tabletop games"/>
    <x v="1732"/>
    <n v="21.49799196787148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x v="2231"/>
    <d v="2013-06-25T05:00:00"/>
    <b v="0"/>
    <x v="426"/>
    <b v="1"/>
    <s v="games/tabletop games"/>
    <x v="1733"/>
    <n v="27.22663072776280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x v="2232"/>
    <d v="2014-07-19T03:00:00"/>
    <b v="0"/>
    <x v="427"/>
    <b v="1"/>
    <s v="games/tabletop games"/>
    <x v="173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x v="2233"/>
    <d v="2015-12-14T00:00:00"/>
    <b v="0"/>
    <x v="428"/>
    <b v="1"/>
    <s v="games/tabletop games"/>
    <x v="173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x v="2234"/>
    <d v="2017-01-05T19:47:27"/>
    <b v="0"/>
    <x v="33"/>
    <b v="1"/>
    <s v="games/tabletop games"/>
    <x v="1736"/>
    <n v="41.607142857142854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x v="2235"/>
    <d v="2015-03-28T23:31:51"/>
    <b v="0"/>
    <x v="206"/>
    <b v="1"/>
    <s v="games/tabletop games"/>
    <x v="173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x v="2236"/>
    <d v="2016-02-01T14:48:43"/>
    <b v="0"/>
    <x v="340"/>
    <b v="1"/>
    <s v="games/tabletop games"/>
    <x v="1738"/>
    <n v="22.116176470588236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x v="2237"/>
    <d v="2014-11-12T07:59:00"/>
    <b v="0"/>
    <x v="429"/>
    <b v="1"/>
    <s v="games/tabletop games"/>
    <x v="1739"/>
    <n v="64.625635808748726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x v="2238"/>
    <d v="2017-03-10T14:55:16"/>
    <b v="0"/>
    <x v="1"/>
    <b v="1"/>
    <s v="games/tabletop games"/>
    <x v="1740"/>
    <n v="69.569620253164558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x v="2239"/>
    <d v="2013-12-01T04:02:00"/>
    <b v="0"/>
    <x v="374"/>
    <b v="1"/>
    <s v="games/tabletop games"/>
    <x v="174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x v="2240"/>
    <d v="2016-04-22T19:49:04"/>
    <b v="0"/>
    <x v="93"/>
    <b v="1"/>
    <s v="games/tabletop games"/>
    <x v="174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x v="2241"/>
    <d v="2017-03-02T19:51:40"/>
    <b v="0"/>
    <x v="430"/>
    <b v="1"/>
    <s v="games/tabletop games"/>
    <x v="1743"/>
    <n v="49.472392638036808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x v="2242"/>
    <d v="2013-11-27T03:02:00"/>
    <b v="0"/>
    <x v="431"/>
    <b v="1"/>
    <s v="games/tabletop games"/>
    <x v="174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x v="2243"/>
    <d v="2017-03-13T03:00:00"/>
    <b v="0"/>
    <x v="432"/>
    <b v="1"/>
    <s v="games/tabletop games"/>
    <x v="174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x v="2244"/>
    <d v="2016-10-16T20:30:00"/>
    <b v="0"/>
    <x v="126"/>
    <b v="1"/>
    <s v="games/tabletop games"/>
    <x v="1746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x v="2245"/>
    <d v="2014-02-21T18:00:00"/>
    <b v="0"/>
    <x v="433"/>
    <b v="1"/>
    <s v="games/tabletop games"/>
    <x v="17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x v="2246"/>
    <d v="2015-09-04T19:00:10"/>
    <b v="0"/>
    <x v="7"/>
    <b v="1"/>
    <s v="games/tabletop games"/>
    <x v="1684"/>
    <n v="43.912280701754383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x v="2247"/>
    <d v="2015-07-29T15:59:25"/>
    <b v="0"/>
    <x v="434"/>
    <b v="1"/>
    <s v="games/tabletop games"/>
    <x v="174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x v="2248"/>
    <d v="2016-12-14T21:01:18"/>
    <b v="0"/>
    <x v="130"/>
    <b v="1"/>
    <s v="games/tabletop games"/>
    <x v="1749"/>
    <n v="58.6328125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x v="2249"/>
    <d v="2013-04-02T15:52:45"/>
    <b v="0"/>
    <x v="387"/>
    <b v="1"/>
    <s v="games/tabletop games"/>
    <x v="1750"/>
    <n v="32.81666666666667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x v="2250"/>
    <d v="2016-12-03T01:07:53"/>
    <b v="0"/>
    <x v="435"/>
    <b v="1"/>
    <s v="games/tabletop games"/>
    <x v="1751"/>
    <n v="426.93169877408059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x v="2251"/>
    <d v="2014-08-16T08:17:57"/>
    <b v="0"/>
    <x v="436"/>
    <b v="1"/>
    <s v="games/tabletop games"/>
    <x v="17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x v="2252"/>
    <d v="2016-08-06T07:52:18"/>
    <b v="0"/>
    <x v="437"/>
    <b v="1"/>
    <s v="games/tabletop games"/>
    <x v="175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x v="2253"/>
    <d v="2015-11-18T16:09:07"/>
    <b v="0"/>
    <x v="87"/>
    <b v="1"/>
    <s v="games/tabletop games"/>
    <x v="1754"/>
    <n v="107.32142857142857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x v="2254"/>
    <d v="2017-01-24T15:32:48"/>
    <b v="0"/>
    <x v="438"/>
    <b v="1"/>
    <s v="games/tabletop games"/>
    <x v="1755"/>
    <n v="11.67005076142132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x v="2255"/>
    <d v="2016-05-07T22:50:51"/>
    <b v="0"/>
    <x v="197"/>
    <b v="1"/>
    <s v="games/tabletop games"/>
    <x v="1756"/>
    <n v="41.782287822878232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x v="2256"/>
    <d v="2016-11-22T10:50:46"/>
    <b v="0"/>
    <x v="133"/>
    <b v="1"/>
    <s v="games/tabletop games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x v="2257"/>
    <d v="2016-06-19T23:00:00"/>
    <b v="0"/>
    <x v="39"/>
    <b v="1"/>
    <s v="games/tabletop games"/>
    <x v="1758"/>
    <n v="94.103550295857985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x v="2258"/>
    <d v="2015-06-11T18:01:27"/>
    <b v="0"/>
    <x v="242"/>
    <b v="1"/>
    <s v="games/tabletop games"/>
    <x v="1759"/>
    <n v="15.721951219512196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x v="2259"/>
    <d v="2016-12-08T19:18:56"/>
    <b v="0"/>
    <x v="190"/>
    <b v="1"/>
    <s v="games/tabletop games"/>
    <x v="176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x v="2260"/>
    <d v="2014-03-26T23:24:10"/>
    <b v="0"/>
    <x v="87"/>
    <b v="1"/>
    <s v="games/tabletop games"/>
    <x v="176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x v="2261"/>
    <d v="2017-02-14T17:23:40"/>
    <b v="0"/>
    <x v="439"/>
    <b v="1"/>
    <s v="games/tabletop games"/>
    <x v="1762"/>
    <n v="37.11904761904762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x v="2262"/>
    <d v="2014-11-18T00:00:00"/>
    <b v="0"/>
    <x v="331"/>
    <b v="1"/>
    <s v="games/tabletop games"/>
    <x v="176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x v="2263"/>
    <d v="2015-01-31T19:58:33"/>
    <b v="0"/>
    <x v="65"/>
    <b v="1"/>
    <s v="games/tabletop games"/>
    <x v="17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x v="2264"/>
    <d v="2016-05-23T03:00:00"/>
    <b v="0"/>
    <x v="440"/>
    <b v="1"/>
    <s v="games/tabletop games"/>
    <x v="176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x v="2265"/>
    <d v="2016-11-22T20:28:27"/>
    <b v="0"/>
    <x v="57"/>
    <b v="1"/>
    <s v="games/tabletop games"/>
    <x v="1766"/>
    <n v="35.117647058823529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x v="2266"/>
    <d v="2016-04-27T02:00:00"/>
    <b v="0"/>
    <x v="441"/>
    <b v="1"/>
    <s v="games/tabletop games"/>
    <x v="17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x v="2267"/>
    <d v="2014-12-21T01:00:00"/>
    <b v="0"/>
    <x v="442"/>
    <b v="1"/>
    <s v="games/tabletop games"/>
    <x v="1768"/>
    <n v="188.37871287128712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x v="2268"/>
    <d v="2017-03-12T01:58:35"/>
    <b v="0"/>
    <x v="441"/>
    <b v="1"/>
    <s v="games/tabletop games"/>
    <x v="94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x v="2269"/>
    <d v="2017-03-07T05:00:00"/>
    <b v="0"/>
    <x v="443"/>
    <b v="1"/>
    <s v="games/tabletop games"/>
    <x v="176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x v="2270"/>
    <d v="2017-01-10T21:59:00"/>
    <b v="0"/>
    <x v="444"/>
    <b v="1"/>
    <s v="games/tabletop games"/>
    <x v="177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x v="2271"/>
    <d v="2016-12-10T00:00:04"/>
    <b v="0"/>
    <x v="445"/>
    <b v="1"/>
    <s v="games/tabletop games"/>
    <x v="1771"/>
    <n v="42.63403614457831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x v="2272"/>
    <d v="2015-12-07T16:47:16"/>
    <b v="0"/>
    <x v="446"/>
    <b v="1"/>
    <s v="games/tabletop games"/>
    <x v="177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x v="2273"/>
    <d v="2017-03-12T12:10:42"/>
    <b v="0"/>
    <x v="206"/>
    <b v="1"/>
    <s v="games/tabletop games"/>
    <x v="177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x v="2274"/>
    <d v="2014-02-23T12:00:57"/>
    <b v="0"/>
    <x v="221"/>
    <b v="1"/>
    <s v="games/tabletop games"/>
    <x v="177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x v="2275"/>
    <d v="2014-12-22T14:47:59"/>
    <b v="0"/>
    <x v="1"/>
    <b v="1"/>
    <s v="games/tabletop games"/>
    <x v="17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x v="2276"/>
    <d v="2014-01-05T15:38:09"/>
    <b v="0"/>
    <x v="11"/>
    <b v="1"/>
    <s v="games/tabletop games"/>
    <x v="1776"/>
    <n v="64.74666666666667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x v="2277"/>
    <d v="2012-02-27T16:17:03"/>
    <b v="0"/>
    <x v="447"/>
    <b v="1"/>
    <s v="games/tabletop games"/>
    <x v="1777"/>
    <n v="57.932367149758456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x v="2278"/>
    <d v="2016-01-03T22:59:00"/>
    <b v="0"/>
    <x v="332"/>
    <b v="1"/>
    <s v="games/tabletop games"/>
    <x v="1778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x v="2279"/>
    <d v="2015-02-04T04:00:00"/>
    <b v="0"/>
    <x v="58"/>
    <b v="1"/>
    <s v="games/tabletop games"/>
    <x v="1779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x v="2280"/>
    <d v="2015-09-17T14:59:51"/>
    <b v="0"/>
    <x v="436"/>
    <b v="1"/>
    <s v="games/tabletop games"/>
    <x v="178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x v="2281"/>
    <d v="2011-07-25T06:50:00"/>
    <b v="0"/>
    <x v="202"/>
    <b v="1"/>
    <s v="music/rock"/>
    <x v="1781"/>
    <n v="50.454545454545453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x v="2282"/>
    <d v="2016-01-14T04:11:26"/>
    <b v="0"/>
    <x v="8"/>
    <b v="1"/>
    <s v="music/rock"/>
    <x v="1782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x v="2283"/>
    <d v="2012-05-09T02:00:04"/>
    <b v="0"/>
    <x v="53"/>
    <b v="1"/>
    <s v="music/rock"/>
    <x v="1783"/>
    <n v="63.0345833333333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x v="2284"/>
    <d v="2011-03-12T04:00:00"/>
    <b v="0"/>
    <x v="211"/>
    <b v="1"/>
    <s v="music/rock"/>
    <x v="178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x v="2285"/>
    <d v="2012-06-29T04:27:23"/>
    <b v="0"/>
    <x v="1"/>
    <b v="1"/>
    <s v="music/rock"/>
    <x v="1785"/>
    <n v="46.088607594936711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x v="2286"/>
    <d v="2013-09-06T03:59:00"/>
    <b v="0"/>
    <x v="25"/>
    <b v="1"/>
    <s v="music/rock"/>
    <x v="139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x v="2287"/>
    <d v="2014-06-23T16:01:00"/>
    <b v="0"/>
    <x v="448"/>
    <b v="1"/>
    <s v="music/rock"/>
    <x v="178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x v="2288"/>
    <d v="2012-06-26T18:00:00"/>
    <b v="0"/>
    <x v="20"/>
    <b v="1"/>
    <s v="music/rock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x v="2289"/>
    <d v="2013-12-06T23:22:00"/>
    <b v="0"/>
    <x v="20"/>
    <b v="1"/>
    <s v="music/rock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x v="2290"/>
    <d v="2009-12-01T17:00:00"/>
    <b v="0"/>
    <x v="60"/>
    <b v="1"/>
    <s v="music/rock"/>
    <x v="1788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x v="2291"/>
    <d v="2012-04-23T04:00:00"/>
    <b v="0"/>
    <x v="68"/>
    <b v="1"/>
    <s v="music/rock"/>
    <x v="1789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x v="2292"/>
    <d v="2012-04-18T16:44:36"/>
    <b v="0"/>
    <x v="67"/>
    <b v="1"/>
    <s v="music/rock"/>
    <x v="1790"/>
    <n v="46.630652173913049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x v="2293"/>
    <d v="2012-09-25T03:59:00"/>
    <b v="0"/>
    <x v="74"/>
    <b v="1"/>
    <s v="music/rock"/>
    <x v="179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x v="2294"/>
    <d v="2013-01-20T17:21:20"/>
    <b v="0"/>
    <x v="300"/>
    <b v="1"/>
    <s v="music/rock"/>
    <x v="179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x v="2295"/>
    <d v="2013-01-26T22:54:16"/>
    <b v="0"/>
    <x v="69"/>
    <b v="1"/>
    <s v="music/rock"/>
    <x v="1410"/>
    <n v="44.205882352941174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x v="2296"/>
    <d v="2012-02-23T17:33:46"/>
    <b v="0"/>
    <x v="108"/>
    <b v="1"/>
    <s v="music/rock"/>
    <x v="1793"/>
    <n v="71.96551724137931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x v="2297"/>
    <d v="2012-03-14T03:59:00"/>
    <b v="0"/>
    <x v="10"/>
    <b v="1"/>
    <s v="music/rock"/>
    <x v="1794"/>
    <n v="52.94736842105263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x v="2298"/>
    <d v="2014-03-26T19:10:33"/>
    <b v="0"/>
    <x v="449"/>
    <b v="1"/>
    <s v="music/rock"/>
    <x v="179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x v="2299"/>
    <d v="2011-02-06T00:46:49"/>
    <b v="0"/>
    <x v="25"/>
    <b v="1"/>
    <s v="music/rock"/>
    <x v="179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x v="2300"/>
    <d v="2012-06-28T17:26:56"/>
    <b v="0"/>
    <x v="63"/>
    <b v="1"/>
    <s v="music/rock"/>
    <x v="982"/>
    <n v="115.714285714285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x v="2301"/>
    <d v="2013-06-21T03:31:36"/>
    <b v="1"/>
    <x v="263"/>
    <b v="1"/>
    <s v="music/indie rock"/>
    <x v="179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x v="2302"/>
    <d v="2013-12-31T07:00:00"/>
    <b v="1"/>
    <x v="268"/>
    <b v="1"/>
    <s v="music/indie rock"/>
    <x v="179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x v="2303"/>
    <d v="2011-12-13T03:39:56"/>
    <b v="1"/>
    <x v="273"/>
    <b v="1"/>
    <s v="music/indie rock"/>
    <x v="179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x v="2304"/>
    <d v="2011-01-01T04:59:00"/>
    <b v="1"/>
    <x v="116"/>
    <b v="1"/>
    <s v="music/indie rock"/>
    <x v="18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x v="2305"/>
    <d v="2014-08-08T18:00:00"/>
    <b v="1"/>
    <x v="157"/>
    <b v="1"/>
    <s v="music/indie rock"/>
    <x v="18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x v="2306"/>
    <d v="2012-03-10T04:02:09"/>
    <b v="1"/>
    <x v="196"/>
    <b v="1"/>
    <s v="music/indie rock"/>
    <x v="180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x v="2307"/>
    <d v="2012-05-05T19:15:28"/>
    <b v="1"/>
    <x v="11"/>
    <b v="1"/>
    <s v="music/indie rock"/>
    <x v="18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x v="2308"/>
    <d v="2014-08-29T01:00:00"/>
    <b v="1"/>
    <x v="450"/>
    <b v="1"/>
    <s v="music/indie rock"/>
    <x v="180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x v="2309"/>
    <d v="2013-03-09T23:42:17"/>
    <b v="1"/>
    <x v="329"/>
    <b v="1"/>
    <s v="music/indie rock"/>
    <x v="180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x v="2310"/>
    <d v="2013-03-21T18:03:35"/>
    <b v="1"/>
    <x v="451"/>
    <b v="1"/>
    <s v="music/indie rock"/>
    <x v="1806"/>
    <n v="64.816470588235291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x v="2311"/>
    <d v="2014-05-07T00:06:29"/>
    <b v="1"/>
    <x v="201"/>
    <b v="1"/>
    <s v="music/indie rock"/>
    <x v="1807"/>
    <n v="90.09615384615384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x v="2312"/>
    <d v="2014-04-18T23:00:00"/>
    <b v="1"/>
    <x v="1"/>
    <b v="1"/>
    <s v="music/indie rock"/>
    <x v="1808"/>
    <n v="40.962025316455694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x v="2313"/>
    <d v="2012-05-03T23:00:26"/>
    <b v="1"/>
    <x v="328"/>
    <b v="1"/>
    <s v="music/indie rock"/>
    <x v="180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x v="2314"/>
    <d v="2012-06-07T13:14:17"/>
    <b v="1"/>
    <x v="133"/>
    <b v="1"/>
    <s v="music/indie rock"/>
    <x v="181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x v="2315"/>
    <d v="2012-05-05T17:25:43"/>
    <b v="1"/>
    <x v="31"/>
    <b v="1"/>
    <s v="music/indie rock"/>
    <x v="94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x v="2316"/>
    <d v="2009-12-09T18:24:00"/>
    <b v="1"/>
    <x v="452"/>
    <b v="1"/>
    <s v="music/indie rock"/>
    <x v="1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x v="2317"/>
    <d v="2010-02-15T05:00:00"/>
    <b v="1"/>
    <x v="19"/>
    <b v="1"/>
    <s v="music/indie rock"/>
    <x v="87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x v="2318"/>
    <d v="2009-09-26T03:59:00"/>
    <b v="1"/>
    <x v="430"/>
    <b v="1"/>
    <s v="music/indie rock"/>
    <x v="181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x v="2319"/>
    <d v="2013-12-15T01:58:05"/>
    <b v="1"/>
    <x v="99"/>
    <b v="1"/>
    <s v="music/indie rock"/>
    <x v="1813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x v="2320"/>
    <d v="2014-04-02T18:36:40"/>
    <b v="1"/>
    <x v="30"/>
    <b v="1"/>
    <s v="music/indie rock"/>
    <x v="1814"/>
    <n v="61.044943820224717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x v="2321"/>
    <d v="2017-04-04T05:15:01"/>
    <b v="0"/>
    <x v="31"/>
    <b v="0"/>
    <s v="food/small batch"/>
    <x v="18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x v="2322"/>
    <d v="2017-04-09T20:29:29"/>
    <b v="0"/>
    <x v="80"/>
    <b v="0"/>
    <s v="food/small batch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x v="2323"/>
    <d v="2017-03-20T18:07:27"/>
    <b v="0"/>
    <x v="80"/>
    <b v="0"/>
    <s v="food/small batch"/>
    <x v="1817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x v="2324"/>
    <d v="2017-03-26T20:14:45"/>
    <b v="0"/>
    <x v="42"/>
    <b v="0"/>
    <s v="food/small batch"/>
    <x v="181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x v="2325"/>
    <d v="2017-03-29T23:32:11"/>
    <b v="0"/>
    <x v="63"/>
    <b v="0"/>
    <s v="food/small batch"/>
    <x v="181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x v="2326"/>
    <d v="2017-04-30T17:00:00"/>
    <b v="0"/>
    <x v="29"/>
    <b v="0"/>
    <s v="food/small batch"/>
    <x v="174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x v="2327"/>
    <d v="2014-08-26T22:00:40"/>
    <b v="1"/>
    <x v="453"/>
    <b v="1"/>
    <s v="food/small batch"/>
    <x v="182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x v="2328"/>
    <d v="2015-06-14T18:45:37"/>
    <b v="1"/>
    <x v="416"/>
    <b v="1"/>
    <s v="food/small batch"/>
    <x v="1821"/>
    <n v="47.383612662942269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x v="2329"/>
    <d v="2014-07-17T14:59:06"/>
    <b v="1"/>
    <x v="207"/>
    <b v="1"/>
    <s v="food/small batch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x v="2330"/>
    <d v="2015-12-25T00:00:00"/>
    <b v="1"/>
    <x v="430"/>
    <b v="1"/>
    <s v="food/small batch"/>
    <x v="1823"/>
    <n v="219.92638036809817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x v="2331"/>
    <d v="2014-08-18T00:08:10"/>
    <b v="1"/>
    <x v="454"/>
    <b v="1"/>
    <s v="food/small batch"/>
    <x v="18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x v="2332"/>
    <d v="2015-02-06T15:04:31"/>
    <b v="1"/>
    <x v="455"/>
    <b v="1"/>
    <s v="food/small batch"/>
    <x v="1825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x v="2333"/>
    <d v="2014-05-29T17:50:00"/>
    <b v="1"/>
    <x v="225"/>
    <b v="1"/>
    <s v="food/small batch"/>
    <x v="182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x v="2334"/>
    <d v="2014-11-05T17:34:00"/>
    <b v="1"/>
    <x v="85"/>
    <b v="1"/>
    <s v="food/small batch"/>
    <x v="1827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x v="2335"/>
    <d v="2014-06-11T13:44:03"/>
    <b v="1"/>
    <x v="170"/>
    <b v="1"/>
    <s v="food/small batch"/>
    <x v="182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x v="2336"/>
    <d v="2014-03-08T22:11:35"/>
    <b v="1"/>
    <x v="456"/>
    <b v="1"/>
    <s v="food/small batch"/>
    <x v="1829"/>
    <n v="48.104623556581984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x v="2337"/>
    <d v="2014-06-26T15:22:23"/>
    <b v="1"/>
    <x v="122"/>
    <b v="1"/>
    <s v="food/small batch"/>
    <x v="183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x v="2338"/>
    <d v="2014-06-29T21:31:24"/>
    <b v="1"/>
    <x v="252"/>
    <b v="1"/>
    <s v="food/small batch"/>
    <x v="183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x v="2339"/>
    <d v="2016-12-19T07:59:00"/>
    <b v="1"/>
    <x v="457"/>
    <b v="1"/>
    <s v="food/small batch"/>
    <x v="183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x v="2340"/>
    <d v="2016-10-30T15:25:38"/>
    <b v="1"/>
    <x v="458"/>
    <b v="1"/>
    <s v="food/small batch"/>
    <x v="1833"/>
    <n v="104.99007444168734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x v="2341"/>
    <d v="2015-07-12T19:31:44"/>
    <b v="0"/>
    <x v="78"/>
    <b v="0"/>
    <s v="technology/web"/>
    <x v="109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x v="2342"/>
    <d v="2014-10-06T05:00:00"/>
    <b v="0"/>
    <x v="78"/>
    <b v="0"/>
    <s v="technology/web"/>
    <x v="109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x v="2343"/>
    <d v="2016-01-08T19:47:00"/>
    <b v="0"/>
    <x v="29"/>
    <b v="0"/>
    <s v="technology/web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x v="2344"/>
    <d v="2016-06-24T17:27:49"/>
    <b v="0"/>
    <x v="29"/>
    <b v="0"/>
    <s v="technology/web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x v="2345"/>
    <d v="2015-03-31T23:39:00"/>
    <b v="0"/>
    <x v="78"/>
    <b v="0"/>
    <s v="technology/web"/>
    <x v="109"/>
    <n v="0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x v="2346"/>
    <d v="2016-10-17T19:10:31"/>
    <b v="0"/>
    <x v="83"/>
    <b v="0"/>
    <s v="technology/web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x v="2347"/>
    <d v="2016-08-25T14:34:36"/>
    <b v="0"/>
    <x v="29"/>
    <b v="0"/>
    <s v="technology/web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x v="2348"/>
    <d v="2016-02-20T22:22:18"/>
    <b v="0"/>
    <x v="81"/>
    <b v="0"/>
    <s v="technology/web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x v="2349"/>
    <d v="2015-08-11T18:37:08"/>
    <b v="0"/>
    <x v="78"/>
    <b v="0"/>
    <s v="technology/web"/>
    <x v="109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x v="2350"/>
    <d v="2017-01-03T20:12:50"/>
    <b v="0"/>
    <x v="78"/>
    <b v="0"/>
    <s v="technology/web"/>
    <x v="109"/>
    <n v="0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x v="2351"/>
    <d v="2015-04-30T02:25:39"/>
    <b v="0"/>
    <x v="63"/>
    <b v="0"/>
    <s v="technology/web"/>
    <x v="1837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x v="2352"/>
    <d v="2015-06-06T15:12:32"/>
    <b v="0"/>
    <x v="78"/>
    <b v="0"/>
    <s v="technology/web"/>
    <x v="109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x v="2353"/>
    <d v="2015-04-21T16:13:42"/>
    <b v="0"/>
    <x v="78"/>
    <b v="0"/>
    <s v="technology/web"/>
    <x v="109"/>
    <n v="0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x v="2354"/>
    <d v="2015-01-10T17:21:00"/>
    <b v="0"/>
    <x v="29"/>
    <b v="0"/>
    <s v="technology/web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x v="2355"/>
    <d v="2015-05-02T22:02:16"/>
    <b v="0"/>
    <x v="84"/>
    <b v="0"/>
    <s v="technology/web"/>
    <x v="1839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x v="2356"/>
    <d v="2015-06-05T18:48:24"/>
    <b v="0"/>
    <x v="78"/>
    <b v="0"/>
    <s v="technology/web"/>
    <x v="109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x v="2357"/>
    <d v="2015-10-17T14:52:58"/>
    <b v="0"/>
    <x v="78"/>
    <b v="0"/>
    <s v="technology/web"/>
    <x v="109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x v="2358"/>
    <d v="2015-01-31T00:39:00"/>
    <b v="0"/>
    <x v="78"/>
    <b v="0"/>
    <s v="technology/web"/>
    <x v="109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x v="2359"/>
    <d v="2015-08-03T15:35:24"/>
    <b v="0"/>
    <x v="83"/>
    <b v="0"/>
    <s v="technology/web"/>
    <x v="1840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x v="2360"/>
    <d v="2016-02-07T16:58:00"/>
    <b v="0"/>
    <x v="29"/>
    <b v="0"/>
    <s v="technology/web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x v="2361"/>
    <d v="2016-04-30T22:00:00"/>
    <b v="0"/>
    <x v="78"/>
    <b v="0"/>
    <s v="technology/web"/>
    <x v="109"/>
    <n v="0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x v="2362"/>
    <d v="2014-12-11T16:31:10"/>
    <b v="0"/>
    <x v="84"/>
    <b v="0"/>
    <s v="technology/web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x v="2363"/>
    <d v="2015-12-29T00:16:40"/>
    <b v="0"/>
    <x v="78"/>
    <b v="0"/>
    <s v="technology/web"/>
    <x v="109"/>
    <n v="0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x v="2364"/>
    <d v="2015-10-26T22:25:56"/>
    <b v="0"/>
    <x v="78"/>
    <b v="0"/>
    <s v="technology/web"/>
    <x v="109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x v="2365"/>
    <d v="2016-01-17T23:00:00"/>
    <b v="0"/>
    <x v="78"/>
    <b v="0"/>
    <s v="technology/web"/>
    <x v="109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x v="2366"/>
    <d v="2015-10-21T12:45:33"/>
    <b v="0"/>
    <x v="74"/>
    <b v="0"/>
    <s v="technology/web"/>
    <x v="184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x v="2367"/>
    <d v="2016-04-25T22:16:56"/>
    <b v="0"/>
    <x v="25"/>
    <b v="0"/>
    <s v="technology/web"/>
    <x v="184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x v="2368"/>
    <d v="2015-04-14T16:19:25"/>
    <b v="0"/>
    <x v="84"/>
    <b v="0"/>
    <s v="technology/web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x v="2369"/>
    <d v="2016-02-10T19:30:11"/>
    <b v="0"/>
    <x v="78"/>
    <b v="0"/>
    <s v="technology/web"/>
    <x v="109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x v="2370"/>
    <d v="2014-12-18T04:32:21"/>
    <b v="0"/>
    <x v="80"/>
    <b v="0"/>
    <s v="technology/web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x v="2371"/>
    <d v="2015-06-25T18:39:56"/>
    <b v="0"/>
    <x v="78"/>
    <b v="0"/>
    <s v="technology/web"/>
    <x v="109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x v="2372"/>
    <d v="2015-04-24T01:39:31"/>
    <b v="0"/>
    <x v="79"/>
    <b v="0"/>
    <s v="technology/web"/>
    <x v="1845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x v="2373"/>
    <d v="2015-08-29T15:53:44"/>
    <b v="0"/>
    <x v="29"/>
    <b v="0"/>
    <s v="technology/web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x v="2374"/>
    <d v="2015-02-12T20:14:20"/>
    <b v="0"/>
    <x v="29"/>
    <b v="0"/>
    <s v="technology/web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x v="2375"/>
    <d v="2016-09-09T20:03:57"/>
    <b v="0"/>
    <x v="78"/>
    <b v="0"/>
    <s v="technology/web"/>
    <x v="109"/>
    <n v="0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x v="2376"/>
    <d v="2015-12-10T22:12:46"/>
    <b v="0"/>
    <x v="80"/>
    <b v="0"/>
    <s v="technology/web"/>
    <x v="184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x v="2377"/>
    <d v="2016-11-25T21:53:03"/>
    <b v="0"/>
    <x v="78"/>
    <b v="0"/>
    <s v="technology/web"/>
    <x v="109"/>
    <n v="0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x v="2378"/>
    <d v="2015-08-26T00:18:50"/>
    <b v="0"/>
    <x v="78"/>
    <b v="0"/>
    <s v="technology/web"/>
    <x v="109"/>
    <n v="0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x v="2379"/>
    <d v="2015-10-05T00:23:36"/>
    <b v="0"/>
    <x v="78"/>
    <b v="0"/>
    <s v="technology/web"/>
    <x v="109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x v="2380"/>
    <d v="2015-10-01T19:02:22"/>
    <b v="0"/>
    <x v="83"/>
    <b v="0"/>
    <s v="technology/web"/>
    <x v="456"/>
    <n v="18.333333333333332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x v="2381"/>
    <d v="2015-04-10T22:27:28"/>
    <b v="0"/>
    <x v="63"/>
    <b v="0"/>
    <s v="technology/web"/>
    <x v="184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x v="2382"/>
    <d v="2015-08-04T04:30:03"/>
    <b v="0"/>
    <x v="84"/>
    <b v="0"/>
    <s v="technology/web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x v="2383"/>
    <d v="2015-02-22T01:21:47"/>
    <b v="0"/>
    <x v="83"/>
    <b v="0"/>
    <s v="technology/web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x v="2384"/>
    <d v="2014-11-14T02:37:23"/>
    <b v="0"/>
    <x v="22"/>
    <b v="0"/>
    <s v="technology/web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x v="2385"/>
    <d v="2015-08-05T16:50:32"/>
    <b v="0"/>
    <x v="63"/>
    <b v="0"/>
    <s v="technology/web"/>
    <x v="1851"/>
    <n v="112.571428571428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x v="2386"/>
    <d v="2015-01-10T20:07:04"/>
    <b v="0"/>
    <x v="78"/>
    <b v="0"/>
    <s v="technology/web"/>
    <x v="109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x v="2387"/>
    <d v="2016-07-22T15:02:20"/>
    <b v="0"/>
    <x v="83"/>
    <b v="0"/>
    <s v="technology/web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x v="2388"/>
    <d v="2015-01-15T19:29:00"/>
    <b v="0"/>
    <x v="22"/>
    <b v="0"/>
    <s v="technology/web"/>
    <x v="185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x v="2389"/>
    <d v="2015-07-25T21:59:00"/>
    <b v="0"/>
    <x v="29"/>
    <b v="0"/>
    <s v="technology/web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x v="2390"/>
    <d v="2015-01-04T06:17:44"/>
    <b v="0"/>
    <x v="78"/>
    <b v="0"/>
    <s v="technology/web"/>
    <x v="109"/>
    <n v="0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x v="2391"/>
    <d v="2015-03-31T18:04:04"/>
    <b v="0"/>
    <x v="29"/>
    <b v="0"/>
    <s v="technology/web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x v="2392"/>
    <d v="2015-10-29T02:53:43"/>
    <b v="0"/>
    <x v="78"/>
    <b v="0"/>
    <s v="technology/web"/>
    <x v="109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x v="2393"/>
    <d v="2015-08-08T15:33:37"/>
    <b v="0"/>
    <x v="29"/>
    <b v="0"/>
    <s v="technology/web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x v="2394"/>
    <d v="2015-02-26T08:41:33"/>
    <b v="0"/>
    <x v="84"/>
    <b v="0"/>
    <s v="technology/web"/>
    <x v="1855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x v="2395"/>
    <d v="2017-01-10T08:57:00"/>
    <b v="0"/>
    <x v="78"/>
    <b v="0"/>
    <s v="technology/web"/>
    <x v="109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x v="2396"/>
    <d v="2015-10-15T20:22:38"/>
    <b v="0"/>
    <x v="29"/>
    <b v="0"/>
    <s v="technology/web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x v="2397"/>
    <d v="2015-01-02T21:14:16"/>
    <b v="0"/>
    <x v="78"/>
    <b v="0"/>
    <s v="technology/web"/>
    <x v="109"/>
    <n v="0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x v="2398"/>
    <d v="2015-07-02T21:59:44"/>
    <b v="0"/>
    <x v="78"/>
    <b v="0"/>
    <s v="technology/web"/>
    <x v="109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x v="2399"/>
    <d v="2014-12-18T20:28:26"/>
    <b v="0"/>
    <x v="78"/>
    <b v="0"/>
    <s v="technology/web"/>
    <x v="109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x v="2400"/>
    <d v="2016-04-14T06:26:04"/>
    <b v="0"/>
    <x v="78"/>
    <b v="0"/>
    <s v="technology/web"/>
    <x v="109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x v="2401"/>
    <d v="2016-03-05T19:44:56"/>
    <b v="0"/>
    <x v="82"/>
    <b v="0"/>
    <s v="food/food trucks"/>
    <x v="1856"/>
    <n v="22.333333333333332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x v="2402"/>
    <d v="2015-05-13T16:18:51"/>
    <b v="0"/>
    <x v="29"/>
    <b v="0"/>
    <s v="food/food trucks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x v="2403"/>
    <d v="2016-03-30T20:10:58"/>
    <b v="0"/>
    <x v="8"/>
    <b v="0"/>
    <s v="food/food trucks"/>
    <x v="185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x v="2404"/>
    <d v="2016-01-03T00:56:47"/>
    <b v="0"/>
    <x v="78"/>
    <b v="0"/>
    <s v="food/food trucks"/>
    <x v="109"/>
    <n v="0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x v="2405"/>
    <d v="2016-09-03T14:02:55"/>
    <b v="0"/>
    <x v="9"/>
    <b v="0"/>
    <s v="food/food trucks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x v="2406"/>
    <d v="2015-01-19T02:39:50"/>
    <b v="0"/>
    <x v="38"/>
    <b v="0"/>
    <s v="food/food trucks"/>
    <x v="185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x v="2407"/>
    <d v="2015-04-11T06:00:00"/>
    <b v="0"/>
    <x v="51"/>
    <b v="0"/>
    <s v="food/food trucks"/>
    <x v="1860"/>
    <n v="168.39393939393941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x v="2408"/>
    <d v="2014-11-06T04:22:37"/>
    <b v="0"/>
    <x v="84"/>
    <b v="0"/>
    <s v="food/food trucks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x v="2409"/>
    <d v="2015-08-18T21:01:15"/>
    <b v="0"/>
    <x v="79"/>
    <b v="0"/>
    <s v="food/food trucks"/>
    <x v="186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x v="2410"/>
    <d v="2015-09-07T09:47:55"/>
    <b v="0"/>
    <x v="78"/>
    <b v="0"/>
    <s v="food/food trucks"/>
    <x v="109"/>
    <n v="0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x v="2411"/>
    <d v="2015-08-25T17:34:42"/>
    <b v="0"/>
    <x v="83"/>
    <b v="0"/>
    <s v="food/food trucks"/>
    <x v="186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x v="2412"/>
    <d v="2016-11-26T18:41:13"/>
    <b v="0"/>
    <x v="78"/>
    <b v="0"/>
    <s v="food/food trucks"/>
    <x v="109"/>
    <n v="0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x v="2413"/>
    <d v="2014-05-31T23:30:00"/>
    <b v="0"/>
    <x v="83"/>
    <b v="0"/>
    <s v="food/food trucks"/>
    <x v="186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x v="2414"/>
    <d v="2015-08-22T03:59:00"/>
    <b v="0"/>
    <x v="62"/>
    <b v="0"/>
    <s v="food/food trucks"/>
    <x v="18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x v="2415"/>
    <d v="2016-07-15T20:42:26"/>
    <b v="0"/>
    <x v="79"/>
    <b v="0"/>
    <s v="food/food trucks"/>
    <x v="18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x v="2416"/>
    <d v="2015-03-14T15:00:00"/>
    <b v="0"/>
    <x v="29"/>
    <b v="0"/>
    <s v="food/food trucks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x v="2417"/>
    <d v="2014-08-10T21:13:07"/>
    <b v="0"/>
    <x v="78"/>
    <b v="0"/>
    <s v="food/food trucks"/>
    <x v="109"/>
    <n v="0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x v="2418"/>
    <d v="2015-03-24T19:34:04"/>
    <b v="0"/>
    <x v="81"/>
    <b v="0"/>
    <s v="food/food trucks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x v="2419"/>
    <d v="2015-02-18T17:43:09"/>
    <b v="0"/>
    <x v="78"/>
    <b v="0"/>
    <s v="food/food trucks"/>
    <x v="109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x v="2420"/>
    <d v="2014-11-10T01:41:35"/>
    <b v="0"/>
    <x v="17"/>
    <b v="0"/>
    <s v="food/food trucks"/>
    <x v="1867"/>
    <n v="69.472222222222229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x v="2421"/>
    <d v="2015-02-21T16:29:56"/>
    <b v="0"/>
    <x v="29"/>
    <b v="0"/>
    <s v="food/food trucks"/>
    <x v="374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x v="2422"/>
    <d v="2015-03-11T16:23:56"/>
    <b v="0"/>
    <x v="29"/>
    <b v="0"/>
    <s v="food/food trucks"/>
    <x v="418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x v="2423"/>
    <d v="2014-12-31T16:54:50"/>
    <b v="0"/>
    <x v="29"/>
    <b v="0"/>
    <s v="food/food trucks"/>
    <x v="473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x v="2424"/>
    <d v="2014-10-27T21:25:08"/>
    <b v="0"/>
    <x v="82"/>
    <b v="0"/>
    <s v="food/food trucks"/>
    <x v="186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x v="2425"/>
    <d v="2016-05-27T22:04:00"/>
    <b v="0"/>
    <x v="29"/>
    <b v="0"/>
    <s v="food/food trucks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x v="2426"/>
    <d v="2015-08-08T04:04:52"/>
    <b v="0"/>
    <x v="78"/>
    <b v="0"/>
    <s v="food/food trucks"/>
    <x v="109"/>
    <n v="0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x v="2427"/>
    <d v="2016-03-23T06:38:53"/>
    <b v="0"/>
    <x v="29"/>
    <b v="0"/>
    <s v="food/food trucks"/>
    <x v="133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x v="2428"/>
    <d v="2015-03-12T17:49:11"/>
    <b v="0"/>
    <x v="29"/>
    <b v="0"/>
    <s v="food/food trucks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x v="2429"/>
    <d v="2017-02-05T16:44:00"/>
    <b v="0"/>
    <x v="80"/>
    <b v="0"/>
    <s v="food/food trucks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x v="2430"/>
    <d v="2016-02-12T03:08:24"/>
    <b v="0"/>
    <x v="84"/>
    <b v="0"/>
    <s v="food/food trucks"/>
    <x v="449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x v="2431"/>
    <d v="2016-06-28T02:23:33"/>
    <b v="0"/>
    <x v="84"/>
    <b v="0"/>
    <s v="food/food trucks"/>
    <x v="133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x v="2432"/>
    <d v="2015-03-08T05:14:57"/>
    <b v="0"/>
    <x v="84"/>
    <b v="0"/>
    <s v="food/food trucks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x v="2433"/>
    <d v="2016-02-27T21:35:43"/>
    <b v="0"/>
    <x v="78"/>
    <b v="0"/>
    <s v="food/food trucks"/>
    <x v="109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x v="2434"/>
    <d v="2015-08-04T04:27:54"/>
    <b v="0"/>
    <x v="84"/>
    <b v="0"/>
    <s v="food/food trucks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x v="2435"/>
    <d v="2015-10-05T06:39:46"/>
    <b v="0"/>
    <x v="80"/>
    <b v="0"/>
    <s v="food/food trucks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x v="2436"/>
    <d v="2016-01-29T14:46:10"/>
    <b v="0"/>
    <x v="84"/>
    <b v="0"/>
    <s v="food/food trucks"/>
    <x v="1874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x v="2437"/>
    <d v="2015-03-17T18:00:00"/>
    <b v="0"/>
    <x v="78"/>
    <b v="0"/>
    <s v="food/food trucks"/>
    <x v="109"/>
    <n v="0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x v="2438"/>
    <d v="2015-12-07T22:57:42"/>
    <b v="0"/>
    <x v="29"/>
    <b v="0"/>
    <s v="food/food trucks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x v="2439"/>
    <d v="2015-10-18T19:38:49"/>
    <b v="0"/>
    <x v="78"/>
    <b v="0"/>
    <s v="food/food trucks"/>
    <x v="109"/>
    <n v="0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x v="2440"/>
    <d v="2016-02-13T21:35:13"/>
    <b v="0"/>
    <x v="84"/>
    <b v="0"/>
    <s v="food/food trucks"/>
    <x v="418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x v="2441"/>
    <d v="2015-07-23T04:59:00"/>
    <b v="0"/>
    <x v="280"/>
    <b v="1"/>
    <s v="food/small batch"/>
    <x v="1875"/>
    <n v="74.22935779816514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x v="2442"/>
    <d v="2015-03-19T15:00:28"/>
    <b v="0"/>
    <x v="459"/>
    <b v="1"/>
    <s v="food/small batch"/>
    <x v="187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x v="2443"/>
    <d v="2014-08-15T15:00:22"/>
    <b v="0"/>
    <x v="409"/>
    <b v="1"/>
    <s v="food/small batch"/>
    <x v="187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x v="2444"/>
    <d v="2016-05-25T18:06:31"/>
    <b v="0"/>
    <x v="42"/>
    <b v="1"/>
    <s v="food/small batch"/>
    <x v="187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x v="2445"/>
    <d v="2015-09-26T04:33:41"/>
    <b v="0"/>
    <x v="248"/>
    <b v="1"/>
    <s v="food/small batch"/>
    <x v="1789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x v="2446"/>
    <d v="2016-11-26T15:27:51"/>
    <b v="0"/>
    <x v="112"/>
    <b v="1"/>
    <s v="food/small batch"/>
    <x v="187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x v="2447"/>
    <d v="2016-11-12T04:00:00"/>
    <b v="0"/>
    <x v="152"/>
    <b v="1"/>
    <s v="food/small batch"/>
    <x v="18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x v="2448"/>
    <d v="2016-08-31T05:36:00"/>
    <b v="0"/>
    <x v="82"/>
    <b v="1"/>
    <s v="food/small batch"/>
    <x v="188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x v="2449"/>
    <d v="2014-11-30T04:25:15"/>
    <b v="0"/>
    <x v="148"/>
    <b v="1"/>
    <s v="food/small batch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x v="2450"/>
    <d v="2014-10-28T03:11:00"/>
    <b v="0"/>
    <x v="332"/>
    <b v="1"/>
    <s v="food/small batch"/>
    <x v="1882"/>
    <n v="149.31401960784314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x v="2451"/>
    <d v="2017-03-05T21:48:10"/>
    <b v="0"/>
    <x v="153"/>
    <b v="1"/>
    <s v="food/small batch"/>
    <x v="18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x v="2452"/>
    <d v="2015-12-29T23:00:00"/>
    <b v="0"/>
    <x v="41"/>
    <b v="1"/>
    <s v="food/small batch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x v="2453"/>
    <d v="2017-02-02T16:36:49"/>
    <b v="0"/>
    <x v="85"/>
    <b v="1"/>
    <s v="food/small batch"/>
    <x v="188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x v="2454"/>
    <d v="2017-03-11T04:50:08"/>
    <b v="0"/>
    <x v="208"/>
    <b v="1"/>
    <s v="food/small batch"/>
    <x v="1886"/>
    <n v="271.5076923076923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x v="2455"/>
    <d v="2016-04-20T18:45:50"/>
    <b v="0"/>
    <x v="38"/>
    <b v="1"/>
    <s v="food/small batch"/>
    <x v="1887"/>
    <n v="34.125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x v="2456"/>
    <d v="2017-02-25T23:03:59"/>
    <b v="0"/>
    <x v="85"/>
    <b v="1"/>
    <s v="food/small batch"/>
    <x v="1888"/>
    <n v="40.492537313432834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x v="2457"/>
    <d v="2016-03-24T13:27:36"/>
    <b v="0"/>
    <x v="204"/>
    <b v="1"/>
    <s v="food/small batch"/>
    <x v="188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x v="2458"/>
    <d v="2016-06-09T19:00:00"/>
    <b v="0"/>
    <x v="144"/>
    <b v="1"/>
    <s v="food/small batch"/>
    <x v="189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x v="2459"/>
    <d v="2016-03-23T14:18:05"/>
    <b v="0"/>
    <x v="460"/>
    <b v="1"/>
    <s v="food/small batch"/>
    <x v="189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x v="2460"/>
    <d v="2017-01-03T04:17:00"/>
    <b v="0"/>
    <x v="32"/>
    <b v="1"/>
    <s v="food/small batch"/>
    <x v="1892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x v="2461"/>
    <d v="2011-10-01T03:00:00"/>
    <b v="0"/>
    <x v="48"/>
    <b v="1"/>
    <s v="music/indie rock"/>
    <x v="96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x v="2462"/>
    <d v="2012-07-19T04:28:16"/>
    <b v="0"/>
    <x v="248"/>
    <b v="1"/>
    <s v="music/indie rock"/>
    <x v="1893"/>
    <n v="28.880434782608695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x v="2463"/>
    <d v="2013-04-16T19:00:00"/>
    <b v="0"/>
    <x v="11"/>
    <b v="1"/>
    <s v="music/indie rock"/>
    <x v="63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x v="2464"/>
    <d v="2015-09-30T19:29:00"/>
    <b v="0"/>
    <x v="68"/>
    <b v="1"/>
    <s v="music/indie rock"/>
    <x v="206"/>
    <n v="51.674418604651166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x v="2465"/>
    <d v="2012-09-23T17:15:48"/>
    <b v="0"/>
    <x v="53"/>
    <b v="1"/>
    <s v="music/indie rock"/>
    <x v="189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x v="2466"/>
    <d v="2013-05-09T02:27:33"/>
    <b v="0"/>
    <x v="47"/>
    <b v="1"/>
    <s v="music/indie rock"/>
    <x v="31"/>
    <n v="48.076923076923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x v="2467"/>
    <d v="2012-05-10T17:00:00"/>
    <b v="0"/>
    <x v="68"/>
    <b v="1"/>
    <s v="music/indie rock"/>
    <x v="23"/>
    <n v="27.558139534883722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x v="2468"/>
    <d v="2012-10-28T05:00:00"/>
    <b v="0"/>
    <x v="6"/>
    <b v="1"/>
    <s v="music/indie rock"/>
    <x v="189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x v="2469"/>
    <d v="2011-02-08T10:18:49"/>
    <b v="0"/>
    <x v="5"/>
    <b v="1"/>
    <s v="music/indie rock"/>
    <x v="9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x v="2470"/>
    <d v="2012-05-24T01:47:35"/>
    <b v="0"/>
    <x v="17"/>
    <b v="1"/>
    <s v="music/indie rock"/>
    <x v="18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x v="2471"/>
    <d v="2012-01-25T23:49:52"/>
    <b v="0"/>
    <x v="57"/>
    <b v="1"/>
    <s v="music/indie rock"/>
    <x v="60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x v="2472"/>
    <d v="2010-09-04T01:03:00"/>
    <b v="0"/>
    <x v="201"/>
    <b v="1"/>
    <s v="music/indie rock"/>
    <x v="189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x v="2473"/>
    <d v="2012-11-10T18:57:49"/>
    <b v="0"/>
    <x v="5"/>
    <b v="1"/>
    <s v="music/indie rock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x v="2474"/>
    <d v="2010-10-11T00:16:16"/>
    <b v="0"/>
    <x v="44"/>
    <b v="1"/>
    <s v="music/indie rock"/>
    <x v="1898"/>
    <n v="131.5836842105263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x v="2475"/>
    <d v="2010-07-10T22:00:00"/>
    <b v="0"/>
    <x v="75"/>
    <b v="1"/>
    <s v="music/indie rock"/>
    <x v="1262"/>
    <n v="32.320987654320987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x v="2476"/>
    <d v="2014-11-03T08:52:50"/>
    <b v="0"/>
    <x v="165"/>
    <b v="1"/>
    <s v="music/indie rock"/>
    <x v="1899"/>
    <n v="61.103999999999999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x v="2477"/>
    <d v="2012-08-12T16:35:45"/>
    <b v="0"/>
    <x v="14"/>
    <b v="1"/>
    <s v="music/indie rock"/>
    <x v="19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x v="2478"/>
    <d v="2013-01-13T22:48:33"/>
    <b v="0"/>
    <x v="1"/>
    <b v="1"/>
    <s v="music/indie rock"/>
    <x v="1901"/>
    <n v="129.1139240506329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x v="2479"/>
    <d v="2012-07-28T02:00:00"/>
    <b v="0"/>
    <x v="38"/>
    <b v="1"/>
    <s v="music/indie rock"/>
    <x v="190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x v="2480"/>
    <d v="2015-10-10T22:28:04"/>
    <b v="0"/>
    <x v="22"/>
    <b v="1"/>
    <s v="music/indie rock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x v="2481"/>
    <d v="2012-04-30T15:30:08"/>
    <b v="0"/>
    <x v="195"/>
    <b v="1"/>
    <s v="music/indie rock"/>
    <x v="19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x v="2482"/>
    <d v="2011-08-01T18:46:23"/>
    <b v="0"/>
    <x v="20"/>
    <b v="1"/>
    <s v="music/indie rock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x v="2483"/>
    <d v="2012-05-01T17:00:03"/>
    <b v="0"/>
    <x v="10"/>
    <b v="1"/>
    <s v="music/indie rock"/>
    <x v="190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x v="2484"/>
    <d v="2011-09-15T22:00:03"/>
    <b v="0"/>
    <x v="240"/>
    <b v="1"/>
    <s v="music/indie rock"/>
    <x v="190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x v="2485"/>
    <d v="2011-10-12T23:57:59"/>
    <b v="0"/>
    <x v="14"/>
    <b v="1"/>
    <s v="music/indie rock"/>
    <x v="190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x v="2486"/>
    <d v="2012-04-22T16:59:36"/>
    <b v="0"/>
    <x v="209"/>
    <b v="1"/>
    <s v="music/indie rock"/>
    <x v="190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x v="2487"/>
    <d v="2012-05-27T01:59:57"/>
    <b v="0"/>
    <x v="44"/>
    <b v="1"/>
    <s v="music/indie rock"/>
    <x v="190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x v="2488"/>
    <d v="2011-11-16T16:11:48"/>
    <b v="0"/>
    <x v="71"/>
    <b v="1"/>
    <s v="music/indie rock"/>
    <x v="19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x v="2489"/>
    <d v="2013-05-09T16:33:59"/>
    <b v="0"/>
    <x v="11"/>
    <b v="1"/>
    <s v="music/indie rock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x v="2490"/>
    <d v="2012-06-23T05:27:56"/>
    <b v="0"/>
    <x v="38"/>
    <b v="1"/>
    <s v="music/indie rock"/>
    <x v="191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x v="2491"/>
    <d v="2011-01-16T01:51:00"/>
    <b v="0"/>
    <x v="73"/>
    <b v="1"/>
    <s v="music/indie rock"/>
    <x v="1912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x v="2492"/>
    <d v="2012-06-16T09:59:00"/>
    <b v="0"/>
    <x v="74"/>
    <b v="1"/>
    <s v="music/indie rock"/>
    <x v="105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x v="2493"/>
    <d v="2013-04-29T04:02:20"/>
    <b v="0"/>
    <x v="461"/>
    <b v="1"/>
    <s v="music/indie rock"/>
    <x v="1913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x v="2494"/>
    <d v="2012-05-23T15:29:04"/>
    <b v="0"/>
    <x v="70"/>
    <b v="1"/>
    <s v="music/indie rock"/>
    <x v="19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x v="2495"/>
    <d v="2012-06-06T22:42:55"/>
    <b v="0"/>
    <x v="288"/>
    <b v="1"/>
    <s v="music/indie rock"/>
    <x v="1915"/>
    <n v="45.548809523809524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x v="2496"/>
    <d v="2013-03-29T22:54:52"/>
    <b v="0"/>
    <x v="73"/>
    <b v="1"/>
    <s v="music/indie rock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x v="2497"/>
    <d v="2011-08-05T21:05:38"/>
    <b v="0"/>
    <x v="66"/>
    <b v="1"/>
    <s v="music/indie rock"/>
    <x v="191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x v="2498"/>
    <d v="2015-01-27T23:13:07"/>
    <b v="0"/>
    <x v="9"/>
    <b v="1"/>
    <s v="music/indie rock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x v="2499"/>
    <d v="2012-12-31T18:00:00"/>
    <b v="0"/>
    <x v="203"/>
    <b v="1"/>
    <s v="music/indie rock"/>
    <x v="191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x v="2500"/>
    <d v="2012-06-23T18:32:55"/>
    <b v="0"/>
    <x v="60"/>
    <b v="1"/>
    <s v="music/indie rock"/>
    <x v="16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x v="2501"/>
    <d v="2015-09-27T18:38:24"/>
    <b v="0"/>
    <x v="63"/>
    <b v="0"/>
    <s v="food/restaurants"/>
    <x v="19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x v="2502"/>
    <d v="2014-09-21T19:48:38"/>
    <b v="0"/>
    <x v="81"/>
    <b v="0"/>
    <s v="food/restaurants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x v="2503"/>
    <d v="2016-06-07T21:06:00"/>
    <b v="0"/>
    <x v="78"/>
    <b v="0"/>
    <s v="food/restaurants"/>
    <x v="109"/>
    <n v="0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x v="2504"/>
    <d v="2014-11-15T01:22:14"/>
    <b v="0"/>
    <x v="78"/>
    <b v="0"/>
    <s v="food/restaurants"/>
    <x v="109"/>
    <n v="0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x v="2505"/>
    <d v="2015-03-14T00:20:16"/>
    <b v="0"/>
    <x v="78"/>
    <b v="0"/>
    <s v="food/restaurants"/>
    <x v="109"/>
    <n v="0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x v="2506"/>
    <d v="2015-10-03T21:00:00"/>
    <b v="0"/>
    <x v="84"/>
    <b v="0"/>
    <s v="food/restaurants"/>
    <x v="722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x v="2507"/>
    <d v="2015-05-11T01:45:04"/>
    <b v="0"/>
    <x v="78"/>
    <b v="0"/>
    <s v="food/restaurants"/>
    <x v="109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x v="2508"/>
    <d v="2014-08-14T22:50:34"/>
    <b v="0"/>
    <x v="78"/>
    <b v="0"/>
    <s v="food/restaurants"/>
    <x v="109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x v="2509"/>
    <d v="2015-04-20T18:25:49"/>
    <b v="0"/>
    <x v="33"/>
    <b v="0"/>
    <s v="food/restaurants"/>
    <x v="192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x v="2510"/>
    <d v="2015-05-14T23:56:12"/>
    <b v="0"/>
    <x v="84"/>
    <b v="0"/>
    <s v="food/restaurants"/>
    <x v="840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x v="2511"/>
    <d v="2016-02-01T10:43:33"/>
    <b v="0"/>
    <x v="78"/>
    <b v="0"/>
    <s v="food/restaurants"/>
    <x v="109"/>
    <n v="0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x v="2512"/>
    <d v="2014-12-13T21:02:41"/>
    <b v="0"/>
    <x v="78"/>
    <b v="0"/>
    <s v="food/restaurants"/>
    <x v="109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x v="2513"/>
    <d v="2017-02-26T00:09:49"/>
    <b v="0"/>
    <x v="78"/>
    <b v="0"/>
    <s v="food/restaurants"/>
    <x v="109"/>
    <n v="0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x v="2514"/>
    <d v="2014-08-20T09:21:17"/>
    <b v="0"/>
    <x v="80"/>
    <b v="0"/>
    <s v="food/restaurants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x v="2515"/>
    <d v="2015-02-22T20:09:13"/>
    <b v="0"/>
    <x v="8"/>
    <b v="0"/>
    <s v="food/restaurants"/>
    <x v="1923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x v="2516"/>
    <d v="2014-11-29T16:40:52"/>
    <b v="0"/>
    <x v="78"/>
    <b v="0"/>
    <s v="food/restaurants"/>
    <x v="109"/>
    <n v="0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x v="2517"/>
    <d v="2015-03-19T18:15:30"/>
    <b v="0"/>
    <x v="51"/>
    <b v="0"/>
    <s v="food/restaurants"/>
    <x v="192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x v="2518"/>
    <d v="2014-11-13T17:20:28"/>
    <b v="0"/>
    <x v="78"/>
    <b v="0"/>
    <s v="food/restaurants"/>
    <x v="109"/>
    <n v="0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x v="2519"/>
    <d v="2014-07-19T03:43:24"/>
    <b v="0"/>
    <x v="80"/>
    <b v="0"/>
    <s v="food/restaurants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x v="2520"/>
    <d v="2016-10-15T19:21:00"/>
    <b v="0"/>
    <x v="78"/>
    <b v="0"/>
    <s v="food/restaurants"/>
    <x v="109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x v="2521"/>
    <d v="2015-10-13T23:13:41"/>
    <b v="0"/>
    <x v="462"/>
    <b v="1"/>
    <s v="music/classical music"/>
    <x v="192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x v="2522"/>
    <d v="2016-04-22T14:52:00"/>
    <b v="0"/>
    <x v="74"/>
    <b v="1"/>
    <s v="music/classical music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x v="2523"/>
    <d v="2014-11-18T00:24:52"/>
    <b v="0"/>
    <x v="55"/>
    <b v="1"/>
    <s v="music/classical music"/>
    <x v="1927"/>
    <n v="54.153846153846153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x v="2524"/>
    <d v="2014-12-21T04:30:00"/>
    <b v="0"/>
    <x v="68"/>
    <b v="1"/>
    <s v="music/classical music"/>
    <x v="264"/>
    <n v="177.2093023255814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x v="2525"/>
    <d v="2012-06-28T20:16:11"/>
    <b v="0"/>
    <x v="144"/>
    <b v="1"/>
    <s v="music/classical music"/>
    <x v="192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x v="2526"/>
    <d v="2014-12-08T04:59:00"/>
    <b v="0"/>
    <x v="51"/>
    <b v="1"/>
    <s v="music/classical music"/>
    <x v="1929"/>
    <n v="136.909090909090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x v="2527"/>
    <d v="2013-10-18T03:59:00"/>
    <b v="0"/>
    <x v="26"/>
    <b v="1"/>
    <s v="music/classical music"/>
    <x v="1930"/>
    <n v="57.535211267605632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x v="2528"/>
    <d v="2015-08-20T11:00:00"/>
    <b v="0"/>
    <x v="75"/>
    <b v="1"/>
    <s v="music/classical music"/>
    <x v="1931"/>
    <n v="52.962839506172834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x v="2529"/>
    <d v="2012-03-25T00:56:15"/>
    <b v="0"/>
    <x v="88"/>
    <b v="1"/>
    <s v="music/classical music"/>
    <x v="19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x v="2530"/>
    <d v="2015-04-20T04:50:00"/>
    <b v="0"/>
    <x v="53"/>
    <b v="1"/>
    <s v="music/classical music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x v="2531"/>
    <d v="2015-08-15T03:59:00"/>
    <b v="0"/>
    <x v="42"/>
    <b v="1"/>
    <s v="music/classical music"/>
    <x v="8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x v="2532"/>
    <d v="2012-08-16T20:22:46"/>
    <b v="0"/>
    <x v="65"/>
    <b v="1"/>
    <s v="music/classical music"/>
    <x v="193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x v="2533"/>
    <d v="2013-03-01T18:01:08"/>
    <b v="0"/>
    <x v="327"/>
    <b v="1"/>
    <s v="music/classical music"/>
    <x v="193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x v="2534"/>
    <d v="2010-01-01T06:00:00"/>
    <b v="0"/>
    <x v="25"/>
    <b v="1"/>
    <s v="music/classical music"/>
    <x v="2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x v="2535"/>
    <d v="2014-12-01T19:59:05"/>
    <b v="0"/>
    <x v="76"/>
    <b v="1"/>
    <s v="music/classical music"/>
    <x v="64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x v="2536"/>
    <d v="2013-07-30T02:32:46"/>
    <b v="0"/>
    <x v="80"/>
    <b v="1"/>
    <s v="music/classical music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x v="2537"/>
    <d v="2011-08-01T15:34:15"/>
    <b v="0"/>
    <x v="202"/>
    <b v="1"/>
    <s v="music/classical music"/>
    <x v="1007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x v="2538"/>
    <d v="2013-02-24T04:59:00"/>
    <b v="0"/>
    <x v="333"/>
    <b v="1"/>
    <s v="music/classical music"/>
    <x v="1935"/>
    <n v="109.96308108108107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x v="2539"/>
    <d v="2015-02-02T21:39:12"/>
    <b v="0"/>
    <x v="211"/>
    <b v="1"/>
    <s v="music/classical music"/>
    <x v="59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x v="2540"/>
    <d v="2011-10-29T16:12:01"/>
    <b v="0"/>
    <x v="74"/>
    <b v="1"/>
    <s v="music/classical music"/>
    <x v="193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x v="2541"/>
    <d v="2013-09-26T10:46:58"/>
    <b v="0"/>
    <x v="287"/>
    <b v="1"/>
    <s v="music/classical music"/>
    <x v="1937"/>
    <n v="59.460317460317462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x v="2542"/>
    <d v="2013-10-01T03:59:00"/>
    <b v="0"/>
    <x v="62"/>
    <b v="1"/>
    <s v="music/classical music"/>
    <x v="193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x v="2543"/>
    <d v="2011-01-02T03:00:00"/>
    <b v="0"/>
    <x v="62"/>
    <b v="1"/>
    <s v="music/classical music"/>
    <x v="1939"/>
    <n v="30.076923076923077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x v="2544"/>
    <d v="2012-07-08T12:29:29"/>
    <b v="0"/>
    <x v="7"/>
    <b v="1"/>
    <s v="music/classical music"/>
    <x v="194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x v="2545"/>
    <d v="2015-02-27T00:30:00"/>
    <b v="0"/>
    <x v="42"/>
    <b v="1"/>
    <s v="music/classical music"/>
    <x v="194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x v="2546"/>
    <d v="2013-10-05T05:00:00"/>
    <b v="0"/>
    <x v="71"/>
    <b v="1"/>
    <s v="music/classical music"/>
    <x v="194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x v="2547"/>
    <d v="2012-04-04T17:33:23"/>
    <b v="0"/>
    <x v="179"/>
    <b v="1"/>
    <s v="music/classical music"/>
    <x v="194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x v="2548"/>
    <d v="2016-09-30T04:27:00"/>
    <b v="0"/>
    <x v="77"/>
    <b v="1"/>
    <s v="music/classical music"/>
    <x v="1944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x v="2549"/>
    <d v="2013-05-31T17:00:00"/>
    <b v="0"/>
    <x v="77"/>
    <b v="1"/>
    <s v="music/classical music"/>
    <x v="194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x v="2550"/>
    <d v="2015-10-08T03:59:00"/>
    <b v="0"/>
    <x v="3"/>
    <b v="1"/>
    <s v="music/classical music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x v="2551"/>
    <d v="2012-03-21T20:48:00"/>
    <b v="0"/>
    <x v="66"/>
    <b v="1"/>
    <s v="music/classical music"/>
    <x v="1947"/>
    <n v="67.419642857142861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x v="2552"/>
    <d v="2017-03-05T19:26:21"/>
    <b v="0"/>
    <x v="59"/>
    <b v="1"/>
    <s v="music/classical music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x v="2553"/>
    <d v="2012-09-21T04:46:47"/>
    <b v="0"/>
    <x v="65"/>
    <b v="1"/>
    <s v="music/classical music"/>
    <x v="1948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x v="2554"/>
    <d v="2015-06-01T03:59:00"/>
    <b v="0"/>
    <x v="85"/>
    <b v="1"/>
    <s v="music/classical music"/>
    <x v="194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x v="2555"/>
    <d v="2012-05-28T15:43:13"/>
    <b v="0"/>
    <x v="2"/>
    <b v="1"/>
    <s v="music/classical music"/>
    <x v="195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x v="2556"/>
    <d v="2012-12-24T23:47:37"/>
    <b v="0"/>
    <x v="69"/>
    <b v="1"/>
    <s v="music/classical music"/>
    <x v="1951"/>
    <n v="23.117647058823529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x v="2557"/>
    <d v="2014-05-15T17:53:06"/>
    <b v="0"/>
    <x v="17"/>
    <b v="1"/>
    <s v="music/classical music"/>
    <x v="1952"/>
    <n v="29.61111111111111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x v="2558"/>
    <d v="2015-05-01T13:59:00"/>
    <b v="0"/>
    <x v="59"/>
    <b v="1"/>
    <s v="music/classical music"/>
    <x v="19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x v="2559"/>
    <d v="2011-11-15T19:37:00"/>
    <b v="0"/>
    <x v="20"/>
    <b v="1"/>
    <s v="music/classical music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x v="2560"/>
    <d v="2015-03-06T22:49:34"/>
    <b v="0"/>
    <x v="64"/>
    <b v="1"/>
    <s v="music/classical music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x v="2561"/>
    <d v="2015-10-13T12:41:29"/>
    <b v="0"/>
    <x v="78"/>
    <b v="0"/>
    <s v="food/food trucks"/>
    <x v="109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x v="2562"/>
    <d v="2016-10-11T12:35:39"/>
    <b v="0"/>
    <x v="83"/>
    <b v="0"/>
    <s v="food/food trucks"/>
    <x v="571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x v="2563"/>
    <d v="2015-07-30T03:20:51"/>
    <b v="0"/>
    <x v="78"/>
    <b v="0"/>
    <s v="food/food trucks"/>
    <x v="109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x v="2564"/>
    <d v="2014-08-01T00:58:19"/>
    <b v="0"/>
    <x v="78"/>
    <b v="0"/>
    <s v="food/food trucks"/>
    <x v="109"/>
    <n v="0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x v="2565"/>
    <d v="2016-05-09T20:50:00"/>
    <b v="0"/>
    <x v="29"/>
    <b v="0"/>
    <s v="food/food trucks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x v="2566"/>
    <d v="2014-08-21T23:32:28"/>
    <b v="0"/>
    <x v="78"/>
    <b v="0"/>
    <s v="food/food trucks"/>
    <x v="109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x v="2567"/>
    <d v="2015-04-23T21:05:38"/>
    <b v="0"/>
    <x v="84"/>
    <b v="0"/>
    <s v="food/food trucks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x v="2568"/>
    <d v="2016-09-01T15:59:54"/>
    <b v="0"/>
    <x v="29"/>
    <b v="0"/>
    <s v="food/food trucks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x v="2569"/>
    <d v="2015-09-17T02:31:52"/>
    <b v="0"/>
    <x v="84"/>
    <b v="0"/>
    <s v="food/food trucks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x v="2570"/>
    <d v="2017-02-08T21:40:35"/>
    <b v="0"/>
    <x v="84"/>
    <b v="0"/>
    <s v="food/food trucks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x v="2571"/>
    <d v="2016-05-19T08:12:01"/>
    <b v="0"/>
    <x v="80"/>
    <b v="0"/>
    <s v="food/food trucks"/>
    <x v="1161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x v="2572"/>
    <d v="2015-04-13T02:51:57"/>
    <b v="0"/>
    <x v="78"/>
    <b v="0"/>
    <s v="food/food trucks"/>
    <x v="109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x v="2573"/>
    <d v="2014-08-23T14:12:29"/>
    <b v="0"/>
    <x v="78"/>
    <b v="0"/>
    <s v="food/food trucks"/>
    <x v="109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x v="2574"/>
    <d v="2016-05-18T19:49:05"/>
    <b v="0"/>
    <x v="78"/>
    <b v="0"/>
    <s v="food/food trucks"/>
    <x v="109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x v="2575"/>
    <d v="2015-01-12T02:36:34"/>
    <b v="0"/>
    <x v="78"/>
    <b v="0"/>
    <s v="food/food trucks"/>
    <x v="109"/>
    <n v="0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x v="2576"/>
    <d v="2015-04-10T23:14:07"/>
    <b v="0"/>
    <x v="78"/>
    <b v="0"/>
    <s v="food/food trucks"/>
    <x v="109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x v="2577"/>
    <d v="2014-08-04T19:41:37"/>
    <b v="0"/>
    <x v="78"/>
    <b v="0"/>
    <s v="food/food trucks"/>
    <x v="109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x v="2578"/>
    <d v="2015-10-09T17:00:00"/>
    <b v="0"/>
    <x v="78"/>
    <b v="0"/>
    <s v="food/food trucks"/>
    <x v="109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x v="2579"/>
    <d v="2014-09-15T19:55:03"/>
    <b v="0"/>
    <x v="8"/>
    <b v="0"/>
    <s v="food/food trucks"/>
    <x v="195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x v="2580"/>
    <d v="2015-05-16T03:00:00"/>
    <b v="0"/>
    <x v="84"/>
    <b v="0"/>
    <s v="food/food trucks"/>
    <x v="722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x v="2581"/>
    <d v="2015-11-16T16:04:58"/>
    <b v="0"/>
    <x v="202"/>
    <b v="0"/>
    <s v="food/food trucks"/>
    <x v="1958"/>
    <n v="48.181818181818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x v="2582"/>
    <d v="2016-10-29T23:43:54"/>
    <b v="0"/>
    <x v="29"/>
    <b v="0"/>
    <s v="food/food trucks"/>
    <x v="1959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x v="2583"/>
    <d v="2015-03-16T17:28:00"/>
    <b v="0"/>
    <x v="81"/>
    <b v="0"/>
    <s v="food/food trucks"/>
    <x v="724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x v="2584"/>
    <d v="2015-06-15T04:09:29"/>
    <b v="0"/>
    <x v="78"/>
    <b v="0"/>
    <s v="food/food trucks"/>
    <x v="109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x v="2585"/>
    <d v="2014-07-05T23:07:12"/>
    <b v="0"/>
    <x v="29"/>
    <b v="0"/>
    <s v="food/food trucks"/>
    <x v="874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x v="2586"/>
    <d v="2015-12-25T07:55:36"/>
    <b v="0"/>
    <x v="29"/>
    <b v="0"/>
    <s v="food/food trucks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x v="2587"/>
    <d v="2015-12-30T16:12:33"/>
    <b v="0"/>
    <x v="79"/>
    <b v="0"/>
    <s v="food/food trucks"/>
    <x v="196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x v="2588"/>
    <d v="2015-03-31T13:14:00"/>
    <b v="0"/>
    <x v="22"/>
    <b v="0"/>
    <s v="food/food trucks"/>
    <x v="19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x v="2589"/>
    <d v="2016-03-23T11:52:07"/>
    <b v="0"/>
    <x v="29"/>
    <b v="0"/>
    <s v="food/food trucks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x v="2590"/>
    <d v="2016-01-26T14:08:17"/>
    <b v="0"/>
    <x v="78"/>
    <b v="0"/>
    <s v="food/food trucks"/>
    <x v="109"/>
    <n v="0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x v="2591"/>
    <d v="2016-03-13T20:45:24"/>
    <b v="0"/>
    <x v="84"/>
    <b v="0"/>
    <s v="food/food trucks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x v="2592"/>
    <d v="2014-10-05T19:13:41"/>
    <b v="0"/>
    <x v="29"/>
    <b v="0"/>
    <s v="food/food trucks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x v="2593"/>
    <d v="2015-04-25T20:17:06"/>
    <b v="0"/>
    <x v="78"/>
    <b v="0"/>
    <s v="food/food trucks"/>
    <x v="109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x v="2594"/>
    <d v="2014-08-07T23:13:48"/>
    <b v="0"/>
    <x v="29"/>
    <b v="0"/>
    <s v="food/food trucks"/>
    <x v="466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x v="2595"/>
    <d v="2017-02-24T05:51:40"/>
    <b v="0"/>
    <x v="10"/>
    <b v="0"/>
    <s v="food/food trucks"/>
    <x v="196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x v="2596"/>
    <d v="2014-08-07T15:56:49"/>
    <b v="0"/>
    <x v="74"/>
    <b v="0"/>
    <s v="food/food trucks"/>
    <x v="196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x v="2597"/>
    <d v="2016-06-19T08:11:57"/>
    <b v="0"/>
    <x v="63"/>
    <b v="0"/>
    <s v="food/food trucks"/>
    <x v="905"/>
    <n v="12.142857142857142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x v="2598"/>
    <d v="2015-09-23T20:10:01"/>
    <b v="0"/>
    <x v="25"/>
    <b v="0"/>
    <s v="food/food trucks"/>
    <x v="1964"/>
    <n v="83.571428571428569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x v="2599"/>
    <d v="2014-08-03T18:05:47"/>
    <b v="0"/>
    <x v="81"/>
    <b v="0"/>
    <s v="food/food trucks"/>
    <x v="1965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x v="2600"/>
    <d v="2016-03-25T20:36:40"/>
    <b v="0"/>
    <x v="209"/>
    <b v="0"/>
    <s v="food/food trucks"/>
    <x v="19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x v="2601"/>
    <d v="2012-09-13T03:59:00"/>
    <b v="1"/>
    <x v="299"/>
    <b v="1"/>
    <s v="technology/space exploration"/>
    <x v="196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x v="2602"/>
    <d v="2014-11-12T21:20:00"/>
    <b v="1"/>
    <x v="463"/>
    <b v="1"/>
    <s v="technology/space exploration"/>
    <x v="1968"/>
    <n v="80.022494887525568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x v="2603"/>
    <d v="2013-12-23T21:54:14"/>
    <b v="1"/>
    <x v="133"/>
    <b v="1"/>
    <s v="technology/space exploration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x v="2604"/>
    <d v="2012-04-29T01:13:43"/>
    <b v="1"/>
    <x v="306"/>
    <b v="1"/>
    <s v="technology/space exploration"/>
    <x v="197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x v="2605"/>
    <d v="2016-06-17T12:59:50"/>
    <b v="1"/>
    <x v="464"/>
    <b v="1"/>
    <s v="technology/space exploration"/>
    <x v="19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x v="2606"/>
    <d v="2014-04-29T17:06:22"/>
    <b v="1"/>
    <x v="465"/>
    <b v="1"/>
    <s v="technology/space exploration"/>
    <x v="19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x v="2607"/>
    <d v="2015-08-12T02:00:00"/>
    <b v="1"/>
    <x v="367"/>
    <b v="1"/>
    <s v="technology/space exploration"/>
    <x v="197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x v="2608"/>
    <d v="2017-03-15T00:00:00"/>
    <b v="1"/>
    <x v="466"/>
    <b v="1"/>
    <s v="technology/space exploration"/>
    <x v="197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x v="2609"/>
    <d v="2012-07-15T05:42:31"/>
    <b v="1"/>
    <x v="467"/>
    <b v="1"/>
    <s v="technology/space exploration"/>
    <x v="1975"/>
    <n v="157.29347633136095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x v="2610"/>
    <d v="2016-08-22T06:59:00"/>
    <b v="1"/>
    <x v="468"/>
    <b v="1"/>
    <s v="technology/space exploration"/>
    <x v="197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x v="2611"/>
    <d v="2017-01-02T22:59:00"/>
    <b v="1"/>
    <x v="469"/>
    <b v="1"/>
    <s v="technology/space exploration"/>
    <x v="197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x v="2612"/>
    <d v="2015-01-09T03:26:10"/>
    <b v="1"/>
    <x v="324"/>
    <b v="1"/>
    <s v="technology/space exploration"/>
    <x v="1978"/>
    <n v="58.422210884353746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x v="2613"/>
    <d v="2012-09-21T19:38:14"/>
    <b v="1"/>
    <x v="33"/>
    <b v="1"/>
    <s v="technology/space exploration"/>
    <x v="197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x v="2614"/>
    <d v="2014-04-30T05:00:00"/>
    <b v="1"/>
    <x v="61"/>
    <b v="1"/>
    <s v="technology/space exploration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x v="2615"/>
    <d v="2016-04-30T12:00:00"/>
    <b v="0"/>
    <x v="250"/>
    <b v="1"/>
    <s v="technology/space exploration"/>
    <x v="1980"/>
    <n v="47.180555555555557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x v="2616"/>
    <d v="2015-08-25T23:52:09"/>
    <b v="1"/>
    <x v="146"/>
    <b v="1"/>
    <s v="technology/space exploration"/>
    <x v="198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x v="2617"/>
    <d v="2014-10-20T20:59:11"/>
    <b v="1"/>
    <x v="180"/>
    <b v="1"/>
    <s v="technology/space exploration"/>
    <x v="1982"/>
    <n v="27.5974842767295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x v="2618"/>
    <d v="2015-12-01T20:01:01"/>
    <b v="1"/>
    <x v="99"/>
    <b v="1"/>
    <s v="technology/space exploration"/>
    <x v="198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x v="2619"/>
    <d v="2015-10-23T11:00:00"/>
    <b v="1"/>
    <x v="28"/>
    <b v="1"/>
    <s v="technology/space exploration"/>
    <x v="19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x v="2620"/>
    <d v="2015-10-11T01:00:00"/>
    <b v="1"/>
    <x v="470"/>
    <b v="1"/>
    <s v="technology/space exploration"/>
    <x v="198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x v="2621"/>
    <d v="2015-05-21T17:56:28"/>
    <b v="1"/>
    <x v="471"/>
    <b v="1"/>
    <s v="technology/space exploration"/>
    <x v="198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x v="2622"/>
    <d v="2016-12-30T17:50:16"/>
    <b v="0"/>
    <x v="142"/>
    <b v="1"/>
    <s v="technology/space exploration"/>
    <x v="1987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x v="2623"/>
    <d v="2016-12-02T06:09:26"/>
    <b v="0"/>
    <x v="95"/>
    <b v="1"/>
    <s v="technology/space exploration"/>
    <x v="43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x v="2624"/>
    <d v="2012-09-13T10:07:02"/>
    <b v="0"/>
    <x v="472"/>
    <b v="1"/>
    <s v="technology/space exploration"/>
    <x v="198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x v="2625"/>
    <d v="2016-11-09T20:26:48"/>
    <b v="0"/>
    <x v="47"/>
    <b v="1"/>
    <s v="technology/space exploration"/>
    <x v="1989"/>
    <n v="27.576923076923077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x v="2626"/>
    <d v="2015-06-03T15:04:29"/>
    <b v="0"/>
    <x v="133"/>
    <b v="1"/>
    <s v="technology/space exploration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x v="2627"/>
    <d v="2015-11-26T20:54:21"/>
    <b v="0"/>
    <x v="43"/>
    <b v="1"/>
    <s v="technology/space exploration"/>
    <x v="1991"/>
    <n v="21.555555555555557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x v="2628"/>
    <d v="2014-11-30T23:11:07"/>
    <b v="0"/>
    <x v="64"/>
    <b v="1"/>
    <s v="technology/space exploration"/>
    <x v="1992"/>
    <n v="44.095238095238095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x v="2629"/>
    <d v="2015-05-14T12:55:22"/>
    <b v="0"/>
    <x v="61"/>
    <b v="1"/>
    <s v="technology/space exploration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x v="2630"/>
    <d v="2016-06-30T10:00:00"/>
    <b v="0"/>
    <x v="75"/>
    <b v="1"/>
    <s v="technology/space exploration"/>
    <x v="1994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x v="2631"/>
    <d v="2015-08-30T04:03:47"/>
    <b v="0"/>
    <x v="172"/>
    <b v="1"/>
    <s v="technology/space exploration"/>
    <x v="1995"/>
    <n v="80.185489510489504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x v="2632"/>
    <d v="2016-05-29T01:28:59"/>
    <b v="0"/>
    <x v="288"/>
    <b v="1"/>
    <s v="technology/space exploration"/>
    <x v="1996"/>
    <n v="34.904761904761905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x v="2633"/>
    <d v="2014-02-27T23:00:00"/>
    <b v="0"/>
    <x v="473"/>
    <b v="1"/>
    <s v="technology/space exploration"/>
    <x v="1997"/>
    <n v="89.100502512562812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x v="2634"/>
    <d v="2016-09-29T15:45:21"/>
    <b v="0"/>
    <x v="20"/>
    <b v="1"/>
    <s v="technology/space exploration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x v="2635"/>
    <d v="2015-03-09T21:49:21"/>
    <b v="0"/>
    <x v="87"/>
    <b v="1"/>
    <s v="technology/space exploration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x v="2636"/>
    <d v="2016-10-16T01:00:00"/>
    <b v="0"/>
    <x v="133"/>
    <b v="1"/>
    <s v="technology/space exploration"/>
    <x v="1999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x v="2637"/>
    <d v="2016-10-12T13:11:15"/>
    <b v="0"/>
    <x v="55"/>
    <b v="1"/>
    <s v="technology/space exploration"/>
    <x v="2000"/>
    <n v="31.9615384615384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x v="2638"/>
    <d v="2015-01-15T21:54:55"/>
    <b v="0"/>
    <x v="25"/>
    <b v="1"/>
    <s v="technology/space exploration"/>
    <x v="2001"/>
    <n v="25.214285714285715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x v="2639"/>
    <d v="2015-02-19T20:45:48"/>
    <b v="0"/>
    <x v="72"/>
    <b v="1"/>
    <s v="technology/space exploration"/>
    <x v="200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x v="2640"/>
    <d v="2015-06-08T03:51:14"/>
    <b v="0"/>
    <x v="50"/>
    <b v="1"/>
    <s v="technology/space exploration"/>
    <x v="1719"/>
    <n v="45.94202898550725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x v="2641"/>
    <d v="2014-09-15T20:09:00"/>
    <b v="0"/>
    <x v="29"/>
    <b v="0"/>
    <s v="technology/space exploration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x v="2642"/>
    <d v="2016-07-15T06:57:00"/>
    <b v="0"/>
    <x v="78"/>
    <b v="0"/>
    <s v="technology/space exploration"/>
    <x v="109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x v="2643"/>
    <d v="2016-12-21T07:59:00"/>
    <b v="1"/>
    <x v="474"/>
    <b v="0"/>
    <s v="technology/space exploration"/>
    <x v="200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x v="2644"/>
    <d v="2017-03-10T19:00:35"/>
    <b v="1"/>
    <x v="47"/>
    <b v="0"/>
    <s v="technology/space exploration"/>
    <x v="200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x v="2645"/>
    <d v="2014-11-08T21:13:23"/>
    <b v="1"/>
    <x v="23"/>
    <b v="0"/>
    <s v="technology/space exploration"/>
    <x v="113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x v="2646"/>
    <d v="2015-09-09T07:31:09"/>
    <b v="1"/>
    <x v="475"/>
    <b v="0"/>
    <s v="technology/space exploration"/>
    <x v="2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x v="2647"/>
    <d v="2015-08-14T06:16:59"/>
    <b v="0"/>
    <x v="83"/>
    <b v="0"/>
    <s v="technology/space exploration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x v="2648"/>
    <d v="2016-03-09T17:09:20"/>
    <b v="0"/>
    <x v="79"/>
    <b v="0"/>
    <s v="technology/space exploration"/>
    <x v="2007"/>
    <n v="17.666666666666668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x v="2649"/>
    <d v="2016-02-01T23:55:41"/>
    <b v="0"/>
    <x v="83"/>
    <b v="0"/>
    <s v="technology/space exploration"/>
    <x v="2008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x v="2650"/>
    <d v="2016-12-21T14:59:03"/>
    <b v="0"/>
    <x v="81"/>
    <b v="0"/>
    <s v="technology/space exploration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x v="2651"/>
    <d v="2015-12-17T19:20:09"/>
    <b v="0"/>
    <x v="57"/>
    <b v="0"/>
    <s v="technology/space exploration"/>
    <x v="201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x v="2652"/>
    <d v="2014-12-10T03:48:45"/>
    <b v="0"/>
    <x v="202"/>
    <b v="0"/>
    <s v="technology/space exploration"/>
    <x v="2011"/>
    <n v="80.454545454545453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x v="2653"/>
    <d v="2014-06-13T04:00:00"/>
    <b v="0"/>
    <x v="16"/>
    <b v="0"/>
    <s v="technology/space exploration"/>
    <x v="20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x v="2654"/>
    <d v="2015-04-21T13:25:26"/>
    <b v="0"/>
    <x v="79"/>
    <b v="0"/>
    <s v="technology/space exploration"/>
    <x v="2013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x v="2655"/>
    <d v="2016-02-09T20:00:00"/>
    <b v="0"/>
    <x v="68"/>
    <b v="0"/>
    <s v="technology/space exploration"/>
    <x v="2014"/>
    <n v="73.372093023255815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x v="2656"/>
    <d v="2017-03-12T19:00:00"/>
    <b v="0"/>
    <x v="215"/>
    <b v="0"/>
    <s v="technology/space exploration"/>
    <x v="201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x v="2657"/>
    <d v="2016-08-03T01:30:00"/>
    <b v="0"/>
    <x v="211"/>
    <b v="0"/>
    <s v="technology/space exploration"/>
    <x v="201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x v="2658"/>
    <d v="2016-07-30T21:13:14"/>
    <b v="0"/>
    <x v="80"/>
    <b v="0"/>
    <s v="technology/space exploration"/>
    <x v="2017"/>
    <n v="22.75"/>
    <x v="2"/>
    <x v="36"/>
  </r>
  <r>
    <n v="2659"/>
    <s v="test (Canceled)"/>
    <s v="test"/>
    <x v="197"/>
    <n v="1333"/>
    <x v="1"/>
    <x v="0"/>
    <s v="USD"/>
    <n v="1429321210"/>
    <n v="1426729210"/>
    <x v="2659"/>
    <d v="2015-04-18T01:40:10"/>
    <b v="0"/>
    <x v="73"/>
    <b v="0"/>
    <s v="technology/space exploration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x v="2660"/>
    <d v="2015-11-24T18:06:58"/>
    <b v="0"/>
    <x v="81"/>
    <b v="0"/>
    <s v="technology/space exploration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x v="2661"/>
    <d v="2013-10-25T23:00:10"/>
    <b v="0"/>
    <x v="65"/>
    <b v="1"/>
    <s v="technology/makerspaces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x v="2662"/>
    <d v="2015-08-21T17:55:13"/>
    <b v="0"/>
    <x v="144"/>
    <b v="1"/>
    <s v="technology/makerspaces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x v="2663"/>
    <d v="2015-09-04T15:00:00"/>
    <b v="0"/>
    <x v="66"/>
    <b v="1"/>
    <s v="technology/makerspaces"/>
    <x v="202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x v="2664"/>
    <d v="2015-12-09T06:59:00"/>
    <b v="0"/>
    <x v="201"/>
    <b v="1"/>
    <s v="technology/makerspaces"/>
    <x v="202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x v="2665"/>
    <d v="2015-05-04T21:29:34"/>
    <b v="0"/>
    <x v="67"/>
    <b v="1"/>
    <s v="technology/makerspaces"/>
    <x v="20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x v="2666"/>
    <d v="2015-09-25T21:00:00"/>
    <b v="0"/>
    <x v="190"/>
    <b v="1"/>
    <s v="technology/makerspaces"/>
    <x v="2024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x v="2667"/>
    <d v="2016-02-10T22:13:36"/>
    <b v="0"/>
    <x v="59"/>
    <b v="1"/>
    <s v="technology/makerspaces"/>
    <x v="1934"/>
    <n v="92.222222222222229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x v="2668"/>
    <d v="2015-11-09T14:32:00"/>
    <b v="0"/>
    <x v="33"/>
    <b v="1"/>
    <s v="technology/makerspaces"/>
    <x v="202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x v="2669"/>
    <d v="2016-01-10T00:51:36"/>
    <b v="0"/>
    <x v="202"/>
    <b v="1"/>
    <s v="technology/makerspaces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x v="2670"/>
    <d v="2014-07-29T00:29:40"/>
    <b v="1"/>
    <x v="65"/>
    <b v="0"/>
    <s v="technology/makerspaces"/>
    <x v="202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x v="2671"/>
    <d v="2014-12-19T19:38:00"/>
    <b v="1"/>
    <x v="87"/>
    <b v="0"/>
    <s v="technology/makerspaces"/>
    <x v="202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x v="2672"/>
    <d v="2015-12-28T06:00:00"/>
    <b v="1"/>
    <x v="5"/>
    <b v="0"/>
    <s v="technology/makerspaces"/>
    <x v="2028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x v="2673"/>
    <d v="2014-10-29T22:45:00"/>
    <b v="1"/>
    <x v="36"/>
    <b v="0"/>
    <s v="technology/makerspaces"/>
    <x v="202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x v="2674"/>
    <d v="2016-07-05T04:59:00"/>
    <b v="1"/>
    <x v="199"/>
    <b v="0"/>
    <s v="technology/makerspaces"/>
    <x v="203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x v="2675"/>
    <d v="2014-11-10T21:34:49"/>
    <b v="1"/>
    <x v="60"/>
    <b v="0"/>
    <s v="technology/makerspaces"/>
    <x v="2031"/>
    <n v="65.41379310344827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x v="2676"/>
    <d v="2016-05-22T14:59:34"/>
    <b v="0"/>
    <x v="82"/>
    <b v="0"/>
    <s v="technology/makerspaces"/>
    <x v="203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x v="2677"/>
    <d v="2014-07-03T00:42:23"/>
    <b v="0"/>
    <x v="74"/>
    <b v="0"/>
    <s v="technology/makerspaces"/>
    <x v="20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x v="2678"/>
    <d v="2015-09-24T19:09:25"/>
    <b v="0"/>
    <x v="84"/>
    <b v="0"/>
    <s v="technology/makerspaces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x v="2679"/>
    <d v="2015-02-28T00:01:34"/>
    <b v="0"/>
    <x v="83"/>
    <b v="0"/>
    <s v="technology/makerspaces"/>
    <x v="2035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x v="2680"/>
    <d v="2016-04-06T04:04:51"/>
    <b v="0"/>
    <x v="80"/>
    <b v="0"/>
    <s v="technology/makerspaces"/>
    <x v="2036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x v="2681"/>
    <d v="2014-07-10T21:29:10"/>
    <b v="0"/>
    <x v="84"/>
    <b v="0"/>
    <s v="food/food trucks"/>
    <x v="1839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x v="2682"/>
    <d v="2014-11-22T05:59:00"/>
    <b v="0"/>
    <x v="9"/>
    <b v="0"/>
    <s v="food/food trucks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x v="2683"/>
    <d v="2015-03-01T18:07:20"/>
    <b v="0"/>
    <x v="83"/>
    <b v="0"/>
    <s v="food/food trucks"/>
    <x v="1156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x v="2684"/>
    <d v="2014-08-09T21:57:05"/>
    <b v="0"/>
    <x v="80"/>
    <b v="0"/>
    <s v="food/food trucks"/>
    <x v="736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x v="2685"/>
    <d v="2015-04-27T15:42:10"/>
    <b v="0"/>
    <x v="29"/>
    <b v="0"/>
    <s v="food/food trucks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x v="2686"/>
    <d v="2014-09-30T23:23:43"/>
    <b v="0"/>
    <x v="78"/>
    <b v="0"/>
    <s v="food/food trucks"/>
    <x v="109"/>
    <n v="0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x v="2687"/>
    <d v="2015-06-29T15:21:58"/>
    <b v="0"/>
    <x v="78"/>
    <b v="0"/>
    <s v="food/food trucks"/>
    <x v="109"/>
    <n v="0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x v="2688"/>
    <d v="2015-02-24T03:00:00"/>
    <b v="0"/>
    <x v="25"/>
    <b v="0"/>
    <s v="food/food trucks"/>
    <x v="203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x v="2689"/>
    <d v="2016-07-30T23:04:50"/>
    <b v="0"/>
    <x v="29"/>
    <b v="0"/>
    <s v="food/food trucks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x v="2690"/>
    <d v="2015-06-03T02:31:16"/>
    <b v="0"/>
    <x v="115"/>
    <b v="0"/>
    <s v="food/food trucks"/>
    <x v="2039"/>
    <n v="72.762711864406782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x v="2691"/>
    <d v="2015-05-10T17:22:37"/>
    <b v="0"/>
    <x v="84"/>
    <b v="0"/>
    <s v="food/food trucks"/>
    <x v="204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x v="2692"/>
    <d v="2015-03-25T07:01:00"/>
    <b v="0"/>
    <x v="29"/>
    <b v="0"/>
    <s v="food/food trucks"/>
    <x v="1154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x v="2693"/>
    <d v="2014-08-13T03:19:26"/>
    <b v="0"/>
    <x v="83"/>
    <b v="0"/>
    <s v="food/food trucks"/>
    <x v="417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x v="2694"/>
    <d v="2014-09-26T03:22:19"/>
    <b v="0"/>
    <x v="29"/>
    <b v="0"/>
    <s v="food/food trucks"/>
    <x v="372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x v="2695"/>
    <d v="2015-04-14T03:21:58"/>
    <b v="0"/>
    <x v="83"/>
    <b v="0"/>
    <s v="food/food trucks"/>
    <x v="204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x v="2696"/>
    <d v="2014-12-25T20:16:00"/>
    <b v="0"/>
    <x v="44"/>
    <b v="0"/>
    <s v="food/food trucks"/>
    <x v="204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x v="2697"/>
    <d v="2015-08-02T22:00:00"/>
    <b v="0"/>
    <x v="47"/>
    <b v="0"/>
    <s v="food/food trucks"/>
    <x v="204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x v="2698"/>
    <d v="2014-06-27T21:33:28"/>
    <b v="0"/>
    <x v="84"/>
    <b v="0"/>
    <s v="food/food trucks"/>
    <x v="2044"/>
    <n v="13.0050000000000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x v="2699"/>
    <d v="2014-08-08T21:31:03"/>
    <b v="0"/>
    <x v="78"/>
    <b v="0"/>
    <s v="food/food trucks"/>
    <x v="109"/>
    <n v="0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x v="2700"/>
    <d v="2014-09-18T20:59:32"/>
    <b v="0"/>
    <x v="80"/>
    <b v="0"/>
    <s v="food/food trucks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x v="2701"/>
    <d v="2017-04-07T17:35:34"/>
    <b v="0"/>
    <x v="67"/>
    <b v="0"/>
    <s v="theater/spaces"/>
    <x v="20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x v="2702"/>
    <d v="2017-04-05T18:14:37"/>
    <b v="1"/>
    <x v="55"/>
    <b v="0"/>
    <s v="theater/spaces"/>
    <x v="2047"/>
    <n v="132.34615384615384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x v="2703"/>
    <d v="2017-03-22T15:33:50"/>
    <b v="0"/>
    <x v="43"/>
    <b v="0"/>
    <s v="theater/spaces"/>
    <x v="6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x v="2704"/>
    <d v="2017-04-05T19:41:54"/>
    <b v="0"/>
    <x v="63"/>
    <b v="0"/>
    <s v="theater/spaces"/>
    <x v="2048"/>
    <n v="163.57142857142858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x v="2705"/>
    <d v="2017-03-24T20:59:18"/>
    <b v="0"/>
    <x v="22"/>
    <b v="0"/>
    <s v="theater/spaces"/>
    <x v="2049"/>
    <n v="217.375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x v="2706"/>
    <d v="2014-10-16T06:59:00"/>
    <b v="1"/>
    <x v="40"/>
    <b v="1"/>
    <s v="theater/spaces"/>
    <x v="205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x v="2707"/>
    <d v="2013-05-27T06:59:00"/>
    <b v="1"/>
    <x v="476"/>
    <b v="1"/>
    <s v="theater/spaces"/>
    <x v="2051"/>
    <n v="71.237487309644663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x v="2708"/>
    <d v="2016-07-21T16:45:26"/>
    <b v="1"/>
    <x v="477"/>
    <b v="1"/>
    <s v="theater/spaces"/>
    <x v="205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x v="2709"/>
    <d v="2016-10-04T03:59:00"/>
    <b v="1"/>
    <x v="478"/>
    <b v="1"/>
    <s v="theater/spaces"/>
    <x v="2053"/>
    <n v="164.94480519480518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x v="2710"/>
    <d v="2014-08-09T02:00:00"/>
    <b v="1"/>
    <x v="479"/>
    <b v="1"/>
    <s v="theater/spaces"/>
    <x v="2054"/>
    <n v="84.871516544117654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x v="2711"/>
    <d v="2014-06-20T22:01:00"/>
    <b v="1"/>
    <x v="196"/>
    <b v="1"/>
    <s v="theater/spaces"/>
    <x v="20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x v="2712"/>
    <d v="2013-07-13T18:00:00"/>
    <b v="1"/>
    <x v="235"/>
    <b v="1"/>
    <s v="theater/spaces"/>
    <x v="20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x v="2713"/>
    <d v="2015-12-24T15:41:24"/>
    <b v="1"/>
    <x v="480"/>
    <b v="1"/>
    <s v="theater/spaces"/>
    <x v="2057"/>
    <n v="108.00140845070422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x v="2714"/>
    <d v="2016-10-14T23:00:00"/>
    <b v="1"/>
    <x v="120"/>
    <b v="1"/>
    <s v="theater/spaces"/>
    <x v="205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x v="2715"/>
    <d v="2016-02-21T09:33:48"/>
    <b v="1"/>
    <x v="481"/>
    <b v="1"/>
    <s v="theater/spaces"/>
    <x v="205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x v="2716"/>
    <d v="2015-10-08T07:59:53"/>
    <b v="1"/>
    <x v="482"/>
    <b v="1"/>
    <s v="theater/spaces"/>
    <x v="206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x v="2717"/>
    <d v="2014-12-06T22:57:29"/>
    <b v="1"/>
    <x v="166"/>
    <b v="1"/>
    <s v="theater/spaces"/>
    <x v="20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x v="2718"/>
    <d v="2016-05-03T23:00:00"/>
    <b v="1"/>
    <x v="265"/>
    <b v="1"/>
    <s v="theater/spaces"/>
    <x v="206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x v="2719"/>
    <d v="2016-04-17T23:44:54"/>
    <b v="0"/>
    <x v="50"/>
    <b v="1"/>
    <s v="theater/spaces"/>
    <x v="2063"/>
    <n v="94.637681159420296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x v="2720"/>
    <d v="2016-11-11T12:10:53"/>
    <b v="0"/>
    <x v="210"/>
    <b v="1"/>
    <s v="theater/spaces"/>
    <x v="20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x v="2721"/>
    <d v="2013-09-06T19:00:00"/>
    <b v="0"/>
    <x v="314"/>
    <b v="1"/>
    <s v="technology/hardware"/>
    <x v="20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x v="2722"/>
    <d v="2017-01-29T20:34:13"/>
    <b v="0"/>
    <x v="333"/>
    <b v="1"/>
    <s v="technology/hardware"/>
    <x v="206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x v="2723"/>
    <d v="2014-12-31T21:08:08"/>
    <b v="0"/>
    <x v="282"/>
    <b v="1"/>
    <s v="technology/hardware"/>
    <x v="206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x v="2724"/>
    <d v="2015-08-15T07:50:59"/>
    <b v="0"/>
    <x v="483"/>
    <b v="1"/>
    <s v="technology/hardware"/>
    <x v="20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x v="2725"/>
    <d v="2017-03-01T17:52:15"/>
    <b v="0"/>
    <x v="116"/>
    <b v="1"/>
    <s v="technology/hardware"/>
    <x v="2069"/>
    <n v="511.6548672566371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x v="2726"/>
    <d v="2016-04-22T13:55:11"/>
    <b v="0"/>
    <x v="442"/>
    <b v="1"/>
    <s v="technology/hardware"/>
    <x v="207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x v="2727"/>
    <d v="2015-08-07T16:14:23"/>
    <b v="0"/>
    <x v="484"/>
    <b v="1"/>
    <s v="technology/hardware"/>
    <x v="2071"/>
    <n v="69.760961810466767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x v="2728"/>
    <d v="2015-12-30T14:23:54"/>
    <b v="0"/>
    <x v="413"/>
    <b v="1"/>
    <s v="technology/hardware"/>
    <x v="2072"/>
    <n v="77.229591836734699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x v="2729"/>
    <d v="2015-05-01T05:46:37"/>
    <b v="0"/>
    <x v="23"/>
    <b v="1"/>
    <s v="technology/hardware"/>
    <x v="970"/>
    <n v="340.5652173913043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x v="2730"/>
    <d v="2013-04-22T12:59:35"/>
    <b v="0"/>
    <x v="345"/>
    <b v="1"/>
    <s v="technology/hardware"/>
    <x v="2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x v="2731"/>
    <d v="2014-10-18T04:00:00"/>
    <b v="0"/>
    <x v="77"/>
    <b v="1"/>
    <s v="technology/hardware"/>
    <x v="207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x v="2732"/>
    <d v="2013-05-28T00:00:00"/>
    <b v="0"/>
    <x v="96"/>
    <b v="1"/>
    <s v="technology/hardware"/>
    <x v="207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x v="2733"/>
    <d v="2015-04-10T05:32:54"/>
    <b v="0"/>
    <x v="46"/>
    <b v="1"/>
    <s v="technology/hardware"/>
    <x v="20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x v="2734"/>
    <d v="2016-10-13T21:59:00"/>
    <b v="0"/>
    <x v="430"/>
    <b v="1"/>
    <s v="technology/hardware"/>
    <x v="2077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x v="2735"/>
    <d v="2013-03-13T20:00:00"/>
    <b v="0"/>
    <x v="485"/>
    <b v="1"/>
    <s v="technology/hardware"/>
    <x v="20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x v="2736"/>
    <d v="2014-04-23T15:59:33"/>
    <b v="0"/>
    <x v="6"/>
    <b v="1"/>
    <s v="technology/hardware"/>
    <x v="207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x v="2737"/>
    <d v="2014-01-15T19:00:00"/>
    <b v="0"/>
    <x v="231"/>
    <b v="1"/>
    <s v="technology/hardware"/>
    <x v="208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x v="2738"/>
    <d v="2016-11-06T03:26:44"/>
    <b v="0"/>
    <x v="41"/>
    <b v="1"/>
    <s v="technology/hardware"/>
    <x v="208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x v="2739"/>
    <d v="2014-05-05T21:18:37"/>
    <b v="0"/>
    <x v="277"/>
    <b v="1"/>
    <s v="technology/hardware"/>
    <x v="2082"/>
    <n v="22.120418848167539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x v="2740"/>
    <d v="2015-03-11T23:45:52"/>
    <b v="0"/>
    <x v="57"/>
    <b v="1"/>
    <s v="technology/hardware"/>
    <x v="101"/>
    <n v="18.23529411764705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x v="2741"/>
    <d v="2014-10-20T02:07:00"/>
    <b v="0"/>
    <x v="80"/>
    <b v="0"/>
    <s v="publishing/children's books"/>
    <x v="2083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x v="2742"/>
    <d v="2012-05-15T17:16:27"/>
    <b v="0"/>
    <x v="59"/>
    <b v="0"/>
    <s v="publishing/children's books"/>
    <x v="20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x v="2743"/>
    <d v="2016-10-19T07:53:27"/>
    <b v="0"/>
    <x v="78"/>
    <b v="0"/>
    <s v="publishing/children's books"/>
    <x v="109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x v="2744"/>
    <d v="2012-02-29T01:29:58"/>
    <b v="0"/>
    <x v="19"/>
    <b v="0"/>
    <s v="publishing/children's books"/>
    <x v="20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x v="2745"/>
    <d v="2012-07-14T23:42:48"/>
    <b v="0"/>
    <x v="72"/>
    <b v="0"/>
    <s v="publishing/children's books"/>
    <x v="208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x v="2746"/>
    <d v="2014-08-29T18:45:11"/>
    <b v="0"/>
    <x v="10"/>
    <b v="0"/>
    <s v="publishing/children's books"/>
    <x v="208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x v="2747"/>
    <d v="2012-06-16T03:10:00"/>
    <b v="0"/>
    <x v="80"/>
    <b v="0"/>
    <s v="publishing/children's books"/>
    <x v="2088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x v="2748"/>
    <d v="2016-09-02T17:03:22"/>
    <b v="0"/>
    <x v="80"/>
    <b v="0"/>
    <s v="publishing/children's books"/>
    <x v="550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x v="2749"/>
    <d v="2015-04-04T18:10:37"/>
    <b v="0"/>
    <x v="84"/>
    <b v="0"/>
    <s v="publishing/children's books"/>
    <x v="2089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x v="2750"/>
    <d v="2012-06-30T20:00:00"/>
    <b v="0"/>
    <x v="78"/>
    <b v="0"/>
    <s v="publishing/children's books"/>
    <x v="109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x v="2751"/>
    <d v="2014-06-17T21:17:22"/>
    <b v="0"/>
    <x v="78"/>
    <b v="0"/>
    <s v="publishing/children's books"/>
    <x v="109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x v="2752"/>
    <d v="2011-12-18T18:21:44"/>
    <b v="0"/>
    <x v="25"/>
    <b v="0"/>
    <s v="publishing/children's books"/>
    <x v="209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x v="2753"/>
    <d v="2012-08-26T21:37:03"/>
    <b v="0"/>
    <x v="22"/>
    <b v="0"/>
    <s v="publishing/children's books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x v="2754"/>
    <d v="2014-09-11T15:15:51"/>
    <b v="0"/>
    <x v="78"/>
    <b v="0"/>
    <s v="publishing/children's books"/>
    <x v="109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x v="2755"/>
    <d v="2015-04-08T18:58:47"/>
    <b v="0"/>
    <x v="41"/>
    <b v="0"/>
    <s v="publishing/children's books"/>
    <x v="2092"/>
    <n v="17.333333333333332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x v="2756"/>
    <d v="2014-01-11T21:36:41"/>
    <b v="0"/>
    <x v="51"/>
    <b v="0"/>
    <s v="publishing/children's books"/>
    <x v="156"/>
    <n v="31.757575757575758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x v="2757"/>
    <d v="2016-08-06T15:45:32"/>
    <b v="0"/>
    <x v="84"/>
    <b v="0"/>
    <s v="publishing/children's books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x v="2758"/>
    <d v="2016-10-10T10:36:23"/>
    <b v="0"/>
    <x v="79"/>
    <b v="0"/>
    <s v="publishing/children's books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x v="2759"/>
    <d v="2016-07-16T08:47:46"/>
    <b v="0"/>
    <x v="84"/>
    <b v="0"/>
    <s v="publishing/children's books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x v="2760"/>
    <d v="2013-06-20T11:04:18"/>
    <b v="0"/>
    <x v="78"/>
    <b v="0"/>
    <s v="publishing/children's books"/>
    <x v="109"/>
    <n v="0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x v="2761"/>
    <d v="2013-01-03T01:31:33"/>
    <b v="0"/>
    <x v="80"/>
    <b v="0"/>
    <s v="publishing/children's books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x v="2762"/>
    <d v="2012-03-18T23:53:15"/>
    <b v="0"/>
    <x v="29"/>
    <b v="0"/>
    <s v="publishing/children's books"/>
    <x v="2094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x v="2763"/>
    <d v="2013-05-24T13:54:44"/>
    <b v="0"/>
    <x v="83"/>
    <b v="0"/>
    <s v="publishing/children's books"/>
    <x v="2095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x v="2764"/>
    <d v="2012-05-30T19:00:00"/>
    <b v="0"/>
    <x v="80"/>
    <b v="0"/>
    <s v="publishing/children's books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x v="2765"/>
    <d v="2012-10-28T13:53:48"/>
    <b v="0"/>
    <x v="78"/>
    <b v="0"/>
    <s v="publishing/children's books"/>
    <x v="109"/>
    <n v="0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x v="2766"/>
    <d v="2011-08-11T16:01:58"/>
    <b v="0"/>
    <x v="80"/>
    <b v="0"/>
    <s v="publishing/children's books"/>
    <x v="172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x v="2767"/>
    <d v="2015-08-16T23:00:50"/>
    <b v="0"/>
    <x v="83"/>
    <b v="0"/>
    <s v="publishing/children's books"/>
    <x v="167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x v="2768"/>
    <d v="2012-03-29T13:45:23"/>
    <b v="0"/>
    <x v="69"/>
    <b v="0"/>
    <s v="publishing/children's books"/>
    <x v="2097"/>
    <n v="29.470588235294116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x v="2769"/>
    <d v="2014-06-05T19:49:50"/>
    <b v="0"/>
    <x v="84"/>
    <b v="0"/>
    <s v="publishing/children's books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x v="2770"/>
    <d v="2014-03-18T15:55:30"/>
    <b v="0"/>
    <x v="51"/>
    <b v="0"/>
    <s v="publishing/children's books"/>
    <x v="2098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x v="2771"/>
    <d v="2013-02-01T17:00:00"/>
    <b v="0"/>
    <x v="78"/>
    <b v="0"/>
    <s v="publishing/children's books"/>
    <x v="109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x v="2772"/>
    <d v="2013-10-05T20:51:34"/>
    <b v="0"/>
    <x v="78"/>
    <b v="0"/>
    <s v="publishing/children's books"/>
    <x v="109"/>
    <n v="0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x v="2773"/>
    <d v="2016-04-24T20:45:21"/>
    <b v="0"/>
    <x v="29"/>
    <b v="0"/>
    <s v="publishing/children's books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x v="2774"/>
    <d v="2013-03-08T03:02:08"/>
    <b v="0"/>
    <x v="62"/>
    <b v="0"/>
    <s v="publishing/children's books"/>
    <x v="21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x v="2775"/>
    <d v="2011-12-16T00:19:14"/>
    <b v="0"/>
    <x v="84"/>
    <b v="0"/>
    <s v="publishing/children's books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x v="2776"/>
    <d v="2015-06-12T07:07:56"/>
    <b v="0"/>
    <x v="17"/>
    <b v="0"/>
    <s v="publishing/children's books"/>
    <x v="210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x v="2777"/>
    <d v="2015-07-17T16:03:24"/>
    <b v="0"/>
    <x v="29"/>
    <b v="0"/>
    <s v="publishing/children's books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x v="2778"/>
    <d v="2014-08-25T23:28:26"/>
    <b v="0"/>
    <x v="41"/>
    <b v="0"/>
    <s v="publishing/children's books"/>
    <x v="21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x v="2779"/>
    <d v="2015-11-22T15:03:41"/>
    <b v="0"/>
    <x v="29"/>
    <b v="0"/>
    <s v="publishing/children's books"/>
    <x v="2103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x v="2780"/>
    <d v="2017-03-10T10:44:48"/>
    <b v="0"/>
    <x v="78"/>
    <b v="0"/>
    <s v="publishing/children's books"/>
    <x v="109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x v="2781"/>
    <d v="2015-02-12T07:00:00"/>
    <b v="0"/>
    <x v="33"/>
    <b v="1"/>
    <s v="theater/plays"/>
    <x v="2104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x v="2782"/>
    <d v="2015-02-17T04:59:00"/>
    <b v="0"/>
    <x v="59"/>
    <b v="1"/>
    <s v="theater/plays"/>
    <x v="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x v="2783"/>
    <d v="2015-04-23T12:50:46"/>
    <b v="0"/>
    <x v="42"/>
    <b v="1"/>
    <s v="theater/plays"/>
    <x v="144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x v="2784"/>
    <d v="2014-10-29T18:54:03"/>
    <b v="0"/>
    <x v="52"/>
    <b v="1"/>
    <s v="theater/plays"/>
    <x v="984"/>
    <n v="66.111111111111114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x v="2785"/>
    <d v="2016-08-05T21:00:00"/>
    <b v="0"/>
    <x v="136"/>
    <b v="1"/>
    <s v="theater/plays"/>
    <x v="212"/>
    <n v="36.859154929577464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x v="2786"/>
    <d v="2014-07-09T13:39:40"/>
    <b v="0"/>
    <x v="142"/>
    <b v="1"/>
    <s v="theater/plays"/>
    <x v="210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x v="2787"/>
    <d v="2014-07-18T04:45:52"/>
    <b v="0"/>
    <x v="44"/>
    <b v="1"/>
    <s v="theater/plays"/>
    <x v="2106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x v="2788"/>
    <d v="2016-07-29T16:50:43"/>
    <b v="0"/>
    <x v="9"/>
    <b v="1"/>
    <s v="theater/plays"/>
    <x v="78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x v="2789"/>
    <d v="2015-03-12T04:00:00"/>
    <b v="0"/>
    <x v="54"/>
    <b v="1"/>
    <s v="theater/plays"/>
    <x v="210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x v="2790"/>
    <d v="2015-02-11T22:31:43"/>
    <b v="0"/>
    <x v="36"/>
    <b v="1"/>
    <s v="theater/plays"/>
    <x v="210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x v="2791"/>
    <d v="2016-09-09T04:00:00"/>
    <b v="0"/>
    <x v="33"/>
    <b v="1"/>
    <s v="theater/plays"/>
    <x v="7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x v="2792"/>
    <d v="2015-08-12T05:32:39"/>
    <b v="0"/>
    <x v="54"/>
    <b v="1"/>
    <s v="theater/plays"/>
    <x v="210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x v="2793"/>
    <d v="2015-07-21T10:03:25"/>
    <b v="0"/>
    <x v="196"/>
    <b v="1"/>
    <s v="theater/plays"/>
    <x v="2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x v="2794"/>
    <d v="2016-03-03T19:00:00"/>
    <b v="0"/>
    <x v="83"/>
    <b v="1"/>
    <s v="theater/plays"/>
    <x v="2111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x v="2795"/>
    <d v="2014-06-06T23:00:00"/>
    <b v="0"/>
    <x v="9"/>
    <b v="1"/>
    <s v="theater/plays"/>
    <x v="2112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x v="2796"/>
    <d v="2014-07-05T12:40:28"/>
    <b v="0"/>
    <x v="64"/>
    <b v="1"/>
    <s v="theater/plays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x v="2797"/>
    <d v="2014-07-08T22:34:00"/>
    <b v="0"/>
    <x v="225"/>
    <b v="1"/>
    <s v="theater/plays"/>
    <x v="211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x v="2798"/>
    <d v="2015-07-31T16:00:00"/>
    <b v="0"/>
    <x v="237"/>
    <b v="1"/>
    <s v="theater/plays"/>
    <x v="5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x v="2799"/>
    <d v="2016-06-17T16:00:00"/>
    <b v="0"/>
    <x v="208"/>
    <b v="1"/>
    <s v="theater/plays"/>
    <x v="211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x v="2800"/>
    <d v="2015-01-04T13:16:06"/>
    <b v="0"/>
    <x v="162"/>
    <b v="1"/>
    <s v="theater/plays"/>
    <x v="2116"/>
    <n v="42.903225806451616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x v="2801"/>
    <d v="2014-10-10T11:00:00"/>
    <b v="0"/>
    <x v="62"/>
    <b v="1"/>
    <s v="theater/plays"/>
    <x v="211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x v="2802"/>
    <d v="2015-08-06T15:31:47"/>
    <b v="0"/>
    <x v="240"/>
    <b v="1"/>
    <s v="theater/plays"/>
    <x v="21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x v="2803"/>
    <d v="2015-07-16T00:00:00"/>
    <b v="0"/>
    <x v="261"/>
    <b v="1"/>
    <s v="theater/plays"/>
    <x v="2119"/>
    <n v="90.744680851063833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x v="2804"/>
    <d v="2014-09-29T10:53:10"/>
    <b v="0"/>
    <x v="23"/>
    <b v="1"/>
    <s v="theater/plays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x v="2805"/>
    <d v="2015-08-22T12:07:53"/>
    <b v="0"/>
    <x v="59"/>
    <b v="1"/>
    <s v="theater/plays"/>
    <x v="1007"/>
    <n v="24.444444444444443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x v="2806"/>
    <d v="2015-08-05T11:00:00"/>
    <b v="0"/>
    <x v="88"/>
    <b v="1"/>
    <s v="theater/plays"/>
    <x v="2120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x v="2807"/>
    <d v="2015-06-29T20:57:18"/>
    <b v="0"/>
    <x v="251"/>
    <b v="1"/>
    <s v="theater/plays"/>
    <x v="58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x v="2808"/>
    <d v="2015-08-22T20:18:55"/>
    <b v="0"/>
    <x v="50"/>
    <b v="1"/>
    <s v="theater/plays"/>
    <x v="2121"/>
    <n v="65.376811594202906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x v="2809"/>
    <d v="2016-03-30T14:39:00"/>
    <b v="0"/>
    <x v="64"/>
    <b v="1"/>
    <s v="theater/plays"/>
    <x v="21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x v="2810"/>
    <d v="2014-06-01T03:59:00"/>
    <b v="0"/>
    <x v="7"/>
    <b v="1"/>
    <s v="theater/plays"/>
    <x v="2123"/>
    <n v="47.456140350877192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x v="2811"/>
    <d v="2015-02-23T11:55:03"/>
    <b v="0"/>
    <x v="52"/>
    <b v="1"/>
    <s v="theater/plays"/>
    <x v="212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x v="2812"/>
    <d v="2015-04-06T04:00:00"/>
    <b v="0"/>
    <x v="183"/>
    <b v="1"/>
    <s v="theater/plays"/>
    <x v="212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x v="2813"/>
    <d v="2016-12-14T17:49:21"/>
    <b v="0"/>
    <x v="93"/>
    <b v="1"/>
    <s v="theater/plays"/>
    <x v="212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x v="2814"/>
    <d v="2015-05-09T09:35:15"/>
    <b v="0"/>
    <x v="31"/>
    <b v="1"/>
    <s v="theater/plays"/>
    <x v="2127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x v="2815"/>
    <d v="2016-08-07T18:38:29"/>
    <b v="0"/>
    <x v="25"/>
    <b v="1"/>
    <s v="theater/plays"/>
    <x v="1003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x v="2816"/>
    <d v="2015-08-02T16:00:00"/>
    <b v="0"/>
    <x v="39"/>
    <b v="1"/>
    <s v="theater/plays"/>
    <x v="2128"/>
    <n v="25.130177514792898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x v="2817"/>
    <d v="2015-02-28T15:14:22"/>
    <b v="0"/>
    <x v="51"/>
    <b v="1"/>
    <s v="theater/plays"/>
    <x v="2129"/>
    <n v="23.636363636363637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x v="2818"/>
    <d v="2015-09-23T14:21:26"/>
    <b v="0"/>
    <x v="332"/>
    <b v="1"/>
    <s v="theater/plays"/>
    <x v="213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x v="2819"/>
    <d v="2015-06-14T12:36:49"/>
    <b v="0"/>
    <x v="201"/>
    <b v="1"/>
    <s v="theater/plays"/>
    <x v="213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x v="2820"/>
    <d v="2016-02-26T00:00:00"/>
    <b v="0"/>
    <x v="9"/>
    <b v="1"/>
    <s v="theater/plays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x v="2821"/>
    <d v="2014-09-23T22:08:55"/>
    <b v="0"/>
    <x v="2"/>
    <b v="1"/>
    <s v="theater/plays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x v="2822"/>
    <d v="2015-03-27T15:24:52"/>
    <b v="0"/>
    <x v="225"/>
    <b v="1"/>
    <s v="theater/plays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x v="2823"/>
    <d v="2015-03-31T22:59:00"/>
    <b v="0"/>
    <x v="25"/>
    <b v="1"/>
    <s v="theater/plays"/>
    <x v="1014"/>
    <n v="8.8571428571428577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x v="2824"/>
    <d v="2015-06-13T01:43:00"/>
    <b v="0"/>
    <x v="41"/>
    <b v="1"/>
    <s v="theater/plays"/>
    <x v="213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x v="2825"/>
    <d v="2015-12-04T19:01:26"/>
    <b v="0"/>
    <x v="13"/>
    <b v="1"/>
    <s v="theater/plays"/>
    <x v="10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x v="2826"/>
    <d v="2015-07-10T07:00:00"/>
    <b v="0"/>
    <x v="10"/>
    <b v="1"/>
    <s v="theater/plays"/>
    <x v="2133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x v="2827"/>
    <d v="2016-06-03T16:30:00"/>
    <b v="0"/>
    <x v="23"/>
    <b v="1"/>
    <s v="theater/plays"/>
    <x v="96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x v="2828"/>
    <d v="2015-10-02T23:00:00"/>
    <b v="0"/>
    <x v="174"/>
    <b v="1"/>
    <s v="theater/plays"/>
    <x v="213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x v="2829"/>
    <d v="2016-06-02T10:25:18"/>
    <b v="0"/>
    <x v="88"/>
    <b v="1"/>
    <s v="theater/plays"/>
    <x v="2135"/>
    <n v="35.039473684210527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x v="2830"/>
    <d v="2014-05-12T03:59:00"/>
    <b v="0"/>
    <x v="202"/>
    <b v="1"/>
    <s v="theater/plays"/>
    <x v="31"/>
    <n v="272.72727272727275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x v="2831"/>
    <d v="2015-07-16T19:47:50"/>
    <b v="0"/>
    <x v="47"/>
    <b v="1"/>
    <s v="theater/plays"/>
    <x v="193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x v="2832"/>
    <d v="2014-11-23T22:00:00"/>
    <b v="0"/>
    <x v="195"/>
    <b v="1"/>
    <s v="theater/plays"/>
    <x v="2136"/>
    <n v="30.189368421052631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x v="2833"/>
    <d v="2015-10-11T02:00:00"/>
    <b v="0"/>
    <x v="2"/>
    <b v="1"/>
    <s v="theater/plays"/>
    <x v="2137"/>
    <n v="83.51428571428572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x v="2834"/>
    <d v="2015-01-30T23:02:10"/>
    <b v="0"/>
    <x v="64"/>
    <b v="1"/>
    <s v="theater/plays"/>
    <x v="2138"/>
    <n v="64.761904761904759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x v="2835"/>
    <d v="2015-12-05T00:00:00"/>
    <b v="0"/>
    <x v="251"/>
    <b v="1"/>
    <s v="theater/plays"/>
    <x v="213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x v="2836"/>
    <d v="2017-02-18T04:59:00"/>
    <b v="0"/>
    <x v="202"/>
    <b v="1"/>
    <s v="theater/plays"/>
    <x v="91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x v="2837"/>
    <d v="2015-12-09T22:48:04"/>
    <b v="0"/>
    <x v="64"/>
    <b v="1"/>
    <s v="theater/plays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x v="2838"/>
    <d v="2014-08-13T22:00:00"/>
    <b v="0"/>
    <x v="241"/>
    <b v="1"/>
    <s v="theater/plays"/>
    <x v="96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x v="2839"/>
    <d v="2014-08-25T04:59:00"/>
    <b v="0"/>
    <x v="162"/>
    <b v="1"/>
    <s v="theater/plays"/>
    <x v="214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x v="2840"/>
    <d v="2015-03-18T17:00:00"/>
    <b v="0"/>
    <x v="462"/>
    <b v="1"/>
    <s v="theater/plays"/>
    <x v="87"/>
    <n v="19.696969696969695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x v="2841"/>
    <d v="2015-12-13T18:44:57"/>
    <b v="0"/>
    <x v="29"/>
    <b v="0"/>
    <s v="theater/plays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x v="2842"/>
    <d v="2014-06-21T11:00:00"/>
    <b v="0"/>
    <x v="78"/>
    <b v="0"/>
    <s v="theater/plays"/>
    <x v="109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x v="2843"/>
    <d v="2016-06-13T04:00:00"/>
    <b v="0"/>
    <x v="78"/>
    <b v="0"/>
    <s v="theater/plays"/>
    <x v="109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x v="2844"/>
    <d v="2017-01-04T13:06:20"/>
    <b v="0"/>
    <x v="29"/>
    <b v="0"/>
    <s v="theater/plays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x v="2845"/>
    <d v="2015-06-08T00:23:53"/>
    <b v="0"/>
    <x v="70"/>
    <b v="0"/>
    <s v="theater/plays"/>
    <x v="214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x v="2846"/>
    <d v="2015-05-29T16:36:34"/>
    <b v="0"/>
    <x v="78"/>
    <b v="0"/>
    <s v="theater/plays"/>
    <x v="109"/>
    <n v="0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x v="2847"/>
    <d v="2016-05-23T19:21:05"/>
    <b v="0"/>
    <x v="78"/>
    <b v="0"/>
    <s v="theater/plays"/>
    <x v="109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x v="2848"/>
    <d v="2015-05-29T15:34:19"/>
    <b v="0"/>
    <x v="83"/>
    <b v="0"/>
    <s v="theater/plays"/>
    <x v="418"/>
    <n v="23.333333333333332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x v="2849"/>
    <d v="2016-04-23T10:16:40"/>
    <b v="0"/>
    <x v="29"/>
    <b v="0"/>
    <s v="theater/plays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x v="2850"/>
    <d v="2014-09-06T00:10:11"/>
    <b v="0"/>
    <x v="62"/>
    <b v="0"/>
    <s v="theater/plays"/>
    <x v="214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x v="2851"/>
    <d v="2016-01-29T23:17:00"/>
    <b v="0"/>
    <x v="78"/>
    <b v="0"/>
    <s v="theater/plays"/>
    <x v="109"/>
    <n v="0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x v="2852"/>
    <d v="2014-06-21T01:05:03"/>
    <b v="0"/>
    <x v="79"/>
    <b v="0"/>
    <s v="theater/plays"/>
    <x v="116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x v="2853"/>
    <d v="2014-09-14T04:34:57"/>
    <b v="0"/>
    <x v="78"/>
    <b v="0"/>
    <s v="theater/plays"/>
    <x v="109"/>
    <n v="0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x v="2854"/>
    <d v="2015-05-07T17:11:59"/>
    <b v="0"/>
    <x v="25"/>
    <b v="0"/>
    <s v="theater/plays"/>
    <x v="214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x v="2855"/>
    <d v="2016-01-29T23:34:00"/>
    <b v="0"/>
    <x v="81"/>
    <b v="0"/>
    <s v="theater/plays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x v="2856"/>
    <d v="2015-08-08T21:34:00"/>
    <b v="0"/>
    <x v="79"/>
    <b v="0"/>
    <s v="theater/plays"/>
    <x v="214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x v="2857"/>
    <d v="2017-02-20T18:00:00"/>
    <b v="0"/>
    <x v="41"/>
    <b v="0"/>
    <s v="theater/plays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x v="2858"/>
    <d v="2014-12-05T11:28:00"/>
    <b v="0"/>
    <x v="78"/>
    <b v="0"/>
    <s v="theater/plays"/>
    <x v="109"/>
    <n v="0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x v="2859"/>
    <d v="2015-10-16T08:41:44"/>
    <b v="0"/>
    <x v="29"/>
    <b v="0"/>
    <s v="theater/plays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x v="2860"/>
    <d v="2016-06-19T19:12:56"/>
    <b v="0"/>
    <x v="82"/>
    <b v="0"/>
    <s v="theater/plays"/>
    <x v="2148"/>
    <n v="29.555555555555557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x v="2861"/>
    <d v="2015-09-24T14:10:48"/>
    <b v="0"/>
    <x v="83"/>
    <b v="0"/>
    <s v="theater/plays"/>
    <x v="2149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x v="2862"/>
    <d v="2014-06-24T18:57:09"/>
    <b v="0"/>
    <x v="83"/>
    <b v="0"/>
    <s v="theater/plays"/>
    <x v="2150"/>
    <n v="18.333333333333332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x v="2863"/>
    <d v="2014-09-09T16:12:03"/>
    <b v="0"/>
    <x v="29"/>
    <b v="0"/>
    <s v="theater/plays"/>
    <x v="167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x v="2864"/>
    <d v="2015-07-17T13:18:00"/>
    <b v="0"/>
    <x v="83"/>
    <b v="0"/>
    <s v="theater/plays"/>
    <x v="1462"/>
    <n v="13.333333333333334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x v="2865"/>
    <d v="2015-01-06T02:44:19"/>
    <b v="0"/>
    <x v="78"/>
    <b v="0"/>
    <s v="theater/plays"/>
    <x v="109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x v="2866"/>
    <d v="2016-10-14T22:00:00"/>
    <b v="0"/>
    <x v="84"/>
    <b v="0"/>
    <s v="theater/plays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x v="2867"/>
    <d v="2016-07-04T04:00:00"/>
    <b v="0"/>
    <x v="73"/>
    <b v="0"/>
    <s v="theater/plays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x v="2868"/>
    <d v="2016-10-05T19:50:54"/>
    <b v="0"/>
    <x v="65"/>
    <b v="0"/>
    <s v="theater/plays"/>
    <x v="215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x v="2869"/>
    <d v="2016-07-19T14:14:41"/>
    <b v="0"/>
    <x v="81"/>
    <b v="0"/>
    <s v="theater/plays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x v="2870"/>
    <d v="2014-05-17T04:32:45"/>
    <b v="0"/>
    <x v="82"/>
    <b v="0"/>
    <s v="theater/plays"/>
    <x v="2154"/>
    <n v="83.333333333333329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x v="2871"/>
    <d v="2014-12-21T17:43:33"/>
    <b v="0"/>
    <x v="62"/>
    <b v="0"/>
    <s v="theater/plays"/>
    <x v="2155"/>
    <n v="35.923076923076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x v="2872"/>
    <d v="2015-06-20T02:47:18"/>
    <b v="0"/>
    <x v="78"/>
    <b v="0"/>
    <s v="theater/plays"/>
    <x v="109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x v="2873"/>
    <d v="2015-01-28T19:37:11"/>
    <b v="0"/>
    <x v="22"/>
    <b v="0"/>
    <s v="theater/plays"/>
    <x v="2156"/>
    <n v="119.125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x v="2874"/>
    <d v="2017-01-17T20:16:26"/>
    <b v="0"/>
    <x v="83"/>
    <b v="0"/>
    <s v="theater/plays"/>
    <x v="1656"/>
    <n v="90.333333333333329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x v="2875"/>
    <d v="2016-05-05T03:04:53"/>
    <b v="0"/>
    <x v="83"/>
    <b v="0"/>
    <s v="theater/plays"/>
    <x v="215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x v="2876"/>
    <d v="2015-07-16T17:51:19"/>
    <b v="0"/>
    <x v="78"/>
    <b v="0"/>
    <s v="theater/plays"/>
    <x v="109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x v="2877"/>
    <d v="2016-11-30T17:00:00"/>
    <b v="0"/>
    <x v="79"/>
    <b v="0"/>
    <s v="theater/plays"/>
    <x v="215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x v="2878"/>
    <d v="2015-07-03T14:46:35"/>
    <b v="0"/>
    <x v="80"/>
    <b v="0"/>
    <s v="theater/plays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x v="2879"/>
    <d v="2016-01-20T17:24:21"/>
    <b v="0"/>
    <x v="29"/>
    <b v="0"/>
    <s v="theater/plays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x v="2880"/>
    <d v="2015-08-20T17:05:00"/>
    <b v="0"/>
    <x v="60"/>
    <b v="0"/>
    <s v="theater/plays"/>
    <x v="216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x v="2881"/>
    <d v="2014-12-03T15:20:36"/>
    <b v="0"/>
    <x v="78"/>
    <b v="0"/>
    <s v="theater/plays"/>
    <x v="109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x v="2882"/>
    <d v="2016-05-01T14:18:38"/>
    <b v="0"/>
    <x v="80"/>
    <b v="0"/>
    <s v="theater/plays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x v="2883"/>
    <d v="2016-02-06T04:59:00"/>
    <b v="0"/>
    <x v="81"/>
    <b v="0"/>
    <s v="theater/plays"/>
    <x v="2162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x v="2884"/>
    <d v="2014-12-05T17:27:15"/>
    <b v="0"/>
    <x v="80"/>
    <b v="0"/>
    <s v="theater/plays"/>
    <x v="2163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x v="2885"/>
    <d v="2015-03-14T00:50:01"/>
    <b v="0"/>
    <x v="81"/>
    <b v="0"/>
    <s v="theater/plays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x v="2886"/>
    <d v="2015-09-19T03:59:00"/>
    <b v="0"/>
    <x v="29"/>
    <b v="0"/>
    <s v="theater/plays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x v="2887"/>
    <d v="2015-01-11T10:15:24"/>
    <b v="0"/>
    <x v="29"/>
    <b v="0"/>
    <s v="theater/plays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x v="2888"/>
    <d v="2014-10-18T04:59:00"/>
    <b v="0"/>
    <x v="78"/>
    <b v="0"/>
    <s v="theater/plays"/>
    <x v="109"/>
    <n v="0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x v="2889"/>
    <d v="2014-08-29T20:43:05"/>
    <b v="0"/>
    <x v="25"/>
    <b v="0"/>
    <s v="theater/plays"/>
    <x v="21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x v="2890"/>
    <d v="2014-08-09T03:00:00"/>
    <b v="0"/>
    <x v="83"/>
    <b v="0"/>
    <s v="theater/plays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x v="2891"/>
    <d v="2016-04-15T20:12:08"/>
    <b v="0"/>
    <x v="73"/>
    <b v="0"/>
    <s v="theater/plays"/>
    <x v="2166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x v="2892"/>
    <d v="2014-08-25T21:00:00"/>
    <b v="0"/>
    <x v="57"/>
    <b v="0"/>
    <s v="theater/plays"/>
    <x v="2167"/>
    <n v="29.41176470588235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x v="2893"/>
    <d v="2015-01-09T02:00:00"/>
    <b v="0"/>
    <x v="84"/>
    <b v="0"/>
    <s v="theater/plays"/>
    <x v="724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x v="2894"/>
    <d v="2015-04-03T22:40:15"/>
    <b v="0"/>
    <x v="78"/>
    <b v="0"/>
    <s v="theater/plays"/>
    <x v="109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x v="2895"/>
    <d v="2014-06-22T21:00:00"/>
    <b v="0"/>
    <x v="80"/>
    <b v="0"/>
    <s v="theater/plays"/>
    <x v="216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x v="2896"/>
    <d v="2016-12-12T06:00:00"/>
    <b v="0"/>
    <x v="8"/>
    <b v="0"/>
    <s v="theater/plays"/>
    <x v="2169"/>
    <n v="52.083333333333336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x v="2897"/>
    <d v="2015-10-11T15:29:05"/>
    <b v="0"/>
    <x v="83"/>
    <b v="0"/>
    <s v="theater/plays"/>
    <x v="217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x v="2898"/>
    <d v="2015-10-31T15:57:33"/>
    <b v="0"/>
    <x v="8"/>
    <b v="0"/>
    <s v="theater/plays"/>
    <x v="217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x v="2899"/>
    <d v="2016-07-24T01:52:38"/>
    <b v="0"/>
    <x v="78"/>
    <b v="0"/>
    <s v="theater/plays"/>
    <x v="109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x v="2900"/>
    <d v="2014-08-09T05:37:12"/>
    <b v="0"/>
    <x v="63"/>
    <b v="0"/>
    <s v="theater/plays"/>
    <x v="217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x v="2901"/>
    <d v="2015-02-07T21:42:19"/>
    <b v="0"/>
    <x v="84"/>
    <b v="0"/>
    <s v="theater/plays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x v="2902"/>
    <d v="2015-08-24T10:33:16"/>
    <b v="0"/>
    <x v="29"/>
    <b v="0"/>
    <s v="theater/plays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x v="2903"/>
    <d v="2015-09-09T04:00:18"/>
    <b v="0"/>
    <x v="80"/>
    <b v="0"/>
    <s v="theater/plays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x v="2904"/>
    <d v="2014-11-09T12:00:00"/>
    <b v="0"/>
    <x v="80"/>
    <b v="0"/>
    <s v="theater/plays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x v="2905"/>
    <d v="2016-09-07T01:21:53"/>
    <b v="0"/>
    <x v="57"/>
    <b v="0"/>
    <s v="theater/plays"/>
    <x v="217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x v="2906"/>
    <d v="2015-08-01T01:00:00"/>
    <b v="0"/>
    <x v="63"/>
    <b v="0"/>
    <s v="theater/plays"/>
    <x v="217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x v="2907"/>
    <d v="2016-05-14T21:03:57"/>
    <b v="0"/>
    <x v="84"/>
    <b v="0"/>
    <s v="theater/plays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x v="2908"/>
    <d v="2016-06-08T17:33:39"/>
    <b v="0"/>
    <x v="81"/>
    <b v="0"/>
    <s v="theater/plays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x v="2909"/>
    <d v="2014-11-25T19:46:00"/>
    <b v="0"/>
    <x v="29"/>
    <b v="0"/>
    <s v="theater/plays"/>
    <x v="469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x v="2910"/>
    <d v="2015-06-12T20:11:27"/>
    <b v="0"/>
    <x v="29"/>
    <b v="0"/>
    <s v="theater/plays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x v="2911"/>
    <d v="2015-06-27T18:27:06"/>
    <b v="0"/>
    <x v="25"/>
    <b v="0"/>
    <s v="theater/plays"/>
    <x v="2176"/>
    <n v="46.928571428571431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x v="2912"/>
    <d v="2016-01-15T03:09:34"/>
    <b v="0"/>
    <x v="55"/>
    <b v="0"/>
    <s v="theater/plays"/>
    <x v="217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x v="2913"/>
    <d v="2014-09-06T22:08:59"/>
    <b v="0"/>
    <x v="84"/>
    <b v="0"/>
    <s v="theater/plays"/>
    <x v="459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x v="2914"/>
    <d v="2015-03-14T20:46:34"/>
    <b v="0"/>
    <x v="29"/>
    <b v="0"/>
    <s v="theater/plays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x v="2915"/>
    <d v="2016-03-16T08:33:10"/>
    <b v="0"/>
    <x v="83"/>
    <b v="0"/>
    <s v="theater/plays"/>
    <x v="2178"/>
    <n v="203.66666666666666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x v="2916"/>
    <d v="2014-05-19T11:26:29"/>
    <b v="0"/>
    <x v="63"/>
    <b v="0"/>
    <s v="theater/plays"/>
    <x v="217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x v="2917"/>
    <d v="2015-09-16T05:37:27"/>
    <b v="0"/>
    <x v="82"/>
    <b v="0"/>
    <s v="theater/plays"/>
    <x v="2180"/>
    <n v="48.555555555555557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x v="2918"/>
    <d v="2015-10-29T15:06:47"/>
    <b v="0"/>
    <x v="9"/>
    <b v="0"/>
    <s v="theater/plays"/>
    <x v="2181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x v="2919"/>
    <d v="2014-08-05T14:52:09"/>
    <b v="0"/>
    <x v="79"/>
    <b v="0"/>
    <s v="theater/plays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x v="2920"/>
    <d v="2015-03-25T18:01:10"/>
    <b v="0"/>
    <x v="62"/>
    <b v="0"/>
    <s v="theater/plays"/>
    <x v="218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x v="2921"/>
    <d v="2014-09-25T21:16:44"/>
    <b v="0"/>
    <x v="83"/>
    <b v="1"/>
    <s v="theater/musical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x v="2922"/>
    <d v="2015-05-18T20:58:47"/>
    <b v="0"/>
    <x v="79"/>
    <b v="1"/>
    <s v="theater/musical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x v="2923"/>
    <d v="2015-01-24T03:00:00"/>
    <b v="0"/>
    <x v="73"/>
    <b v="1"/>
    <s v="theater/musical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x v="2924"/>
    <d v="2015-05-09T03:59:00"/>
    <b v="0"/>
    <x v="206"/>
    <b v="1"/>
    <s v="theater/musical"/>
    <x v="191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x v="2925"/>
    <d v="2014-09-11T14:01:08"/>
    <b v="0"/>
    <x v="473"/>
    <b v="1"/>
    <s v="theater/musical"/>
    <x v="21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x v="2926"/>
    <d v="2015-02-23T18:22:59"/>
    <b v="0"/>
    <x v="133"/>
    <b v="1"/>
    <s v="theater/musical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x v="2927"/>
    <d v="2014-07-15T05:00:00"/>
    <b v="0"/>
    <x v="64"/>
    <b v="1"/>
    <s v="theater/musical"/>
    <x v="2186"/>
    <n v="112.142857142857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x v="2928"/>
    <d v="2016-03-04T23:57:26"/>
    <b v="0"/>
    <x v="54"/>
    <b v="1"/>
    <s v="theater/musical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x v="2929"/>
    <d v="2014-05-25T13:32:38"/>
    <b v="0"/>
    <x v="58"/>
    <b v="1"/>
    <s v="theater/musical"/>
    <x v="2187"/>
    <n v="255.17343750000001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x v="2930"/>
    <d v="2015-05-07T14:01:04"/>
    <b v="0"/>
    <x v="95"/>
    <b v="1"/>
    <s v="theater/musical"/>
    <x v="218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x v="2931"/>
    <d v="2014-09-15T06:08:00"/>
    <b v="0"/>
    <x v="82"/>
    <b v="1"/>
    <s v="theater/musical"/>
    <x v="93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x v="2932"/>
    <d v="2015-02-21T11:00:00"/>
    <b v="0"/>
    <x v="44"/>
    <b v="1"/>
    <s v="theater/musical"/>
    <x v="218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x v="2933"/>
    <d v="2016-06-04T22:57:33"/>
    <b v="0"/>
    <x v="241"/>
    <b v="1"/>
    <s v="theater/musical"/>
    <x v="2190"/>
    <n v="47.574074074074076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x v="2934"/>
    <d v="2014-06-15T15:16:04"/>
    <b v="0"/>
    <x v="77"/>
    <b v="1"/>
    <s v="theater/musical"/>
    <x v="1277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x v="2935"/>
    <d v="2016-08-29T17:00:00"/>
    <b v="0"/>
    <x v="70"/>
    <b v="1"/>
    <s v="theater/musical"/>
    <x v="219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x v="2936"/>
    <d v="2014-10-13T04:59:00"/>
    <b v="0"/>
    <x v="69"/>
    <b v="1"/>
    <s v="theater/musical"/>
    <x v="602"/>
    <n v="37.647058823529413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x v="2937"/>
    <d v="2014-07-13T10:58:33"/>
    <b v="0"/>
    <x v="165"/>
    <b v="1"/>
    <s v="theater/musical"/>
    <x v="25"/>
    <n v="36.363636363636367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x v="2938"/>
    <d v="2015-01-30T16:53:34"/>
    <b v="0"/>
    <x v="58"/>
    <b v="1"/>
    <s v="theater/musical"/>
    <x v="3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x v="2939"/>
    <d v="2014-08-28T01:00:00"/>
    <b v="0"/>
    <x v="20"/>
    <b v="1"/>
    <s v="theater/musical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x v="2940"/>
    <d v="2015-01-18T18:33:38"/>
    <b v="0"/>
    <x v="51"/>
    <b v="1"/>
    <s v="theater/musical"/>
    <x v="219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x v="2941"/>
    <d v="2015-03-01T23:02:35"/>
    <b v="0"/>
    <x v="29"/>
    <b v="0"/>
    <s v="theater/spaces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x v="2942"/>
    <d v="2015-12-16T20:18:00"/>
    <b v="0"/>
    <x v="91"/>
    <b v="0"/>
    <s v="theater/spaces"/>
    <x v="219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x v="2943"/>
    <d v="2015-04-13T03:06:20"/>
    <b v="0"/>
    <x v="78"/>
    <b v="0"/>
    <s v="theater/spaces"/>
    <x v="109"/>
    <n v="0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x v="2944"/>
    <d v="2015-06-07T21:56:38"/>
    <b v="0"/>
    <x v="29"/>
    <b v="0"/>
    <s v="theater/spaces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x v="2945"/>
    <d v="2015-05-24T03:21:00"/>
    <b v="0"/>
    <x v="78"/>
    <b v="0"/>
    <s v="theater/spaces"/>
    <x v="109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x v="2946"/>
    <d v="2016-08-15T12:44:52"/>
    <b v="0"/>
    <x v="84"/>
    <b v="0"/>
    <s v="theater/spaces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x v="2947"/>
    <d v="2016-11-24T17:11:00"/>
    <b v="0"/>
    <x v="62"/>
    <b v="0"/>
    <s v="theater/spaces"/>
    <x v="219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x v="2948"/>
    <d v="2015-06-02T15:34:53"/>
    <b v="0"/>
    <x v="82"/>
    <b v="0"/>
    <s v="theater/spaces"/>
    <x v="219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x v="2949"/>
    <d v="2015-11-19T20:45:17"/>
    <b v="0"/>
    <x v="84"/>
    <b v="0"/>
    <s v="theater/spaces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x v="2950"/>
    <d v="2016-01-23T08:45:52"/>
    <b v="0"/>
    <x v="78"/>
    <b v="0"/>
    <s v="theater/spaces"/>
    <x v="109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x v="2951"/>
    <d v="2014-10-05T19:16:13"/>
    <b v="0"/>
    <x v="6"/>
    <b v="0"/>
    <s v="theater/spaces"/>
    <x v="21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x v="2952"/>
    <d v="2016-10-17T04:00:00"/>
    <b v="0"/>
    <x v="22"/>
    <b v="0"/>
    <s v="theater/spaces"/>
    <x v="2198"/>
    <n v="200.625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x v="2953"/>
    <d v="2015-10-08T19:00:21"/>
    <b v="0"/>
    <x v="83"/>
    <b v="0"/>
    <s v="theater/spaces"/>
    <x v="2199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x v="2954"/>
    <d v="2017-03-16T13:00:03"/>
    <b v="0"/>
    <x v="78"/>
    <b v="0"/>
    <s v="theater/spaces"/>
    <x v="109"/>
    <n v="0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x v="2955"/>
    <d v="2015-06-16T17:47:29"/>
    <b v="0"/>
    <x v="202"/>
    <b v="0"/>
    <s v="theater/spaces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x v="2956"/>
    <d v="2016-05-04T23:00:50"/>
    <b v="0"/>
    <x v="9"/>
    <b v="0"/>
    <s v="theater/spaces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x v="2957"/>
    <d v="2015-03-27T23:16:12"/>
    <b v="0"/>
    <x v="83"/>
    <b v="0"/>
    <s v="theater/spaces"/>
    <x v="2202"/>
    <n v="93.333333333333329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x v="2958"/>
    <d v="2016-05-08T17:41:57"/>
    <b v="0"/>
    <x v="78"/>
    <b v="0"/>
    <s v="theater/spaces"/>
    <x v="109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x v="2959"/>
    <d v="2016-06-07T00:12:05"/>
    <b v="0"/>
    <x v="78"/>
    <b v="0"/>
    <s v="theater/spaces"/>
    <x v="109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x v="2960"/>
    <d v="2014-09-11T18:10:23"/>
    <b v="0"/>
    <x v="78"/>
    <b v="0"/>
    <s v="theater/spaces"/>
    <x v="109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x v="2961"/>
    <d v="2015-03-26T04:00:00"/>
    <b v="0"/>
    <x v="52"/>
    <b v="1"/>
    <s v="theater/plays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x v="2962"/>
    <d v="2015-03-01T06:59:00"/>
    <b v="0"/>
    <x v="9"/>
    <b v="1"/>
    <s v="theater/plays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x v="2963"/>
    <d v="2015-07-02T11:17:04"/>
    <b v="0"/>
    <x v="15"/>
    <b v="1"/>
    <s v="theater/plays"/>
    <x v="22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x v="2964"/>
    <d v="2014-08-06T21:32:00"/>
    <b v="0"/>
    <x v="193"/>
    <b v="1"/>
    <s v="theater/plays"/>
    <x v="220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x v="2965"/>
    <d v="2015-07-07T17:30:33"/>
    <b v="0"/>
    <x v="70"/>
    <b v="1"/>
    <s v="theater/plays"/>
    <x v="2206"/>
    <n v="41.923076923076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x v="2966"/>
    <d v="2015-09-16T17:43:32"/>
    <b v="0"/>
    <x v="130"/>
    <b v="1"/>
    <s v="theater/plays"/>
    <x v="220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x v="2967"/>
    <d v="2015-03-09T03:44:52"/>
    <b v="0"/>
    <x v="26"/>
    <b v="1"/>
    <s v="theater/plays"/>
    <x v="2208"/>
    <n v="80.22535211267606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x v="2968"/>
    <d v="2016-08-17T03:59:00"/>
    <b v="0"/>
    <x v="5"/>
    <b v="1"/>
    <s v="theater/plays"/>
    <x v="93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x v="2969"/>
    <d v="2015-05-03T22:51:00"/>
    <b v="0"/>
    <x v="57"/>
    <b v="1"/>
    <s v="theater/plays"/>
    <x v="220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x v="2970"/>
    <d v="2014-07-18T16:04:11"/>
    <b v="0"/>
    <x v="110"/>
    <b v="1"/>
    <s v="theater/plays"/>
    <x v="938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x v="2971"/>
    <d v="2014-08-31T15:47:58"/>
    <b v="0"/>
    <x v="68"/>
    <b v="1"/>
    <s v="theater/plays"/>
    <x v="2210"/>
    <n v="74.534883720930239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x v="2972"/>
    <d v="2016-12-05T01:00:00"/>
    <b v="0"/>
    <x v="57"/>
    <b v="1"/>
    <s v="theater/plays"/>
    <x v="221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x v="2973"/>
    <d v="2016-01-01T04:00:00"/>
    <b v="0"/>
    <x v="51"/>
    <b v="1"/>
    <s v="theater/plays"/>
    <x v="221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x v="2974"/>
    <d v="2014-09-26T01:35:00"/>
    <b v="0"/>
    <x v="45"/>
    <b v="1"/>
    <s v="theater/plays"/>
    <x v="60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x v="2975"/>
    <d v="2014-11-27T03:00:00"/>
    <b v="0"/>
    <x v="116"/>
    <b v="1"/>
    <s v="theater/plays"/>
    <x v="2213"/>
    <n v="70.884955752212392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x v="2976"/>
    <d v="2016-03-13T12:00:00"/>
    <b v="0"/>
    <x v="25"/>
    <b v="1"/>
    <s v="theater/plays"/>
    <x v="22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x v="2977"/>
    <d v="2015-03-23T02:14:00"/>
    <b v="0"/>
    <x v="209"/>
    <b v="1"/>
    <s v="theater/plays"/>
    <x v="221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x v="2978"/>
    <d v="2014-10-20T05:59:00"/>
    <b v="0"/>
    <x v="38"/>
    <b v="1"/>
    <s v="theater/plays"/>
    <x v="2216"/>
    <n v="60.6875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x v="2979"/>
    <d v="2015-01-06T06:00:00"/>
    <b v="0"/>
    <x v="67"/>
    <b v="1"/>
    <s v="theater/plays"/>
    <x v="578"/>
    <n v="110.21739130434783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x v="2980"/>
    <d v="2015-08-24T02:00:00"/>
    <b v="0"/>
    <x v="54"/>
    <b v="1"/>
    <s v="theater/plays"/>
    <x v="22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x v="2981"/>
    <d v="2015-09-23T13:25:56"/>
    <b v="1"/>
    <x v="174"/>
    <b v="1"/>
    <s v="theater/spaces"/>
    <x v="2218"/>
    <n v="53.164948453608247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x v="2982"/>
    <d v="2016-02-11T16:29:03"/>
    <b v="1"/>
    <x v="211"/>
    <b v="1"/>
    <s v="theater/spaces"/>
    <x v="2219"/>
    <n v="86.491525423728817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x v="2983"/>
    <d v="2014-11-11T16:10:36"/>
    <b v="1"/>
    <x v="486"/>
    <b v="1"/>
    <s v="theater/spaces"/>
    <x v="222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x v="2984"/>
    <d v="2016-08-24T06:41:21"/>
    <b v="1"/>
    <x v="423"/>
    <b v="1"/>
    <s v="theater/spaces"/>
    <x v="22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x v="2985"/>
    <d v="2016-10-31T04:00:00"/>
    <b v="0"/>
    <x v="112"/>
    <b v="1"/>
    <s v="theater/spaces"/>
    <x v="2222"/>
    <n v="109.5945945945946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x v="2986"/>
    <d v="2016-05-01T11:00:06"/>
    <b v="0"/>
    <x v="66"/>
    <b v="1"/>
    <s v="theater/spaces"/>
    <x v="26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x v="2987"/>
    <d v="2016-10-13T00:00:00"/>
    <b v="0"/>
    <x v="236"/>
    <b v="1"/>
    <s v="theater/spaces"/>
    <x v="222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x v="2988"/>
    <d v="2016-06-20T08:41:21"/>
    <b v="0"/>
    <x v="33"/>
    <b v="1"/>
    <s v="theater/spaces"/>
    <x v="31"/>
    <n v="35.714285714285715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x v="2989"/>
    <d v="2015-12-21T04:59:00"/>
    <b v="0"/>
    <x v="487"/>
    <b v="1"/>
    <s v="theater/spaces"/>
    <x v="222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x v="2990"/>
    <d v="2016-01-07T13:47:00"/>
    <b v="0"/>
    <x v="74"/>
    <b v="1"/>
    <s v="theater/spaces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x v="2991"/>
    <d v="2017-01-27T20:05:30"/>
    <b v="0"/>
    <x v="251"/>
    <b v="1"/>
    <s v="theater/spaces"/>
    <x v="2225"/>
    <n v="94.408602150537632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x v="2992"/>
    <d v="2016-10-09T18:25:10"/>
    <b v="0"/>
    <x v="31"/>
    <b v="1"/>
    <s v="theater/spaces"/>
    <x v="2226"/>
    <n v="48.984375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x v="2993"/>
    <d v="2016-02-20T20:07:47"/>
    <b v="0"/>
    <x v="19"/>
    <b v="1"/>
    <s v="theater/spaces"/>
    <x v="222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x v="2994"/>
    <d v="2014-10-03T11:29:32"/>
    <b v="0"/>
    <x v="211"/>
    <b v="1"/>
    <s v="theater/spaces"/>
    <x v="222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x v="2995"/>
    <d v="2017-01-19T15:57:51"/>
    <b v="0"/>
    <x v="437"/>
    <b v="1"/>
    <s v="theater/spaces"/>
    <x v="2229"/>
    <n v="63.2289156626506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x v="2996"/>
    <d v="2015-05-26T21:54:00"/>
    <b v="0"/>
    <x v="413"/>
    <b v="1"/>
    <s v="theater/spaces"/>
    <x v="223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x v="2997"/>
    <d v="2017-02-27T04:59:00"/>
    <b v="0"/>
    <x v="248"/>
    <b v="1"/>
    <s v="theater/spaces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x v="2998"/>
    <d v="2014-06-16T04:25:00"/>
    <b v="0"/>
    <x v="488"/>
    <b v="1"/>
    <s v="theater/spaces"/>
    <x v="2232"/>
    <n v="118.9711316397228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x v="2999"/>
    <d v="2017-03-01T02:00:00"/>
    <b v="0"/>
    <x v="9"/>
    <b v="1"/>
    <s v="theater/spaces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x v="3000"/>
    <d v="2017-01-31T18:00:00"/>
    <b v="0"/>
    <x v="22"/>
    <b v="1"/>
    <s v="theater/spaces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x v="3001"/>
    <d v="2016-07-13T21:29:42"/>
    <b v="0"/>
    <x v="489"/>
    <b v="1"/>
    <s v="theater/spaces"/>
    <x v="2234"/>
    <n v="131.37719999999999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x v="3002"/>
    <d v="2012-12-26T20:04:12"/>
    <b v="0"/>
    <x v="201"/>
    <b v="1"/>
    <s v="theater/spaces"/>
    <x v="223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x v="3003"/>
    <d v="2016-03-01T05:59:00"/>
    <b v="0"/>
    <x v="57"/>
    <b v="1"/>
    <s v="theater/spaces"/>
    <x v="210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x v="3004"/>
    <d v="2014-11-15T22:08:44"/>
    <b v="0"/>
    <x v="490"/>
    <b v="1"/>
    <s v="theater/spaces"/>
    <x v="223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x v="3005"/>
    <d v="2014-10-06T16:11:45"/>
    <b v="0"/>
    <x v="115"/>
    <b v="1"/>
    <s v="theater/spaces"/>
    <x v="2237"/>
    <n v="108.24237288135593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x v="3006"/>
    <d v="2014-12-14T18:09:51"/>
    <b v="0"/>
    <x v="174"/>
    <b v="1"/>
    <s v="theater/spaces"/>
    <x v="2133"/>
    <n v="88.865979381443296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x v="3007"/>
    <d v="2015-04-25T05:11:23"/>
    <b v="0"/>
    <x v="9"/>
    <b v="1"/>
    <s v="theater/spaces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x v="3008"/>
    <d v="2016-01-21T05:05:19"/>
    <b v="0"/>
    <x v="55"/>
    <b v="1"/>
    <s v="theater/spaces"/>
    <x v="210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x v="3009"/>
    <d v="2014-11-26T14:40:40"/>
    <b v="0"/>
    <x v="130"/>
    <b v="1"/>
    <s v="theater/spaces"/>
    <x v="22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x v="3010"/>
    <d v="2015-02-21T19:58:39"/>
    <b v="0"/>
    <x v="41"/>
    <b v="1"/>
    <s v="theater/spaces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x v="3011"/>
    <d v="2015-12-23T22:59:00"/>
    <b v="0"/>
    <x v="20"/>
    <b v="1"/>
    <s v="theater/spaces"/>
    <x v="2241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x v="3012"/>
    <d v="2015-02-10T16:52:10"/>
    <b v="0"/>
    <x v="165"/>
    <b v="1"/>
    <s v="theater/spaces"/>
    <x v="224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x v="3013"/>
    <d v="2015-06-21T20:04:09"/>
    <b v="0"/>
    <x v="329"/>
    <b v="1"/>
    <s v="theater/spaces"/>
    <x v="224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x v="3014"/>
    <d v="2014-11-05T05:00:00"/>
    <b v="0"/>
    <x v="491"/>
    <b v="1"/>
    <s v="theater/spaces"/>
    <x v="2244"/>
    <n v="50.764811490125673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x v="3015"/>
    <d v="2014-06-11T04:00:00"/>
    <b v="0"/>
    <x v="244"/>
    <b v="1"/>
    <s v="theater/spaces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x v="3016"/>
    <d v="2014-07-18T13:09:12"/>
    <b v="0"/>
    <x v="17"/>
    <b v="1"/>
    <s v="theater/spaces"/>
    <x v="224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x v="3017"/>
    <d v="2014-08-20T20:24:03"/>
    <b v="0"/>
    <x v="180"/>
    <b v="1"/>
    <s v="theater/spaces"/>
    <x v="2247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x v="3018"/>
    <d v="2015-07-20T22:00:00"/>
    <b v="0"/>
    <x v="14"/>
    <b v="1"/>
    <s v="theater/spaces"/>
    <x v="22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x v="3019"/>
    <d v="2014-05-27T03:00:00"/>
    <b v="0"/>
    <x v="334"/>
    <b v="1"/>
    <s v="theater/spaces"/>
    <x v="2249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x v="3020"/>
    <d v="2015-08-14T20:18:53"/>
    <b v="0"/>
    <x v="209"/>
    <b v="1"/>
    <s v="theater/spaces"/>
    <x v="225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x v="3021"/>
    <d v="2016-11-22T05:59:00"/>
    <b v="0"/>
    <x v="273"/>
    <b v="1"/>
    <s v="theater/spaces"/>
    <x v="225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x v="3022"/>
    <d v="2016-08-27T22:53:29"/>
    <b v="0"/>
    <x v="95"/>
    <b v="1"/>
    <s v="theater/spaces"/>
    <x v="225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x v="3023"/>
    <d v="2015-06-11T16:13:06"/>
    <b v="0"/>
    <x v="79"/>
    <b v="1"/>
    <s v="theater/spaces"/>
    <x v="2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x v="3024"/>
    <d v="2012-10-06T23:51:15"/>
    <b v="0"/>
    <x v="0"/>
    <b v="1"/>
    <s v="theater/spaces"/>
    <x v="2253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x v="3025"/>
    <d v="2014-05-30T16:00:00"/>
    <b v="0"/>
    <x v="108"/>
    <b v="1"/>
    <s v="theater/spaces"/>
    <x v="225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x v="3026"/>
    <d v="2017-03-03T11:01:32"/>
    <b v="0"/>
    <x v="20"/>
    <b v="1"/>
    <s v="theater/spaces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x v="3027"/>
    <d v="2015-03-20T15:54:11"/>
    <b v="0"/>
    <x v="492"/>
    <b v="1"/>
    <s v="theater/spaces"/>
    <x v="2256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x v="3028"/>
    <d v="2016-08-15T06:20:25"/>
    <b v="0"/>
    <x v="221"/>
    <b v="1"/>
    <s v="theater/spaces"/>
    <x v="2257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x v="3029"/>
    <d v="2014-11-18T04:35:00"/>
    <b v="0"/>
    <x v="493"/>
    <b v="1"/>
    <s v="theater/spaces"/>
    <x v="225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x v="3030"/>
    <d v="2015-09-16T17:56:11"/>
    <b v="0"/>
    <x v="14"/>
    <b v="1"/>
    <s v="theater/spaces"/>
    <x v="225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x v="3031"/>
    <d v="2016-10-14T21:10:47"/>
    <b v="0"/>
    <x v="60"/>
    <b v="1"/>
    <s v="theater/spaces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x v="3032"/>
    <d v="2015-09-11T01:04:19"/>
    <b v="0"/>
    <x v="20"/>
    <b v="1"/>
    <s v="theater/spaces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x v="3033"/>
    <d v="2016-08-18T02:38:45"/>
    <b v="0"/>
    <x v="23"/>
    <b v="1"/>
    <s v="theater/spaces"/>
    <x v="226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x v="3034"/>
    <d v="2016-11-01T03:59:00"/>
    <b v="0"/>
    <x v="494"/>
    <b v="1"/>
    <s v="theater/spaces"/>
    <x v="2261"/>
    <n v="89.314285714285717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x v="3035"/>
    <d v="2013-05-04T13:26:49"/>
    <b v="0"/>
    <x v="495"/>
    <b v="1"/>
    <s v="theater/spaces"/>
    <x v="2262"/>
    <n v="88.588631921824103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x v="3036"/>
    <d v="2013-08-16T11:59:00"/>
    <b v="0"/>
    <x v="313"/>
    <b v="1"/>
    <s v="theater/spaces"/>
    <x v="226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x v="3037"/>
    <d v="2010-10-02T04:59:00"/>
    <b v="0"/>
    <x v="58"/>
    <b v="1"/>
    <s v="theater/spaces"/>
    <x v="2264"/>
    <n v="33.3125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x v="3038"/>
    <d v="2016-03-04T06:03:17"/>
    <b v="0"/>
    <x v="74"/>
    <b v="1"/>
    <s v="theater/spaces"/>
    <x v="1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x v="3039"/>
    <d v="2013-12-29T07:59:00"/>
    <b v="0"/>
    <x v="163"/>
    <b v="1"/>
    <s v="theater/spaces"/>
    <x v="2265"/>
    <n v="92.130423728813554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x v="3040"/>
    <d v="2015-06-26T23:00:00"/>
    <b v="0"/>
    <x v="288"/>
    <b v="1"/>
    <s v="theater/spaces"/>
    <x v="1881"/>
    <n v="76.785714285714292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x v="3041"/>
    <d v="2016-01-20T20:50:48"/>
    <b v="0"/>
    <x v="195"/>
    <b v="1"/>
    <s v="theater/spaces"/>
    <x v="2266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x v="3042"/>
    <d v="2015-10-06T16:30:47"/>
    <b v="0"/>
    <x v="77"/>
    <b v="1"/>
    <s v="theater/spaces"/>
    <x v="60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x v="3043"/>
    <d v="2015-04-16T02:50:00"/>
    <b v="0"/>
    <x v="130"/>
    <b v="1"/>
    <s v="theater/spaces"/>
    <x v="22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x v="3044"/>
    <d v="2016-02-02T17:26:38"/>
    <b v="0"/>
    <x v="239"/>
    <b v="1"/>
    <s v="theater/spaces"/>
    <x v="22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x v="3045"/>
    <d v="2014-08-22T03:44:15"/>
    <b v="0"/>
    <x v="31"/>
    <b v="1"/>
    <s v="theater/spaces"/>
    <x v="226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x v="3046"/>
    <d v="2014-09-10T04:52:00"/>
    <b v="0"/>
    <x v="6"/>
    <b v="1"/>
    <s v="theater/spaces"/>
    <x v="2270"/>
    <n v="259.948275862068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x v="3047"/>
    <d v="2016-04-27T13:16:00"/>
    <b v="0"/>
    <x v="9"/>
    <b v="1"/>
    <s v="theater/spaces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x v="3048"/>
    <d v="2014-12-31T21:22:00"/>
    <b v="0"/>
    <x v="5"/>
    <b v="1"/>
    <s v="theater/spaces"/>
    <x v="227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x v="3049"/>
    <d v="2015-06-14T00:20:55"/>
    <b v="0"/>
    <x v="241"/>
    <b v="1"/>
    <s v="theater/spaces"/>
    <x v="313"/>
    <n v="74.074074074074076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x v="3050"/>
    <d v="2016-05-05T04:02:40"/>
    <b v="0"/>
    <x v="82"/>
    <b v="1"/>
    <s v="theater/spaces"/>
    <x v="9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x v="3051"/>
    <d v="2017-02-08T09:59:05"/>
    <b v="1"/>
    <x v="2"/>
    <b v="0"/>
    <s v="theater/spaces"/>
    <x v="2273"/>
    <n v="23.6285714285714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x v="3052"/>
    <d v="2015-05-28T15:59:00"/>
    <b v="0"/>
    <x v="84"/>
    <b v="0"/>
    <s v="theater/spaces"/>
    <x v="840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x v="3053"/>
    <d v="2014-10-02T03:59:00"/>
    <b v="0"/>
    <x v="83"/>
    <b v="0"/>
    <s v="theater/spaces"/>
    <x v="177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x v="3054"/>
    <d v="2015-03-02T01:04:00"/>
    <b v="0"/>
    <x v="78"/>
    <b v="0"/>
    <s v="theater/spaces"/>
    <x v="109"/>
    <n v="0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x v="3055"/>
    <d v="2015-01-09T22:59:50"/>
    <b v="0"/>
    <x v="29"/>
    <b v="0"/>
    <s v="theater/spaces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x v="3056"/>
    <d v="2014-09-29T15:16:24"/>
    <b v="0"/>
    <x v="78"/>
    <b v="0"/>
    <s v="theater/spaces"/>
    <x v="109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x v="3057"/>
    <d v="2016-04-03T14:36:51"/>
    <b v="0"/>
    <x v="78"/>
    <b v="0"/>
    <s v="theater/spaces"/>
    <x v="109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x v="3058"/>
    <d v="2016-05-20T08:59:00"/>
    <b v="0"/>
    <x v="83"/>
    <b v="0"/>
    <s v="theater/spaces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x v="3059"/>
    <d v="2014-08-08T22:27:26"/>
    <b v="0"/>
    <x v="202"/>
    <b v="0"/>
    <s v="theater/spaces"/>
    <x v="2275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x v="3060"/>
    <d v="2015-09-28T06:35:34"/>
    <b v="0"/>
    <x v="79"/>
    <b v="0"/>
    <s v="theater/spaces"/>
    <x v="2276"/>
    <n v="55.833333333333336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x v="3061"/>
    <d v="2014-08-13T18:49:08"/>
    <b v="0"/>
    <x v="78"/>
    <b v="0"/>
    <s v="theater/spaces"/>
    <x v="109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x v="3062"/>
    <d v="2015-09-30T18:00:00"/>
    <b v="0"/>
    <x v="85"/>
    <b v="0"/>
    <s v="theater/spaces"/>
    <x v="2277"/>
    <n v="99.761194029850742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x v="3063"/>
    <d v="2016-10-22T22:08:58"/>
    <b v="0"/>
    <x v="23"/>
    <b v="0"/>
    <s v="theater/spaces"/>
    <x v="2278"/>
    <n v="25.521739130434781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x v="3064"/>
    <d v="2015-11-22T06:59:00"/>
    <b v="0"/>
    <x v="250"/>
    <b v="0"/>
    <s v="theater/spaces"/>
    <x v="227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x v="3065"/>
    <d v="2014-07-30T01:19:32"/>
    <b v="0"/>
    <x v="84"/>
    <b v="0"/>
    <s v="theater/spaces"/>
    <x v="167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x v="3066"/>
    <d v="2016-07-10T05:28:57"/>
    <b v="0"/>
    <x v="41"/>
    <b v="0"/>
    <s v="theater/spaces"/>
    <x v="228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x v="3067"/>
    <d v="2015-09-09T22:31:19"/>
    <b v="0"/>
    <x v="29"/>
    <b v="0"/>
    <s v="theater/spaces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x v="3068"/>
    <d v="2015-10-16T16:35:52"/>
    <b v="0"/>
    <x v="84"/>
    <b v="0"/>
    <s v="theater/spaces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x v="3069"/>
    <d v="2014-12-14T20:00:34"/>
    <b v="0"/>
    <x v="63"/>
    <b v="0"/>
    <s v="theater/spaces"/>
    <x v="228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x v="3070"/>
    <d v="2016-12-07T17:36:09"/>
    <b v="0"/>
    <x v="38"/>
    <b v="0"/>
    <s v="theater/spaces"/>
    <x v="2283"/>
    <n v="20.875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x v="3071"/>
    <d v="2015-04-21T05:59:00"/>
    <b v="0"/>
    <x v="27"/>
    <b v="0"/>
    <s v="theater/spaces"/>
    <x v="228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x v="3072"/>
    <d v="2016-10-30T01:46:00"/>
    <b v="0"/>
    <x v="84"/>
    <b v="0"/>
    <s v="theater/spaces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x v="3073"/>
    <d v="2015-06-14T19:19:00"/>
    <b v="0"/>
    <x v="63"/>
    <b v="0"/>
    <s v="theater/spaces"/>
    <x v="228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x v="3074"/>
    <d v="2016-03-10T13:42:39"/>
    <b v="0"/>
    <x v="83"/>
    <b v="0"/>
    <s v="theater/spaces"/>
    <x v="2286"/>
    <n v="7.3333333333333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x v="3075"/>
    <d v="2016-08-19T02:27:20"/>
    <b v="0"/>
    <x v="9"/>
    <b v="0"/>
    <s v="theater/spaces"/>
    <x v="2287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x v="3076"/>
    <d v="2015-10-09T15:38:43"/>
    <b v="0"/>
    <x v="133"/>
    <b v="0"/>
    <s v="theater/spaces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x v="3077"/>
    <d v="2017-03-02T22:57:58"/>
    <b v="0"/>
    <x v="84"/>
    <b v="0"/>
    <s v="theater/spaces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x v="3078"/>
    <d v="2015-02-26T03:19:55"/>
    <b v="0"/>
    <x v="83"/>
    <b v="0"/>
    <s v="theater/spaces"/>
    <x v="229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x v="3079"/>
    <d v="2015-03-22T16:07:15"/>
    <b v="0"/>
    <x v="74"/>
    <b v="0"/>
    <s v="theater/spaces"/>
    <x v="229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x v="3080"/>
    <d v="2014-12-27T01:40:44"/>
    <b v="0"/>
    <x v="63"/>
    <b v="0"/>
    <s v="theater/spaces"/>
    <x v="229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x v="3081"/>
    <d v="2015-09-20T04:21:31"/>
    <b v="0"/>
    <x v="81"/>
    <b v="0"/>
    <s v="theater/spaces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x v="3082"/>
    <d v="2015-11-15T23:09:06"/>
    <b v="0"/>
    <x v="78"/>
    <b v="0"/>
    <s v="theater/spaces"/>
    <x v="109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x v="3083"/>
    <d v="2014-09-01T05:00:00"/>
    <b v="0"/>
    <x v="83"/>
    <b v="0"/>
    <s v="theater/spaces"/>
    <x v="12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x v="3084"/>
    <d v="2015-05-05T18:48:00"/>
    <b v="0"/>
    <x v="79"/>
    <b v="0"/>
    <s v="theater/spaces"/>
    <x v="2294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x v="3085"/>
    <d v="2015-09-29T21:12:39"/>
    <b v="0"/>
    <x v="82"/>
    <b v="0"/>
    <s v="theater/spaces"/>
    <x v="229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x v="3086"/>
    <d v="2015-08-17T16:05:59"/>
    <b v="0"/>
    <x v="83"/>
    <b v="0"/>
    <s v="theater/spaces"/>
    <x v="116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x v="3087"/>
    <d v="2016-12-21T04:36:30"/>
    <b v="0"/>
    <x v="84"/>
    <b v="0"/>
    <s v="theater/spaces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x v="3088"/>
    <d v="2015-01-08T13:41:00"/>
    <b v="0"/>
    <x v="83"/>
    <b v="0"/>
    <s v="theater/spaces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x v="3089"/>
    <d v="2016-07-09T01:59:00"/>
    <b v="0"/>
    <x v="43"/>
    <b v="0"/>
    <s v="theater/spaces"/>
    <x v="2297"/>
    <n v="130.088888888888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x v="3090"/>
    <d v="2015-05-01T18:39:05"/>
    <b v="0"/>
    <x v="82"/>
    <b v="0"/>
    <s v="theater/spaces"/>
    <x v="22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x v="3091"/>
    <d v="2016-08-14T22:45:43"/>
    <b v="0"/>
    <x v="82"/>
    <b v="0"/>
    <s v="theater/spaces"/>
    <x v="22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x v="3092"/>
    <d v="2015-10-15T22:00:00"/>
    <b v="0"/>
    <x v="64"/>
    <b v="0"/>
    <s v="theater/spaces"/>
    <x v="23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x v="3093"/>
    <d v="2014-06-01T03:59:00"/>
    <b v="0"/>
    <x v="57"/>
    <b v="0"/>
    <s v="theater/spaces"/>
    <x v="2301"/>
    <n v="53.529411764705884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x v="3094"/>
    <d v="2015-09-20T19:05:56"/>
    <b v="0"/>
    <x v="29"/>
    <b v="0"/>
    <s v="theater/spaces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x v="3095"/>
    <d v="2016-08-01T00:36:20"/>
    <b v="0"/>
    <x v="29"/>
    <b v="0"/>
    <s v="theater/spaces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x v="3096"/>
    <d v="2015-05-20T19:48:46"/>
    <b v="0"/>
    <x v="25"/>
    <b v="0"/>
    <s v="theater/spaces"/>
    <x v="230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x v="3097"/>
    <d v="2016-10-07T14:00:00"/>
    <b v="0"/>
    <x v="288"/>
    <b v="0"/>
    <s v="theater/spaces"/>
    <x v="23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x v="3098"/>
    <d v="2016-02-08T00:17:00"/>
    <b v="0"/>
    <x v="74"/>
    <b v="0"/>
    <s v="theater/spaces"/>
    <x v="230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x v="3099"/>
    <d v="2016-02-12T04:33:11"/>
    <b v="0"/>
    <x v="81"/>
    <b v="0"/>
    <s v="theater/spaces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x v="3100"/>
    <d v="2014-10-20T14:56:15"/>
    <b v="0"/>
    <x v="62"/>
    <b v="0"/>
    <s v="theater/spaces"/>
    <x v="230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x v="3101"/>
    <d v="2015-07-16T07:56:00"/>
    <b v="0"/>
    <x v="8"/>
    <b v="0"/>
    <s v="theater/spaces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x v="3102"/>
    <d v="2016-08-23T08:10:18"/>
    <b v="0"/>
    <x v="240"/>
    <b v="0"/>
    <s v="theater/spaces"/>
    <x v="2308"/>
    <n v="69.533333333333331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x v="3103"/>
    <d v="2015-06-12T03:45:06"/>
    <b v="0"/>
    <x v="84"/>
    <b v="0"/>
    <s v="theater/spaces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x v="3104"/>
    <d v="2015-02-03T02:00:00"/>
    <b v="0"/>
    <x v="81"/>
    <b v="0"/>
    <s v="theater/spaces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x v="3105"/>
    <d v="2014-10-19T05:00:00"/>
    <b v="0"/>
    <x v="162"/>
    <b v="0"/>
    <s v="theater/spaces"/>
    <x v="2311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x v="3106"/>
    <d v="2015-09-16T22:00:00"/>
    <b v="0"/>
    <x v="80"/>
    <b v="0"/>
    <s v="theater/spaces"/>
    <x v="2312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x v="3107"/>
    <d v="2015-05-11T19:32:31"/>
    <b v="0"/>
    <x v="60"/>
    <b v="0"/>
    <s v="theater/spaces"/>
    <x v="2313"/>
    <n v="272.58620689655174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x v="3108"/>
    <d v="2015-04-28T15:19:54"/>
    <b v="0"/>
    <x v="84"/>
    <b v="0"/>
    <s v="theater/spaces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x v="3109"/>
    <d v="2014-08-28T03:00:10"/>
    <b v="0"/>
    <x v="229"/>
    <b v="0"/>
    <s v="theater/spaces"/>
    <x v="2315"/>
    <n v="58.18421052631578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x v="3110"/>
    <d v="2017-02-19T00:45:19"/>
    <b v="0"/>
    <x v="29"/>
    <b v="0"/>
    <s v="theater/spaces"/>
    <x v="167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x v="3111"/>
    <d v="2014-10-04T14:17:00"/>
    <b v="0"/>
    <x v="88"/>
    <b v="0"/>
    <s v="theater/spaces"/>
    <x v="231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x v="3112"/>
    <d v="2016-11-01T02:55:34"/>
    <b v="0"/>
    <x v="82"/>
    <b v="0"/>
    <s v="theater/spaces"/>
    <x v="231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x v="3113"/>
    <d v="2015-04-17T17:33:02"/>
    <b v="0"/>
    <x v="77"/>
    <b v="0"/>
    <s v="theater/spaces"/>
    <x v="231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x v="3114"/>
    <d v="2014-09-21T15:10:50"/>
    <b v="0"/>
    <x v="78"/>
    <b v="0"/>
    <s v="theater/spaces"/>
    <x v="109"/>
    <n v="0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x v="3115"/>
    <d v="2016-06-05T10:43:47"/>
    <b v="0"/>
    <x v="29"/>
    <b v="0"/>
    <s v="theater/spaces"/>
    <x v="419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x v="3116"/>
    <d v="2015-04-01T12:22:05"/>
    <b v="0"/>
    <x v="73"/>
    <b v="0"/>
    <s v="theater/spaces"/>
    <x v="2319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x v="3117"/>
    <d v="2016-05-27T13:12:00"/>
    <b v="0"/>
    <x v="29"/>
    <b v="0"/>
    <s v="theater/spaces"/>
    <x v="370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x v="3118"/>
    <d v="2016-07-02T15:35:23"/>
    <b v="0"/>
    <x v="84"/>
    <b v="0"/>
    <s v="theater/spaces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x v="3119"/>
    <d v="2015-03-27T00:05:32"/>
    <b v="0"/>
    <x v="29"/>
    <b v="0"/>
    <s v="theater/spaces"/>
    <x v="833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x v="3120"/>
    <d v="2016-05-05T21:36:36"/>
    <b v="0"/>
    <x v="73"/>
    <b v="0"/>
    <s v="theater/spaces"/>
    <x v="2320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x v="3121"/>
    <d v="2014-09-26T16:18:55"/>
    <b v="0"/>
    <x v="29"/>
    <b v="0"/>
    <s v="theater/spaces"/>
    <x v="886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x v="3122"/>
    <d v="2016-11-09T23:22:12"/>
    <b v="0"/>
    <x v="84"/>
    <b v="0"/>
    <s v="theater/spaces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x v="3123"/>
    <d v="2016-07-09T23:49:58"/>
    <b v="0"/>
    <x v="493"/>
    <b v="0"/>
    <s v="theater/spaces"/>
    <x v="2322"/>
    <n v="244.80459770114942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x v="3124"/>
    <d v="2015-02-02T18:43:21"/>
    <b v="0"/>
    <x v="80"/>
    <b v="0"/>
    <s v="theater/spaces"/>
    <x v="2323"/>
    <n v="6.5"/>
    <x v="1"/>
    <x v="38"/>
  </r>
  <r>
    <n v="3125"/>
    <s v="N/A (Canceled)"/>
    <s v="N/A"/>
    <x v="86"/>
    <n v="0"/>
    <x v="1"/>
    <x v="0"/>
    <s v="USD"/>
    <n v="1452142672"/>
    <n v="1449550672"/>
    <x v="3125"/>
    <d v="2016-01-07T04:57:52"/>
    <b v="0"/>
    <x v="78"/>
    <b v="0"/>
    <s v="theater/spaces"/>
    <x v="109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x v="3126"/>
    <d v="2016-03-27T23:26:02"/>
    <b v="0"/>
    <x v="57"/>
    <b v="0"/>
    <s v="theater/spaces"/>
    <x v="232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x v="3127"/>
    <d v="2015-03-01T20:33:49"/>
    <b v="0"/>
    <x v="78"/>
    <b v="0"/>
    <s v="theater/spaces"/>
    <x v="109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x v="3128"/>
    <d v="2017-03-16T18:49:01"/>
    <b v="0"/>
    <x v="27"/>
    <b v="0"/>
    <s v="theater/plays"/>
    <x v="23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x v="3129"/>
    <d v="2017-04-18T19:13:39"/>
    <b v="0"/>
    <x v="29"/>
    <b v="0"/>
    <s v="theater/plays"/>
    <x v="417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x v="3130"/>
    <d v="2017-04-14T04:59:00"/>
    <b v="0"/>
    <x v="80"/>
    <b v="0"/>
    <s v="theater/plays"/>
    <x v="2326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x v="3131"/>
    <d v="2017-04-08T12:54:05"/>
    <b v="0"/>
    <x v="8"/>
    <b v="0"/>
    <s v="theater/plays"/>
    <x v="2327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x v="3132"/>
    <d v="2017-04-21T07:24:20"/>
    <b v="0"/>
    <x v="29"/>
    <b v="0"/>
    <s v="theater/plays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x v="3133"/>
    <d v="2017-03-24T12:33:54"/>
    <b v="0"/>
    <x v="38"/>
    <b v="0"/>
    <s v="theater/plays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x v="3134"/>
    <d v="2017-03-27T16:16:59"/>
    <b v="0"/>
    <x v="8"/>
    <b v="0"/>
    <s v="theater/plays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x v="3135"/>
    <d v="2017-04-04T03:38:41"/>
    <b v="0"/>
    <x v="63"/>
    <b v="0"/>
    <s v="theater/plays"/>
    <x v="2329"/>
    <n v="23.142857142857142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x v="3136"/>
    <d v="2017-03-31T22:59:00"/>
    <b v="0"/>
    <x v="19"/>
    <b v="0"/>
    <s v="theater/plays"/>
    <x v="23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x v="3137"/>
    <d v="2017-05-03T19:12:00"/>
    <b v="0"/>
    <x v="29"/>
    <b v="0"/>
    <s v="theater/plays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x v="3138"/>
    <d v="2017-04-03T15:30:07"/>
    <b v="0"/>
    <x v="78"/>
    <b v="0"/>
    <s v="theater/plays"/>
    <x v="109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x v="3139"/>
    <d v="2017-03-25T04:33:00"/>
    <b v="0"/>
    <x v="79"/>
    <b v="0"/>
    <s v="theater/plays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x v="3140"/>
    <d v="2017-04-07T16:15:03"/>
    <b v="0"/>
    <x v="80"/>
    <b v="0"/>
    <s v="theater/plays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x v="3141"/>
    <d v="2017-04-16T20:00:00"/>
    <b v="0"/>
    <x v="22"/>
    <b v="0"/>
    <s v="theater/plays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x v="3142"/>
    <d v="2017-03-19T11:18:59"/>
    <b v="0"/>
    <x v="83"/>
    <b v="0"/>
    <s v="theater/plays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x v="3143"/>
    <d v="2017-04-09T08:35:56"/>
    <b v="0"/>
    <x v="78"/>
    <b v="0"/>
    <s v="theater/plays"/>
    <x v="109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x v="3144"/>
    <d v="2017-03-19T06:00:00"/>
    <b v="0"/>
    <x v="209"/>
    <b v="0"/>
    <s v="theater/plays"/>
    <x v="2335"/>
    <n v="251.33333333333334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x v="3145"/>
    <d v="2017-03-27T23:58:54"/>
    <b v="0"/>
    <x v="78"/>
    <b v="0"/>
    <s v="theater/plays"/>
    <x v="109"/>
    <n v="0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x v="3146"/>
    <d v="2017-04-16T15:22:46"/>
    <b v="0"/>
    <x v="8"/>
    <b v="0"/>
    <s v="theater/plays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x v="3147"/>
    <d v="2014-11-07T00:15:55"/>
    <b v="1"/>
    <x v="496"/>
    <b v="1"/>
    <s v="theater/plays"/>
    <x v="2336"/>
    <n v="110.35211267605634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x v="3148"/>
    <d v="2014-10-01T04:00:00"/>
    <b v="1"/>
    <x v="7"/>
    <b v="1"/>
    <s v="theater/plays"/>
    <x v="233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x v="3149"/>
    <d v="2012-12-07T02:00:00"/>
    <b v="1"/>
    <x v="20"/>
    <b v="1"/>
    <s v="theater/plays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x v="3150"/>
    <d v="2011-01-25T04:00:00"/>
    <b v="1"/>
    <x v="201"/>
    <b v="1"/>
    <s v="theater/plays"/>
    <x v="50"/>
    <n v="33.990384615384613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x v="3151"/>
    <d v="2014-09-10T20:09:34"/>
    <b v="1"/>
    <x v="69"/>
    <b v="1"/>
    <s v="theater/plays"/>
    <x v="84"/>
    <n v="103.35294117647059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x v="3152"/>
    <d v="2013-11-02T20:49:27"/>
    <b v="1"/>
    <x v="85"/>
    <b v="1"/>
    <s v="theater/plays"/>
    <x v="2338"/>
    <n v="34.791044776119406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x v="3153"/>
    <d v="2011-05-01T04:59:00"/>
    <b v="1"/>
    <x v="198"/>
    <b v="1"/>
    <s v="theater/plays"/>
    <x v="2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x v="3154"/>
    <d v="2012-04-01T20:00:58"/>
    <b v="1"/>
    <x v="252"/>
    <b v="1"/>
    <s v="theater/plays"/>
    <x v="23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x v="3155"/>
    <d v="2012-12-20T11:58:45"/>
    <b v="1"/>
    <x v="177"/>
    <b v="1"/>
    <s v="theater/plays"/>
    <x v="234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x v="3156"/>
    <d v="2012-06-01T22:52:24"/>
    <b v="1"/>
    <x v="30"/>
    <b v="1"/>
    <s v="theater/plays"/>
    <x v="2342"/>
    <n v="62.921348314606739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x v="3157"/>
    <d v="2014-07-19T05:00:00"/>
    <b v="1"/>
    <x v="14"/>
    <b v="1"/>
    <s v="theater/plays"/>
    <x v="50"/>
    <n v="98.5365853658536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x v="3158"/>
    <d v="2013-07-22T20:09:12"/>
    <b v="1"/>
    <x v="50"/>
    <b v="1"/>
    <s v="theater/plays"/>
    <x v="430"/>
    <n v="82.608695652173907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x v="3159"/>
    <d v="2012-01-18T23:00:00"/>
    <b v="1"/>
    <x v="47"/>
    <b v="1"/>
    <s v="theater/plays"/>
    <x v="2343"/>
    <n v="38.504230769230773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x v="3160"/>
    <d v="2014-08-13T04:59:00"/>
    <b v="1"/>
    <x v="7"/>
    <b v="1"/>
    <s v="theater/plays"/>
    <x v="14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x v="3161"/>
    <d v="2014-10-15T12:52:02"/>
    <b v="1"/>
    <x v="142"/>
    <b v="1"/>
    <s v="theater/plays"/>
    <x v="2344"/>
    <n v="28.405405405405407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x v="3162"/>
    <d v="2014-07-07T02:00:00"/>
    <b v="1"/>
    <x v="287"/>
    <b v="1"/>
    <s v="theater/plays"/>
    <x v="234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x v="3163"/>
    <d v="2014-06-15T18:05:25"/>
    <b v="1"/>
    <x v="250"/>
    <b v="1"/>
    <s v="theater/plays"/>
    <x v="23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x v="3164"/>
    <d v="2014-06-09T19:20:15"/>
    <b v="1"/>
    <x v="26"/>
    <b v="1"/>
    <s v="theater/plays"/>
    <x v="2347"/>
    <n v="37.591549295774648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x v="3165"/>
    <d v="2011-05-03T03:59:00"/>
    <b v="1"/>
    <x v="64"/>
    <b v="1"/>
    <s v="theater/plays"/>
    <x v="234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x v="3166"/>
    <d v="2014-11-26T07:59:00"/>
    <b v="1"/>
    <x v="497"/>
    <b v="1"/>
    <s v="theater/plays"/>
    <x v="2349"/>
    <n v="60.300892473118282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x v="3167"/>
    <d v="2014-08-02T04:13:01"/>
    <b v="1"/>
    <x v="165"/>
    <b v="1"/>
    <s v="theater/plays"/>
    <x v="2350"/>
    <n v="63.363636363636367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x v="3168"/>
    <d v="2014-06-13T22:00:00"/>
    <b v="1"/>
    <x v="42"/>
    <b v="1"/>
    <s v="theater/plays"/>
    <x v="2351"/>
    <n v="50.901639344262293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x v="3169"/>
    <d v="2013-12-13T04:59:00"/>
    <b v="1"/>
    <x v="141"/>
    <b v="1"/>
    <s v="theater/plays"/>
    <x v="2352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x v="3170"/>
    <d v="2014-07-02T04:00:00"/>
    <b v="1"/>
    <x v="26"/>
    <b v="1"/>
    <s v="theater/plays"/>
    <x v="235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x v="3171"/>
    <d v="2016-05-06T14:35:58"/>
    <b v="1"/>
    <x v="27"/>
    <b v="1"/>
    <s v="theater/plays"/>
    <x v="235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x v="3172"/>
    <d v="2012-02-14T17:31:08"/>
    <b v="1"/>
    <x v="60"/>
    <b v="1"/>
    <s v="theater/plays"/>
    <x v="93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x v="3173"/>
    <d v="2014-09-26T21:04:52"/>
    <b v="1"/>
    <x v="142"/>
    <b v="1"/>
    <s v="theater/plays"/>
    <x v="288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x v="3174"/>
    <d v="2014-08-25T20:45:08"/>
    <b v="1"/>
    <x v="23"/>
    <b v="1"/>
    <s v="theater/plays"/>
    <x v="235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x v="3175"/>
    <d v="2011-02-17T21:17:07"/>
    <b v="1"/>
    <x v="65"/>
    <b v="1"/>
    <s v="theater/plays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x v="3176"/>
    <d v="2013-08-18T15:00:00"/>
    <b v="1"/>
    <x v="165"/>
    <b v="1"/>
    <s v="theater/plays"/>
    <x v="2357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x v="3177"/>
    <d v="2014-06-21T16:00:09"/>
    <b v="1"/>
    <x v="13"/>
    <b v="1"/>
    <s v="theater/plays"/>
    <x v="235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x v="3178"/>
    <d v="2014-07-16T14:31:15"/>
    <b v="1"/>
    <x v="76"/>
    <b v="1"/>
    <s v="theater/plays"/>
    <x v="2359"/>
    <n v="33.025641025641029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x v="3179"/>
    <d v="2013-05-06T16:51:11"/>
    <b v="1"/>
    <x v="95"/>
    <b v="1"/>
    <s v="theater/plays"/>
    <x v="2360"/>
    <n v="77.335806451612896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x v="3180"/>
    <d v="2014-06-20T09:54:09"/>
    <b v="1"/>
    <x v="43"/>
    <b v="1"/>
    <s v="theater/plays"/>
    <x v="2361"/>
    <n v="31.933333333333334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x v="3181"/>
    <d v="2014-06-15T16:00:00"/>
    <b v="1"/>
    <x v="41"/>
    <b v="1"/>
    <s v="theater/plays"/>
    <x v="2206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x v="3182"/>
    <d v="2012-01-31T17:00:00"/>
    <b v="1"/>
    <x v="299"/>
    <b v="1"/>
    <s v="theater/plays"/>
    <x v="2191"/>
    <n v="46.768211920529801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x v="3183"/>
    <d v="2013-08-23T19:04:29"/>
    <b v="1"/>
    <x v="32"/>
    <b v="1"/>
    <s v="theater/plays"/>
    <x v="2206"/>
    <n v="40.073529411764703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x v="3184"/>
    <d v="2014-07-01T23:50:31"/>
    <b v="1"/>
    <x v="67"/>
    <b v="1"/>
    <s v="theater/plays"/>
    <x v="236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x v="3185"/>
    <d v="2014-07-16T23:27:21"/>
    <b v="1"/>
    <x v="54"/>
    <b v="1"/>
    <s v="theater/plays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x v="3186"/>
    <d v="2014-09-16T21:00:00"/>
    <b v="1"/>
    <x v="16"/>
    <b v="1"/>
    <s v="theater/plays"/>
    <x v="236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x v="3187"/>
    <d v="2014-08-04T15:59:33"/>
    <b v="1"/>
    <x v="138"/>
    <b v="1"/>
    <s v="theater/plays"/>
    <x v="236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x v="3188"/>
    <d v="2015-06-10T09:58:22"/>
    <b v="0"/>
    <x v="82"/>
    <b v="0"/>
    <s v="theater/musical"/>
    <x v="23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x v="3189"/>
    <d v="2015-05-24T08:18:52"/>
    <b v="0"/>
    <x v="10"/>
    <b v="0"/>
    <s v="theater/musical"/>
    <x v="2366"/>
    <n v="356.84210526315792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x v="3190"/>
    <d v="2016-12-09T04:37:55"/>
    <b v="0"/>
    <x v="78"/>
    <b v="0"/>
    <s v="theater/musical"/>
    <x v="109"/>
    <n v="0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x v="3191"/>
    <d v="2016-08-16T18:07:49"/>
    <b v="0"/>
    <x v="80"/>
    <b v="0"/>
    <s v="theater/musical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x v="3192"/>
    <d v="2015-02-28T22:00:00"/>
    <b v="0"/>
    <x v="22"/>
    <b v="0"/>
    <s v="theater/musical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x v="3193"/>
    <d v="2015-02-20T23:14:16"/>
    <b v="0"/>
    <x v="54"/>
    <b v="0"/>
    <s v="theater/musical"/>
    <x v="23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x v="3194"/>
    <d v="2015-07-27T01:29:58"/>
    <b v="0"/>
    <x v="78"/>
    <b v="0"/>
    <s v="theater/musical"/>
    <x v="109"/>
    <n v="0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x v="3195"/>
    <d v="2015-02-12T14:15:42"/>
    <b v="0"/>
    <x v="70"/>
    <b v="0"/>
    <s v="theater/musical"/>
    <x v="2369"/>
    <n v="53.076923076923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x v="3196"/>
    <d v="2015-08-01T14:00:00"/>
    <b v="0"/>
    <x v="79"/>
    <b v="0"/>
    <s v="theater/musical"/>
    <x v="1855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x v="3197"/>
    <d v="2015-02-04T11:50:18"/>
    <b v="0"/>
    <x v="80"/>
    <b v="0"/>
    <s v="theater/musical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x v="3198"/>
    <d v="2015-02-16T10:11:17"/>
    <b v="0"/>
    <x v="83"/>
    <b v="0"/>
    <s v="theater/musical"/>
    <x v="45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x v="3199"/>
    <d v="2014-09-06T21:00:00"/>
    <b v="0"/>
    <x v="28"/>
    <b v="0"/>
    <s v="theater/musical"/>
    <x v="237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x v="3200"/>
    <d v="2016-04-30T05:34:00"/>
    <b v="0"/>
    <x v="29"/>
    <b v="0"/>
    <s v="theater/musical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x v="3201"/>
    <d v="2014-08-31T18:24:37"/>
    <b v="0"/>
    <x v="84"/>
    <b v="0"/>
    <s v="theater/musical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x v="3202"/>
    <d v="2015-12-14T05:59:00"/>
    <b v="0"/>
    <x v="20"/>
    <b v="0"/>
    <s v="theater/musical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x v="3203"/>
    <d v="2015-09-25T23:43:42"/>
    <b v="0"/>
    <x v="79"/>
    <b v="0"/>
    <s v="theater/musical"/>
    <x v="18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x v="3204"/>
    <d v="2015-07-17T16:14:00"/>
    <b v="0"/>
    <x v="78"/>
    <b v="0"/>
    <s v="theater/musical"/>
    <x v="109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x v="3205"/>
    <d v="2015-05-01T08:59:32"/>
    <b v="0"/>
    <x v="8"/>
    <b v="0"/>
    <s v="theater/musical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x v="3206"/>
    <d v="2015-09-19T06:37:31"/>
    <b v="0"/>
    <x v="78"/>
    <b v="0"/>
    <s v="theater/musical"/>
    <x v="109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x v="3207"/>
    <d v="2015-04-23T05:40:07"/>
    <b v="0"/>
    <x v="17"/>
    <b v="0"/>
    <s v="theater/musical"/>
    <x v="237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x v="3208"/>
    <d v="2014-07-28T14:31:17"/>
    <b v="1"/>
    <x v="141"/>
    <b v="1"/>
    <s v="theater/plays"/>
    <x v="99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x v="3209"/>
    <d v="2014-06-20T23:00:00"/>
    <b v="1"/>
    <x v="334"/>
    <b v="1"/>
    <s v="theater/plays"/>
    <x v="237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x v="3210"/>
    <d v="2012-06-01T03:59:00"/>
    <b v="1"/>
    <x v="65"/>
    <b v="1"/>
    <s v="theater/plays"/>
    <x v="23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x v="3211"/>
    <d v="2014-08-15T02:00:00"/>
    <b v="1"/>
    <x v="498"/>
    <b v="1"/>
    <s v="theater/plays"/>
    <x v="2378"/>
    <n v="85.531055900621112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x v="3212"/>
    <d v="2014-08-08T19:05:51"/>
    <b v="1"/>
    <x v="225"/>
    <b v="1"/>
    <s v="theater/plays"/>
    <x v="237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x v="3213"/>
    <d v="2015-07-26T18:19:19"/>
    <b v="1"/>
    <x v="5"/>
    <b v="1"/>
    <s v="theater/plays"/>
    <x v="238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x v="3214"/>
    <d v="2016-01-05T23:55:00"/>
    <b v="1"/>
    <x v="248"/>
    <b v="1"/>
    <s v="theater/plays"/>
    <x v="238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x v="3215"/>
    <d v="2015-09-10T03:59:00"/>
    <b v="1"/>
    <x v="179"/>
    <b v="1"/>
    <s v="theater/plays"/>
    <x v="2382"/>
    <n v="262.11194029850748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x v="3216"/>
    <d v="2015-07-11T14:30:00"/>
    <b v="1"/>
    <x v="2"/>
    <b v="1"/>
    <s v="theater/plays"/>
    <x v="2383"/>
    <n v="57.171428571428571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x v="3217"/>
    <d v="2016-11-04T13:06:24"/>
    <b v="1"/>
    <x v="201"/>
    <b v="1"/>
    <s v="theater/plays"/>
    <x v="225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x v="3218"/>
    <d v="2014-12-31T00:00:00"/>
    <b v="1"/>
    <x v="192"/>
    <b v="1"/>
    <s v="theater/plays"/>
    <x v="426"/>
    <n v="66.586956521739125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x v="3219"/>
    <d v="2015-03-22T22:35:47"/>
    <b v="1"/>
    <x v="46"/>
    <b v="1"/>
    <s v="theater/plays"/>
    <x v="2384"/>
    <n v="168.25210084033614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x v="3220"/>
    <d v="2017-03-12T21:00:00"/>
    <b v="1"/>
    <x v="211"/>
    <b v="1"/>
    <s v="theater/plays"/>
    <x v="238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x v="3221"/>
    <d v="2015-07-05T16:43:23"/>
    <b v="1"/>
    <x v="116"/>
    <b v="1"/>
    <s v="theater/plays"/>
    <x v="2386"/>
    <n v="36.610619469026545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x v="3222"/>
    <d v="2015-10-24T21:29:00"/>
    <b v="1"/>
    <x v="87"/>
    <b v="1"/>
    <s v="theater/plays"/>
    <x v="2387"/>
    <n v="37.142857142857146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x v="3223"/>
    <d v="2015-08-20T20:02:56"/>
    <b v="1"/>
    <x v="142"/>
    <b v="1"/>
    <s v="theater/plays"/>
    <x v="2388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x v="3224"/>
    <d v="2017-01-10T05:00:00"/>
    <b v="1"/>
    <x v="499"/>
    <b v="1"/>
    <s v="theater/plays"/>
    <x v="238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x v="3225"/>
    <d v="2016-06-03T21:00:00"/>
    <b v="1"/>
    <x v="70"/>
    <b v="1"/>
    <s v="theater/plays"/>
    <x v="109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x v="3226"/>
    <d v="2015-10-30T14:00:12"/>
    <b v="1"/>
    <x v="64"/>
    <b v="1"/>
    <s v="theater/plays"/>
    <x v="4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x v="3227"/>
    <d v="2017-01-17T21:10:36"/>
    <b v="0"/>
    <x v="209"/>
    <b v="1"/>
    <s v="theater/plays"/>
    <x v="1054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x v="3228"/>
    <d v="2015-12-17T04:59:00"/>
    <b v="1"/>
    <x v="77"/>
    <b v="1"/>
    <s v="theater/plays"/>
    <x v="239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x v="3229"/>
    <d v="2014-11-20T07:59:58"/>
    <b v="1"/>
    <x v="91"/>
    <b v="1"/>
    <s v="theater/plays"/>
    <x v="239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x v="3230"/>
    <d v="2014-10-01T03:59:00"/>
    <b v="1"/>
    <x v="77"/>
    <b v="1"/>
    <s v="theater/plays"/>
    <x v="239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x v="3231"/>
    <d v="2016-04-16T22:39:07"/>
    <b v="0"/>
    <x v="33"/>
    <b v="1"/>
    <s v="theater/plays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x v="3232"/>
    <d v="2016-05-04T03:59:00"/>
    <b v="1"/>
    <x v="55"/>
    <b v="1"/>
    <s v="theater/plays"/>
    <x v="2394"/>
    <n v="50.461538461538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x v="3233"/>
    <d v="2017-03-02T19:19:15"/>
    <b v="0"/>
    <x v="42"/>
    <b v="1"/>
    <s v="theater/plays"/>
    <x v="239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x v="3234"/>
    <d v="2017-02-01T23:31:00"/>
    <b v="0"/>
    <x v="248"/>
    <b v="1"/>
    <s v="theater/plays"/>
    <x v="239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x v="3235"/>
    <d v="2016-07-01T08:20:51"/>
    <b v="1"/>
    <x v="331"/>
    <b v="1"/>
    <s v="theater/plays"/>
    <x v="239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x v="3236"/>
    <d v="2016-12-28T22:00:33"/>
    <b v="0"/>
    <x v="238"/>
    <b v="1"/>
    <s v="theater/plays"/>
    <x v="1794"/>
    <n v="182.909090909090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x v="3237"/>
    <d v="2015-09-29T03:59:00"/>
    <b v="1"/>
    <x v="314"/>
    <b v="1"/>
    <s v="theater/plays"/>
    <x v="239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x v="3238"/>
    <d v="2015-07-01T12:14:58"/>
    <b v="1"/>
    <x v="1"/>
    <b v="1"/>
    <s v="theater/plays"/>
    <x v="2399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x v="3239"/>
    <d v="2015-10-25T23:59:00"/>
    <b v="1"/>
    <x v="201"/>
    <b v="1"/>
    <s v="theater/plays"/>
    <x v="24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x v="3240"/>
    <d v="2017-02-16T23:00:00"/>
    <b v="0"/>
    <x v="69"/>
    <b v="1"/>
    <s v="theater/plays"/>
    <x v="51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x v="3241"/>
    <d v="2014-10-14T06:59:00"/>
    <b v="1"/>
    <x v="157"/>
    <b v="1"/>
    <s v="theater/plays"/>
    <x v="2401"/>
    <n v="58.688622754491021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x v="3242"/>
    <d v="2014-09-19T18:08:12"/>
    <b v="1"/>
    <x v="275"/>
    <b v="1"/>
    <s v="theater/plays"/>
    <x v="24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x v="3243"/>
    <d v="2015-10-09T00:00:00"/>
    <b v="1"/>
    <x v="26"/>
    <b v="1"/>
    <s v="theater/plays"/>
    <x v="2403"/>
    <n v="115.87323943661971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x v="3244"/>
    <d v="2016-12-01T17:39:42"/>
    <b v="0"/>
    <x v="50"/>
    <b v="1"/>
    <s v="theater/plays"/>
    <x v="240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x v="3245"/>
    <d v="2015-06-12T02:00:00"/>
    <b v="0"/>
    <x v="500"/>
    <b v="1"/>
    <s v="theater/plays"/>
    <x v="2405"/>
    <n v="81.125925925925927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x v="3246"/>
    <d v="2015-09-12T03:59:00"/>
    <b v="1"/>
    <x v="189"/>
    <b v="1"/>
    <s v="theater/plays"/>
    <x v="240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x v="3247"/>
    <d v="2015-07-12T10:25:12"/>
    <b v="1"/>
    <x v="7"/>
    <b v="1"/>
    <s v="theater/plays"/>
    <x v="2407"/>
    <n v="46.429824561403507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x v="3248"/>
    <d v="2015-04-04T20:19:17"/>
    <b v="1"/>
    <x v="452"/>
    <b v="1"/>
    <s v="theater/plays"/>
    <x v="24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x v="3249"/>
    <d v="2015-06-20T17:55:14"/>
    <b v="1"/>
    <x v="106"/>
    <b v="1"/>
    <s v="theater/plays"/>
    <x v="24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x v="3250"/>
    <d v="2014-11-05T18:48:44"/>
    <b v="1"/>
    <x v="496"/>
    <b v="1"/>
    <s v="theater/plays"/>
    <x v="241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x v="3251"/>
    <d v="2015-06-21T17:32:46"/>
    <b v="1"/>
    <x v="9"/>
    <b v="1"/>
    <s v="theater/plays"/>
    <x v="1613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x v="3252"/>
    <d v="2016-09-07T11:20:40"/>
    <b v="1"/>
    <x v="133"/>
    <b v="1"/>
    <s v="theater/plays"/>
    <x v="2411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x v="3253"/>
    <d v="2016-09-08T03:45:00"/>
    <b v="1"/>
    <x v="248"/>
    <b v="1"/>
    <s v="theater/plays"/>
    <x v="241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x v="3254"/>
    <d v="2015-03-26T01:03:29"/>
    <b v="1"/>
    <x v="153"/>
    <b v="1"/>
    <s v="theater/plays"/>
    <x v="2413"/>
    <n v="70.771505376344081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x v="3255"/>
    <d v="2014-10-07T18:26:15"/>
    <b v="1"/>
    <x v="59"/>
    <b v="1"/>
    <s v="theater/plays"/>
    <x v="129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x v="3256"/>
    <d v="2015-06-11T03:59:00"/>
    <b v="1"/>
    <x v="282"/>
    <b v="1"/>
    <s v="theater/plays"/>
    <x v="241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x v="3257"/>
    <d v="2017-02-22T13:25:52"/>
    <b v="0"/>
    <x v="14"/>
    <b v="1"/>
    <s v="theater/plays"/>
    <x v="2415"/>
    <n v="51.853414634146333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x v="3258"/>
    <d v="2015-01-08T21:17:41"/>
    <b v="1"/>
    <x v="11"/>
    <b v="1"/>
    <s v="theater/plays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x v="3259"/>
    <d v="2016-10-01T03:59:00"/>
    <b v="1"/>
    <x v="174"/>
    <b v="1"/>
    <s v="theater/plays"/>
    <x v="24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x v="3260"/>
    <d v="2015-11-30T17:08:38"/>
    <b v="1"/>
    <x v="196"/>
    <b v="1"/>
    <s v="theater/plays"/>
    <x v="241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x v="3261"/>
    <d v="2015-07-16T17:24:36"/>
    <b v="1"/>
    <x v="72"/>
    <b v="1"/>
    <s v="theater/plays"/>
    <x v="2419"/>
    <n v="67.65306122448979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x v="3262"/>
    <d v="2014-12-22T04:00:00"/>
    <b v="1"/>
    <x v="179"/>
    <b v="1"/>
    <s v="theater/plays"/>
    <x v="2420"/>
    <n v="93.81343283582089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x v="3263"/>
    <d v="2015-10-30T21:00:00"/>
    <b v="1"/>
    <x v="32"/>
    <b v="1"/>
    <s v="theater/plays"/>
    <x v="2421"/>
    <n v="41.237647058823526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x v="3264"/>
    <d v="2015-01-28T22:00:00"/>
    <b v="1"/>
    <x v="72"/>
    <b v="1"/>
    <s v="theater/plays"/>
    <x v="28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x v="3265"/>
    <d v="2015-12-03T17:00:00"/>
    <b v="1"/>
    <x v="287"/>
    <b v="1"/>
    <s v="theater/plays"/>
    <x v="2002"/>
    <n v="70.285714285714292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x v="3266"/>
    <d v="2015-06-12T21:00:00"/>
    <b v="1"/>
    <x v="430"/>
    <b v="1"/>
    <s v="theater/plays"/>
    <x v="242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x v="3267"/>
    <d v="2015-07-17T18:11:00"/>
    <b v="1"/>
    <x v="449"/>
    <b v="1"/>
    <s v="theater/plays"/>
    <x v="42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x v="3268"/>
    <d v="2016-08-24T21:42:08"/>
    <b v="1"/>
    <x v="288"/>
    <b v="1"/>
    <s v="theater/plays"/>
    <x v="602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x v="3269"/>
    <d v="2015-06-16T11:00:00"/>
    <b v="1"/>
    <x v="16"/>
    <b v="1"/>
    <s v="theater/plays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x v="3270"/>
    <d v="2015-07-12T12:47:45"/>
    <b v="1"/>
    <x v="209"/>
    <b v="1"/>
    <s v="theater/plays"/>
    <x v="658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x v="3271"/>
    <d v="2014-11-02T11:29:35"/>
    <b v="1"/>
    <x v="13"/>
    <b v="1"/>
    <s v="theater/plays"/>
    <x v="2129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x v="3272"/>
    <d v="2015-11-06T13:00:09"/>
    <b v="1"/>
    <x v="108"/>
    <b v="1"/>
    <s v="theater/plays"/>
    <x v="242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x v="3273"/>
    <d v="2016-09-14T19:00:00"/>
    <b v="1"/>
    <x v="64"/>
    <b v="1"/>
    <s v="theater/plays"/>
    <x v="2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x v="3274"/>
    <d v="2016-03-15T21:00:00"/>
    <b v="1"/>
    <x v="172"/>
    <b v="1"/>
    <s v="theater/plays"/>
    <x v="242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x v="3275"/>
    <d v="2015-02-09T04:30:00"/>
    <b v="1"/>
    <x v="8"/>
    <b v="1"/>
    <s v="theater/plays"/>
    <x v="2425"/>
    <n v="150.41666666666666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x v="3276"/>
    <d v="2016-04-01T03:59:00"/>
    <b v="1"/>
    <x v="61"/>
    <b v="1"/>
    <s v="theater/plays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x v="3277"/>
    <d v="2014-11-18T17:23:26"/>
    <b v="1"/>
    <x v="61"/>
    <b v="1"/>
    <s v="theater/plays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x v="3278"/>
    <d v="2015-05-30T20:21:43"/>
    <b v="1"/>
    <x v="69"/>
    <b v="1"/>
    <s v="theater/plays"/>
    <x v="193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x v="3279"/>
    <d v="2016-04-01T01:27:39"/>
    <b v="0"/>
    <x v="287"/>
    <b v="1"/>
    <s v="theater/plays"/>
    <x v="242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x v="3280"/>
    <d v="2015-06-01T05:00:00"/>
    <b v="0"/>
    <x v="209"/>
    <b v="1"/>
    <s v="theater/plays"/>
    <x v="28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x v="3281"/>
    <d v="2015-09-02T00:28:25"/>
    <b v="0"/>
    <x v="5"/>
    <b v="1"/>
    <s v="theater/plays"/>
    <x v="242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x v="3282"/>
    <d v="2016-04-29T04:39:48"/>
    <b v="0"/>
    <x v="186"/>
    <b v="1"/>
    <s v="theater/plays"/>
    <x v="242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x v="3283"/>
    <d v="2016-02-10T21:00:00"/>
    <b v="0"/>
    <x v="5"/>
    <b v="1"/>
    <s v="theater/plays"/>
    <x v="2430"/>
    <n v="17.829787234042552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x v="3284"/>
    <d v="2016-01-29T05:59:00"/>
    <b v="0"/>
    <x v="41"/>
    <b v="1"/>
    <s v="theater/plays"/>
    <x v="264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x v="3285"/>
    <d v="2017-02-28T05:00:00"/>
    <b v="0"/>
    <x v="75"/>
    <b v="1"/>
    <s v="theater/plays"/>
    <x v="243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x v="3286"/>
    <d v="2016-08-15T20:09:42"/>
    <b v="0"/>
    <x v="259"/>
    <b v="1"/>
    <s v="theater/plays"/>
    <x v="2432"/>
    <n v="125.12295081967213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x v="3287"/>
    <d v="2015-11-28T18:00:28"/>
    <b v="0"/>
    <x v="69"/>
    <b v="1"/>
    <s v="theater/plays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x v="3288"/>
    <d v="2016-06-20T23:00:00"/>
    <b v="0"/>
    <x v="447"/>
    <b v="1"/>
    <s v="theater/plays"/>
    <x v="243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x v="3289"/>
    <d v="2017-02-20T08:50:02"/>
    <b v="0"/>
    <x v="20"/>
    <b v="1"/>
    <s v="theater/plays"/>
    <x v="24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x v="3290"/>
    <d v="2017-03-11T12:21:31"/>
    <b v="0"/>
    <x v="250"/>
    <b v="1"/>
    <s v="theater/plays"/>
    <x v="12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x v="3291"/>
    <d v="2015-09-17T03:59:00"/>
    <b v="0"/>
    <x v="25"/>
    <b v="1"/>
    <s v="theater/plays"/>
    <x v="43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x v="3292"/>
    <d v="2015-12-04T19:29:08"/>
    <b v="0"/>
    <x v="41"/>
    <b v="1"/>
    <s v="theater/plays"/>
    <x v="243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x v="3293"/>
    <d v="2017-03-04T10:12:32"/>
    <b v="0"/>
    <x v="110"/>
    <b v="1"/>
    <s v="theater/plays"/>
    <x v="243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x v="3294"/>
    <d v="2015-06-16T12:59:14"/>
    <b v="0"/>
    <x v="54"/>
    <b v="1"/>
    <s v="theater/plays"/>
    <x v="1237"/>
    <n v="29.583333333333332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x v="3295"/>
    <d v="2016-09-26T10:37:09"/>
    <b v="0"/>
    <x v="74"/>
    <b v="1"/>
    <s v="theater/plays"/>
    <x v="24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x v="3296"/>
    <d v="2015-11-22T22:00:00"/>
    <b v="0"/>
    <x v="5"/>
    <b v="1"/>
    <s v="theater/plays"/>
    <x v="2438"/>
    <n v="45.978723404255319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x v="3297"/>
    <d v="2015-07-27T22:59:00"/>
    <b v="0"/>
    <x v="34"/>
    <b v="1"/>
    <s v="theater/plays"/>
    <x v="243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x v="3298"/>
    <d v="2015-09-13T00:00:00"/>
    <b v="0"/>
    <x v="250"/>
    <b v="1"/>
    <s v="theater/plays"/>
    <x v="244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x v="3299"/>
    <d v="2015-10-14T22:01:03"/>
    <b v="0"/>
    <x v="287"/>
    <b v="1"/>
    <s v="theater/plays"/>
    <x v="2441"/>
    <n v="55.333333333333336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x v="3300"/>
    <d v="2015-04-29T17:51:02"/>
    <b v="0"/>
    <x v="106"/>
    <b v="1"/>
    <s v="theater/plays"/>
    <x v="244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x v="3301"/>
    <d v="2016-08-01T06:59:00"/>
    <b v="0"/>
    <x v="16"/>
    <b v="1"/>
    <s v="theater/plays"/>
    <x v="1424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x v="3302"/>
    <d v="2016-12-07T08:26:16"/>
    <b v="0"/>
    <x v="133"/>
    <b v="1"/>
    <s v="theater/plays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x v="3303"/>
    <d v="2015-03-28T14:38:04"/>
    <b v="0"/>
    <x v="2"/>
    <b v="1"/>
    <s v="theater/plays"/>
    <x v="2444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x v="3304"/>
    <d v="2016-12-22T14:59:12"/>
    <b v="0"/>
    <x v="489"/>
    <b v="1"/>
    <s v="theater/plays"/>
    <x v="244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x v="3305"/>
    <d v="2015-07-31T20:32:28"/>
    <b v="0"/>
    <x v="9"/>
    <b v="1"/>
    <s v="theater/plays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x v="3306"/>
    <d v="2016-06-10T03:00:00"/>
    <b v="0"/>
    <x v="241"/>
    <b v="1"/>
    <s v="theater/plays"/>
    <x v="244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x v="3307"/>
    <d v="2016-05-15T01:22:19"/>
    <b v="0"/>
    <x v="9"/>
    <b v="1"/>
    <s v="theater/plays"/>
    <x v="2448"/>
    <n v="53.339999999999996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x v="3308"/>
    <d v="2016-04-13T21:02:45"/>
    <b v="0"/>
    <x v="7"/>
    <b v="1"/>
    <s v="theater/plays"/>
    <x v="2449"/>
    <n v="75.087719298245617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x v="3309"/>
    <d v="2016-10-16T15:36:18"/>
    <b v="0"/>
    <x v="162"/>
    <b v="1"/>
    <s v="theater/plays"/>
    <x v="2450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x v="3310"/>
    <d v="2015-10-06T22:17:05"/>
    <b v="0"/>
    <x v="162"/>
    <b v="1"/>
    <s v="theater/plays"/>
    <x v="141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x v="3311"/>
    <d v="2015-10-17T07:00:10"/>
    <b v="0"/>
    <x v="43"/>
    <b v="1"/>
    <s v="theater/plays"/>
    <x v="2451"/>
    <n v="61.022222222222226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x v="3312"/>
    <d v="2016-11-11T22:00:00"/>
    <b v="0"/>
    <x v="14"/>
    <b v="1"/>
    <s v="theater/plays"/>
    <x v="2452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x v="3313"/>
    <d v="2016-01-27T01:00:00"/>
    <b v="0"/>
    <x v="60"/>
    <b v="1"/>
    <s v="theater/plays"/>
    <x v="2453"/>
    <n v="80.03448275862068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x v="3314"/>
    <d v="2015-05-08T20:05:00"/>
    <b v="0"/>
    <x v="6"/>
    <b v="1"/>
    <s v="theater/plays"/>
    <x v="245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x v="3315"/>
    <d v="2016-05-06T07:17:21"/>
    <b v="0"/>
    <x v="30"/>
    <b v="1"/>
    <s v="theater/plays"/>
    <x v="10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x v="3316"/>
    <d v="2014-08-08T13:54:00"/>
    <b v="0"/>
    <x v="207"/>
    <b v="1"/>
    <s v="theater/plays"/>
    <x v="2455"/>
    <n v="93.977440000000001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x v="3317"/>
    <d v="2016-06-08T00:57:04"/>
    <b v="0"/>
    <x v="59"/>
    <b v="1"/>
    <s v="theater/plays"/>
    <x v="2456"/>
    <n v="61.944444444444443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x v="3318"/>
    <d v="2016-04-11T02:30:00"/>
    <b v="0"/>
    <x v="58"/>
    <b v="1"/>
    <s v="theater/plays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x v="3319"/>
    <d v="2015-01-31T14:03:06"/>
    <b v="0"/>
    <x v="38"/>
    <b v="1"/>
    <s v="theater/plays"/>
    <x v="1277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x v="3320"/>
    <d v="2016-06-22T01:05:57"/>
    <b v="0"/>
    <x v="44"/>
    <b v="1"/>
    <s v="theater/plays"/>
    <x v="5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x v="3321"/>
    <d v="2014-10-16T03:59:00"/>
    <b v="0"/>
    <x v="41"/>
    <b v="1"/>
    <s v="theater/plays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x v="3322"/>
    <d v="2016-06-22T03:55:00"/>
    <b v="0"/>
    <x v="23"/>
    <b v="1"/>
    <s v="theater/plays"/>
    <x v="2458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x v="3323"/>
    <d v="2016-09-25T08:46:48"/>
    <b v="0"/>
    <x v="72"/>
    <b v="1"/>
    <s v="theater/plays"/>
    <x v="2459"/>
    <n v="25.693877551020407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x v="3324"/>
    <d v="2016-06-05T13:59:50"/>
    <b v="0"/>
    <x v="73"/>
    <b v="1"/>
    <s v="theater/plays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x v="3325"/>
    <d v="2015-04-05T17:51:17"/>
    <b v="0"/>
    <x v="41"/>
    <b v="1"/>
    <s v="theater/plays"/>
    <x v="2460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x v="3326"/>
    <d v="2015-03-08T16:08:25"/>
    <b v="0"/>
    <x v="7"/>
    <b v="1"/>
    <s v="theater/plays"/>
    <x v="3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x v="3327"/>
    <d v="2016-05-08T08:59:26"/>
    <b v="0"/>
    <x v="51"/>
    <b v="1"/>
    <s v="theater/plays"/>
    <x v="98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x v="3328"/>
    <d v="2014-07-05T01:00:00"/>
    <b v="0"/>
    <x v="82"/>
    <b v="1"/>
    <s v="theater/plays"/>
    <x v="2461"/>
    <n v="292.7777777777777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x v="3329"/>
    <d v="2014-07-27T23:00:00"/>
    <b v="0"/>
    <x v="55"/>
    <b v="1"/>
    <s v="theater/plays"/>
    <x v="246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x v="3330"/>
    <d v="2015-04-01T20:17:48"/>
    <b v="0"/>
    <x v="50"/>
    <b v="1"/>
    <s v="theater/plays"/>
    <x v="246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x v="3331"/>
    <d v="2015-10-06T16:44:46"/>
    <b v="0"/>
    <x v="71"/>
    <b v="1"/>
    <s v="theater/plays"/>
    <x v="2464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x v="3332"/>
    <d v="2014-07-19T20:38:50"/>
    <b v="0"/>
    <x v="183"/>
    <b v="1"/>
    <s v="theater/plays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x v="3333"/>
    <d v="2015-06-15T16:14:40"/>
    <b v="0"/>
    <x v="112"/>
    <b v="1"/>
    <s v="theater/plays"/>
    <x v="2465"/>
    <n v="32.972972972972975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x v="3334"/>
    <d v="2015-07-30T12:30:22"/>
    <b v="0"/>
    <x v="67"/>
    <b v="1"/>
    <s v="theater/plays"/>
    <x v="24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x v="3335"/>
    <d v="2014-08-03T23:00:00"/>
    <b v="0"/>
    <x v="287"/>
    <b v="1"/>
    <s v="theater/plays"/>
    <x v="2467"/>
    <n v="79.619047619047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x v="3336"/>
    <d v="2016-04-05T08:34:06"/>
    <b v="0"/>
    <x v="82"/>
    <b v="1"/>
    <s v="theater/plays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x v="3337"/>
    <d v="2014-10-10T21:00:00"/>
    <b v="0"/>
    <x v="69"/>
    <b v="1"/>
    <s v="theater/plays"/>
    <x v="1097"/>
    <n v="81.029411764705884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x v="3338"/>
    <d v="2017-02-24T13:48:00"/>
    <b v="0"/>
    <x v="300"/>
    <b v="1"/>
    <s v="theater/plays"/>
    <x v="2468"/>
    <n v="136.84821428571428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x v="3339"/>
    <d v="2016-07-28T15:58:38"/>
    <b v="0"/>
    <x v="5"/>
    <b v="1"/>
    <s v="theater/plays"/>
    <x v="2469"/>
    <n v="177.61702127659575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x v="3340"/>
    <d v="2016-12-06T23:22:34"/>
    <b v="0"/>
    <x v="44"/>
    <b v="1"/>
    <s v="theater/plays"/>
    <x v="2470"/>
    <n v="109.07894736842105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x v="3341"/>
    <d v="2016-06-12T17:00:00"/>
    <b v="0"/>
    <x v="33"/>
    <b v="1"/>
    <s v="theater/plays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x v="3342"/>
    <d v="2015-04-01T04:59:00"/>
    <b v="0"/>
    <x v="76"/>
    <b v="1"/>
    <s v="theater/plays"/>
    <x v="658"/>
    <n v="78.20512820512820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x v="3343"/>
    <d v="2016-04-13T13:18:00"/>
    <b v="0"/>
    <x v="23"/>
    <b v="1"/>
    <s v="theater/plays"/>
    <x v="22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x v="3344"/>
    <d v="2014-08-30T04:48:13"/>
    <b v="0"/>
    <x v="244"/>
    <b v="1"/>
    <s v="theater/plays"/>
    <x v="247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x v="3345"/>
    <d v="2015-04-18T00:37:00"/>
    <b v="0"/>
    <x v="62"/>
    <b v="1"/>
    <s v="theater/plays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x v="3346"/>
    <d v="2015-02-26T00:35:10"/>
    <b v="0"/>
    <x v="59"/>
    <b v="1"/>
    <s v="theater/plays"/>
    <x v="10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x v="3347"/>
    <d v="2016-05-08T21:00:00"/>
    <b v="0"/>
    <x v="19"/>
    <b v="1"/>
    <s v="theater/plays"/>
    <x v="2472"/>
    <n v="108.5909090909090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x v="3348"/>
    <d v="2016-04-30T03:59:00"/>
    <b v="0"/>
    <x v="1"/>
    <b v="1"/>
    <s v="theater/plays"/>
    <x v="247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x v="3349"/>
    <d v="2016-06-13T17:00:00"/>
    <b v="0"/>
    <x v="25"/>
    <b v="1"/>
    <s v="theater/plays"/>
    <x v="247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x v="3350"/>
    <d v="2015-11-29T23:00:00"/>
    <b v="0"/>
    <x v="13"/>
    <b v="1"/>
    <s v="theater/plays"/>
    <x v="247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x v="3351"/>
    <d v="2014-07-23T11:00:00"/>
    <b v="0"/>
    <x v="241"/>
    <b v="1"/>
    <s v="theater/plays"/>
    <x v="94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x v="3352"/>
    <d v="2016-07-01T23:00:00"/>
    <b v="0"/>
    <x v="16"/>
    <b v="1"/>
    <s v="theater/plays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x v="3353"/>
    <d v="2016-05-02T23:00:00"/>
    <b v="0"/>
    <x v="34"/>
    <b v="1"/>
    <s v="theater/plays"/>
    <x v="2477"/>
    <n v="35.79545454545454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x v="3354"/>
    <d v="2015-10-29T04:01:00"/>
    <b v="0"/>
    <x v="165"/>
    <b v="1"/>
    <s v="theater/plays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x v="3355"/>
    <d v="2016-05-10T11:17:00"/>
    <b v="0"/>
    <x v="41"/>
    <b v="1"/>
    <s v="theater/plays"/>
    <x v="247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x v="3356"/>
    <d v="2016-07-15T19:34:32"/>
    <b v="0"/>
    <x v="74"/>
    <b v="1"/>
    <s v="theater/plays"/>
    <x v="57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x v="3357"/>
    <d v="2014-08-01T10:01:50"/>
    <b v="0"/>
    <x v="64"/>
    <b v="1"/>
    <s v="theater/plays"/>
    <x v="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x v="3358"/>
    <d v="2014-11-19T08:27:59"/>
    <b v="0"/>
    <x v="372"/>
    <b v="1"/>
    <s v="theater/plays"/>
    <x v="2480"/>
    <n v="63.574074074074076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x v="3359"/>
    <d v="2017-02-25T01:22:14"/>
    <b v="0"/>
    <x v="23"/>
    <b v="1"/>
    <s v="theater/plays"/>
    <x v="90"/>
    <n v="184.78260869565219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x v="3360"/>
    <d v="2016-12-14T15:59:00"/>
    <b v="0"/>
    <x v="250"/>
    <b v="1"/>
    <s v="theater/plays"/>
    <x v="248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x v="3361"/>
    <d v="2014-09-01T15:59:00"/>
    <b v="0"/>
    <x v="32"/>
    <b v="1"/>
    <s v="theater/plays"/>
    <x v="2482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x v="3362"/>
    <d v="2015-03-07T04:55:00"/>
    <b v="0"/>
    <x v="9"/>
    <b v="1"/>
    <s v="theater/plays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x v="3363"/>
    <d v="2014-08-19T16:00:00"/>
    <b v="0"/>
    <x v="55"/>
    <b v="1"/>
    <s v="theater/plays"/>
    <x v="2483"/>
    <n v="302.30769230769232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x v="3364"/>
    <d v="2016-03-15T21:00:00"/>
    <b v="0"/>
    <x v="250"/>
    <b v="1"/>
    <s v="theater/plays"/>
    <x v="24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x v="3365"/>
    <d v="2015-12-13T02:26:32"/>
    <b v="0"/>
    <x v="83"/>
    <b v="1"/>
    <s v="theater/plays"/>
    <x v="8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x v="3366"/>
    <d v="2015-05-13T01:37:17"/>
    <b v="0"/>
    <x v="59"/>
    <b v="1"/>
    <s v="theater/plays"/>
    <x v="248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x v="3367"/>
    <d v="2015-08-01T22:24:54"/>
    <b v="0"/>
    <x v="209"/>
    <b v="1"/>
    <s v="theater/plays"/>
    <x v="2486"/>
    <n v="29.666666666666668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x v="3368"/>
    <d v="2015-01-01T05:00:00"/>
    <b v="0"/>
    <x v="23"/>
    <b v="1"/>
    <s v="theater/plays"/>
    <x v="8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x v="3369"/>
    <d v="2017-01-15T00:59:40"/>
    <b v="0"/>
    <x v="241"/>
    <b v="1"/>
    <s v="theater/plays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x v="3370"/>
    <d v="2016-12-17T08:00:00"/>
    <b v="0"/>
    <x v="55"/>
    <b v="1"/>
    <s v="theater/plays"/>
    <x v="2487"/>
    <n v="67.923076923076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x v="3371"/>
    <d v="2015-12-02T20:59:25"/>
    <b v="0"/>
    <x v="82"/>
    <b v="1"/>
    <s v="theater/plays"/>
    <x v="2488"/>
    <n v="30.777777777777779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x v="3372"/>
    <d v="2014-08-25T04:59:00"/>
    <b v="0"/>
    <x v="74"/>
    <b v="1"/>
    <s v="theater/plays"/>
    <x v="99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x v="3373"/>
    <d v="2015-07-18T16:00:00"/>
    <b v="0"/>
    <x v="209"/>
    <b v="1"/>
    <s v="theater/plays"/>
    <x v="598"/>
    <n v="66.833333333333329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x v="3374"/>
    <d v="2015-10-28T17:33:36"/>
    <b v="0"/>
    <x v="47"/>
    <b v="1"/>
    <s v="theater/plays"/>
    <x v="248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x v="3375"/>
    <d v="2014-05-18T14:39:33"/>
    <b v="0"/>
    <x v="57"/>
    <b v="1"/>
    <s v="theater/plays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x v="3376"/>
    <d v="2015-04-25T15:49:54"/>
    <b v="0"/>
    <x v="10"/>
    <b v="1"/>
    <s v="theater/plays"/>
    <x v="77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x v="3377"/>
    <d v="2015-03-20T16:56:00"/>
    <b v="0"/>
    <x v="99"/>
    <b v="1"/>
    <s v="theater/plays"/>
    <x v="348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x v="3378"/>
    <d v="2014-08-31T13:08:00"/>
    <b v="0"/>
    <x v="64"/>
    <b v="1"/>
    <s v="theater/plays"/>
    <x v="2490"/>
    <n v="28.190476190476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x v="3379"/>
    <d v="2015-08-26T23:00:00"/>
    <b v="0"/>
    <x v="44"/>
    <b v="1"/>
    <s v="theater/plays"/>
    <x v="249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x v="3380"/>
    <d v="2014-11-29T23:52:58"/>
    <b v="0"/>
    <x v="33"/>
    <b v="1"/>
    <s v="theater/plays"/>
    <x v="249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x v="3381"/>
    <d v="2015-03-11T03:26:23"/>
    <b v="0"/>
    <x v="53"/>
    <b v="1"/>
    <s v="theater/plays"/>
    <x v="189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x v="3382"/>
    <d v="2016-08-01T22:59:00"/>
    <b v="0"/>
    <x v="67"/>
    <b v="1"/>
    <s v="theater/plays"/>
    <x v="249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x v="3383"/>
    <d v="2016-06-23T18:47:00"/>
    <b v="0"/>
    <x v="209"/>
    <b v="1"/>
    <s v="theater/plays"/>
    <x v="1942"/>
    <n v="65.166666666666671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x v="3384"/>
    <d v="2015-11-21T03:00:00"/>
    <b v="0"/>
    <x v="31"/>
    <b v="1"/>
    <s v="theater/plays"/>
    <x v="249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x v="3385"/>
    <d v="2014-12-10T20:49:12"/>
    <b v="0"/>
    <x v="41"/>
    <b v="1"/>
    <s v="theater/plays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x v="3386"/>
    <d v="2014-12-03T15:28:26"/>
    <b v="0"/>
    <x v="14"/>
    <b v="1"/>
    <s v="theater/plays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x v="3387"/>
    <d v="2014-12-14T18:18:08"/>
    <b v="0"/>
    <x v="2"/>
    <b v="1"/>
    <s v="theater/plays"/>
    <x v="2495"/>
    <n v="100.17142857142858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x v="3388"/>
    <d v="2015-06-18T11:04:01"/>
    <b v="0"/>
    <x v="43"/>
    <b v="1"/>
    <s v="theater/plays"/>
    <x v="965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x v="3389"/>
    <d v="2016-06-03T13:31:22"/>
    <b v="0"/>
    <x v="95"/>
    <b v="1"/>
    <s v="theater/plays"/>
    <x v="144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x v="3390"/>
    <d v="2014-07-10T18:35:45"/>
    <b v="0"/>
    <x v="19"/>
    <b v="1"/>
    <s v="theater/plays"/>
    <x v="212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x v="3391"/>
    <d v="2014-08-08T22:28:00"/>
    <b v="0"/>
    <x v="59"/>
    <b v="1"/>
    <s v="theater/plays"/>
    <x v="2496"/>
    <n v="61.944444444444443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x v="3392"/>
    <d v="2016-05-06T20:17:35"/>
    <b v="0"/>
    <x v="8"/>
    <b v="1"/>
    <s v="theater/plays"/>
    <x v="31"/>
    <n v="41.666666666666664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x v="3393"/>
    <d v="2014-11-06T00:46:00"/>
    <b v="0"/>
    <x v="34"/>
    <b v="1"/>
    <s v="theater/plays"/>
    <x v="172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x v="3394"/>
    <d v="2014-07-27T14:17:25"/>
    <b v="0"/>
    <x v="74"/>
    <b v="1"/>
    <s v="theater/plays"/>
    <x v="2497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x v="3395"/>
    <d v="2015-05-30T18:10:00"/>
    <b v="0"/>
    <x v="44"/>
    <b v="1"/>
    <s v="theater/plays"/>
    <x v="2498"/>
    <n v="24.210526315789473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x v="3396"/>
    <d v="2014-06-01T03:59:00"/>
    <b v="0"/>
    <x v="33"/>
    <b v="1"/>
    <s v="theater/plays"/>
    <x v="2499"/>
    <n v="55.892857142857146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x v="3397"/>
    <d v="2016-02-18T22:00:00"/>
    <b v="0"/>
    <x v="54"/>
    <b v="1"/>
    <s v="theater/plays"/>
    <x v="199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x v="3398"/>
    <d v="2014-11-21T17:00:00"/>
    <b v="0"/>
    <x v="71"/>
    <b v="1"/>
    <s v="theater/plays"/>
    <x v="2500"/>
    <n v="68.353846153846149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x v="3399"/>
    <d v="2015-02-21T22:05:25"/>
    <b v="0"/>
    <x v="67"/>
    <b v="1"/>
    <s v="theater/plays"/>
    <x v="6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x v="3400"/>
    <d v="2014-08-28T22:53:34"/>
    <b v="0"/>
    <x v="268"/>
    <b v="1"/>
    <s v="theater/plays"/>
    <x v="25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x v="3401"/>
    <d v="2015-08-07T17:22:26"/>
    <b v="0"/>
    <x v="36"/>
    <b v="1"/>
    <s v="theater/plays"/>
    <x v="25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x v="3402"/>
    <d v="2015-11-12T02:31:00"/>
    <b v="0"/>
    <x v="111"/>
    <b v="1"/>
    <s v="theater/plays"/>
    <x v="250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x v="3403"/>
    <d v="2015-06-25T11:05:24"/>
    <b v="0"/>
    <x v="57"/>
    <b v="1"/>
    <s v="theater/plays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x v="3404"/>
    <d v="2015-06-17T12:05:02"/>
    <b v="0"/>
    <x v="83"/>
    <b v="1"/>
    <s v="theater/plays"/>
    <x v="100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x v="3405"/>
    <d v="2016-03-01T23:59:00"/>
    <b v="0"/>
    <x v="57"/>
    <b v="1"/>
    <s v="theater/plays"/>
    <x v="2504"/>
    <n v="28.323529411764707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x v="3406"/>
    <d v="2014-07-16T11:49:36"/>
    <b v="0"/>
    <x v="110"/>
    <b v="1"/>
    <s v="theater/plays"/>
    <x v="2505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x v="3407"/>
    <d v="2014-07-06T10:08:09"/>
    <b v="0"/>
    <x v="85"/>
    <b v="1"/>
    <s v="theater/plays"/>
    <x v="108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x v="3408"/>
    <d v="2014-07-18T23:48:24"/>
    <b v="0"/>
    <x v="59"/>
    <b v="1"/>
    <s v="theater/plays"/>
    <x v="2506"/>
    <n v="58.611111111111114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x v="3409"/>
    <d v="2016-07-31T20:58:00"/>
    <b v="0"/>
    <x v="64"/>
    <b v="1"/>
    <s v="theater/plays"/>
    <x v="250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x v="3410"/>
    <d v="2016-06-06T07:00:00"/>
    <b v="0"/>
    <x v="244"/>
    <b v="1"/>
    <s v="theater/plays"/>
    <x v="25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x v="3411"/>
    <d v="2015-10-08T00:32:52"/>
    <b v="0"/>
    <x v="76"/>
    <b v="1"/>
    <s v="theater/plays"/>
    <x v="250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x v="3412"/>
    <d v="2014-09-27T23:01:02"/>
    <b v="0"/>
    <x v="55"/>
    <b v="1"/>
    <s v="theater/plays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x v="3413"/>
    <d v="2015-02-28T04:59:00"/>
    <b v="0"/>
    <x v="25"/>
    <b v="1"/>
    <s v="theater/plays"/>
    <x v="2129"/>
    <n v="46.428571428571431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x v="3414"/>
    <d v="2016-12-01T07:59:00"/>
    <b v="0"/>
    <x v="34"/>
    <b v="1"/>
    <s v="theater/plays"/>
    <x v="991"/>
    <n v="70.56818181818181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x v="3415"/>
    <d v="2016-04-17T23:30:00"/>
    <b v="0"/>
    <x v="82"/>
    <b v="1"/>
    <s v="theater/plays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x v="3416"/>
    <d v="2015-04-23T18:30:00"/>
    <b v="0"/>
    <x v="209"/>
    <b v="1"/>
    <s v="theater/plays"/>
    <x v="177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x v="3417"/>
    <d v="2014-10-26T00:43:00"/>
    <b v="0"/>
    <x v="43"/>
    <b v="1"/>
    <s v="theater/plays"/>
    <x v="251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x v="3418"/>
    <d v="2014-05-23T20:01:47"/>
    <b v="0"/>
    <x v="66"/>
    <b v="1"/>
    <s v="theater/plays"/>
    <x v="25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x v="3419"/>
    <d v="2016-04-06T21:30:00"/>
    <b v="0"/>
    <x v="67"/>
    <b v="1"/>
    <s v="theater/plays"/>
    <x v="2512"/>
    <n v="63.69565217391304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x v="3420"/>
    <d v="2016-02-14T00:00:00"/>
    <b v="0"/>
    <x v="69"/>
    <b v="1"/>
    <s v="theater/plays"/>
    <x v="2513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x v="3421"/>
    <d v="2015-03-04T18:59:23"/>
    <b v="0"/>
    <x v="15"/>
    <b v="1"/>
    <s v="theater/plays"/>
    <x v="251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x v="3422"/>
    <d v="2015-12-14T00:00:00"/>
    <b v="0"/>
    <x v="67"/>
    <b v="1"/>
    <s v="theater/plays"/>
    <x v="1071"/>
    <n v="71.152173913043484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x v="3423"/>
    <d v="2015-04-24T21:52:21"/>
    <b v="0"/>
    <x v="73"/>
    <b v="1"/>
    <s v="theater/plays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x v="3424"/>
    <d v="2015-02-05T06:59:00"/>
    <b v="0"/>
    <x v="88"/>
    <b v="1"/>
    <s v="theater/plays"/>
    <x v="2062"/>
    <n v="81.776315789473685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x v="3425"/>
    <d v="2014-10-04T14:48:56"/>
    <b v="0"/>
    <x v="201"/>
    <b v="1"/>
    <s v="theater/plays"/>
    <x v="2516"/>
    <n v="297.02980769230766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x v="3426"/>
    <d v="2014-09-21T02:00:00"/>
    <b v="0"/>
    <x v="45"/>
    <b v="1"/>
    <s v="theater/plays"/>
    <x v="2517"/>
    <n v="46.609195402298852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x v="3427"/>
    <d v="2014-07-02T15:29:12"/>
    <b v="0"/>
    <x v="60"/>
    <b v="1"/>
    <s v="theater/plays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x v="3428"/>
    <d v="2015-02-28T17:00:00"/>
    <b v="0"/>
    <x v="13"/>
    <b v="1"/>
    <s v="theater/plays"/>
    <x v="101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x v="3429"/>
    <d v="2016-11-02T00:31:01"/>
    <b v="0"/>
    <x v="8"/>
    <b v="1"/>
    <s v="theater/plays"/>
    <x v="2129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x v="3430"/>
    <d v="2014-07-30T22:41:41"/>
    <b v="0"/>
    <x v="250"/>
    <b v="1"/>
    <s v="theater/plays"/>
    <x v="251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x v="3431"/>
    <d v="2014-08-18T17:32:33"/>
    <b v="0"/>
    <x v="64"/>
    <b v="1"/>
    <s v="theater/plays"/>
    <x v="31"/>
    <n v="95.238095238095241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x v="3432"/>
    <d v="2016-02-05T22:00:00"/>
    <b v="0"/>
    <x v="288"/>
    <b v="1"/>
    <s v="theater/plays"/>
    <x v="2519"/>
    <n v="52.214285714285715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x v="3433"/>
    <d v="2014-06-17T03:00:00"/>
    <b v="0"/>
    <x v="26"/>
    <b v="1"/>
    <s v="theater/plays"/>
    <x v="252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x v="3434"/>
    <d v="2014-07-10T09:07:49"/>
    <b v="0"/>
    <x v="129"/>
    <b v="1"/>
    <s v="theater/plays"/>
    <x v="144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x v="3435"/>
    <d v="2016-08-07T03:00:00"/>
    <b v="0"/>
    <x v="10"/>
    <b v="1"/>
    <s v="theater/plays"/>
    <x v="199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x v="3436"/>
    <d v="2014-08-21T16:28:00"/>
    <b v="0"/>
    <x v="77"/>
    <b v="1"/>
    <s v="theater/plays"/>
    <x v="252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x v="3437"/>
    <d v="2015-08-19T17:03:40"/>
    <b v="0"/>
    <x v="17"/>
    <b v="1"/>
    <s v="theater/plays"/>
    <x v="50"/>
    <n v="84.166666666666671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x v="3438"/>
    <d v="2015-05-02T21:00:00"/>
    <b v="0"/>
    <x v="25"/>
    <b v="1"/>
    <s v="theater/plays"/>
    <x v="1243"/>
    <n v="186.07142857142858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x v="3439"/>
    <d v="2016-01-19T04:59:00"/>
    <b v="0"/>
    <x v="59"/>
    <b v="1"/>
    <s v="theater/plays"/>
    <x v="252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x v="3440"/>
    <d v="2014-07-11T16:15:00"/>
    <b v="0"/>
    <x v="141"/>
    <b v="1"/>
    <s v="theater/plays"/>
    <x v="2523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x v="3441"/>
    <d v="2015-11-13T20:17:00"/>
    <b v="0"/>
    <x v="68"/>
    <b v="1"/>
    <s v="theater/plays"/>
    <x v="94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x v="3442"/>
    <d v="2015-05-30T20:11:12"/>
    <b v="0"/>
    <x v="22"/>
    <b v="1"/>
    <s v="theater/plays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x v="3443"/>
    <d v="2014-09-09T12:35:46"/>
    <b v="0"/>
    <x v="43"/>
    <b v="1"/>
    <s v="theater/plays"/>
    <x v="252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x v="3444"/>
    <d v="2016-06-08T13:59:00"/>
    <b v="0"/>
    <x v="9"/>
    <b v="1"/>
    <s v="theater/plays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x v="3445"/>
    <d v="2015-10-23T12:43:56"/>
    <b v="0"/>
    <x v="162"/>
    <b v="1"/>
    <s v="theater/plays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x v="3446"/>
    <d v="2015-02-05T12:20:00"/>
    <b v="0"/>
    <x v="20"/>
    <b v="1"/>
    <s v="theater/plays"/>
    <x v="2123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x v="3447"/>
    <d v="2016-03-18T20:20:12"/>
    <b v="0"/>
    <x v="25"/>
    <b v="1"/>
    <s v="theater/plays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x v="3448"/>
    <d v="2014-12-17T02:51:29"/>
    <b v="0"/>
    <x v="43"/>
    <b v="1"/>
    <s v="theater/plays"/>
    <x v="252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x v="3449"/>
    <d v="2016-07-09T04:00:00"/>
    <b v="0"/>
    <x v="9"/>
    <b v="1"/>
    <s v="theater/plays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x v="3450"/>
    <d v="2015-04-02T15:54:31"/>
    <b v="0"/>
    <x v="70"/>
    <b v="1"/>
    <s v="theater/plays"/>
    <x v="171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x v="3451"/>
    <d v="2015-04-21T17:22:07"/>
    <b v="0"/>
    <x v="38"/>
    <b v="1"/>
    <s v="theater/plays"/>
    <x v="252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x v="3452"/>
    <d v="2014-07-23T03:59:00"/>
    <b v="0"/>
    <x v="77"/>
    <b v="1"/>
    <s v="theater/plays"/>
    <x v="253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x v="3453"/>
    <d v="2016-08-13T23:29:16"/>
    <b v="0"/>
    <x v="25"/>
    <b v="1"/>
    <s v="theater/plays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x v="3454"/>
    <d v="2014-07-31T16:45:59"/>
    <b v="0"/>
    <x v="64"/>
    <b v="1"/>
    <s v="theater/plays"/>
    <x v="2248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x v="3455"/>
    <d v="2016-10-13T18:00:27"/>
    <b v="0"/>
    <x v="50"/>
    <b v="1"/>
    <s v="theater/plays"/>
    <x v="2532"/>
    <n v="145.86956521739131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x v="3456"/>
    <d v="2014-08-01T06:59:00"/>
    <b v="0"/>
    <x v="38"/>
    <b v="1"/>
    <s v="theater/plays"/>
    <x v="2533"/>
    <n v="358.6875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x v="3457"/>
    <d v="2015-02-12T05:59:00"/>
    <b v="0"/>
    <x v="165"/>
    <b v="1"/>
    <s v="theater/plays"/>
    <x v="253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x v="3458"/>
    <d v="2015-02-03T04:27:00"/>
    <b v="0"/>
    <x v="74"/>
    <b v="1"/>
    <s v="theater/plays"/>
    <x v="253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x v="3459"/>
    <d v="2016-05-20T11:31:00"/>
    <b v="0"/>
    <x v="17"/>
    <b v="1"/>
    <s v="theater/plays"/>
    <x v="2536"/>
    <n v="17.527777777777779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x v="3460"/>
    <d v="2014-08-15T12:39:12"/>
    <b v="0"/>
    <x v="10"/>
    <b v="1"/>
    <s v="theater/plays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x v="3461"/>
    <d v="2016-10-29T03:00:00"/>
    <b v="0"/>
    <x v="8"/>
    <b v="1"/>
    <s v="theater/plays"/>
    <x v="2538"/>
    <n v="57.916666666666664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x v="3462"/>
    <d v="2015-07-10T18:00:00"/>
    <b v="0"/>
    <x v="57"/>
    <b v="1"/>
    <s v="theater/plays"/>
    <x v="2539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x v="3463"/>
    <d v="2016-10-11T03:59:00"/>
    <b v="0"/>
    <x v="229"/>
    <b v="1"/>
    <s v="theater/plays"/>
    <x v="254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x v="3464"/>
    <d v="2016-08-23T03:07:17"/>
    <b v="0"/>
    <x v="251"/>
    <b v="1"/>
    <s v="theater/plays"/>
    <x v="254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x v="3465"/>
    <d v="2015-08-09T16:00:00"/>
    <b v="0"/>
    <x v="17"/>
    <b v="1"/>
    <s v="theater/plays"/>
    <x v="288"/>
    <n v="57.222222222222221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x v="3466"/>
    <d v="2016-04-19T23:27:30"/>
    <b v="0"/>
    <x v="42"/>
    <b v="1"/>
    <s v="theater/plays"/>
    <x v="2542"/>
    <n v="72.950819672131146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x v="3467"/>
    <d v="2015-03-20T15:07:12"/>
    <b v="0"/>
    <x v="5"/>
    <b v="1"/>
    <s v="theater/plays"/>
    <x v="5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x v="3468"/>
    <d v="2016-09-21T03:00:00"/>
    <b v="0"/>
    <x v="57"/>
    <b v="1"/>
    <s v="theater/plays"/>
    <x v="254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x v="3469"/>
    <d v="2016-04-28T15:24:05"/>
    <b v="0"/>
    <x v="287"/>
    <b v="1"/>
    <s v="theater/plays"/>
    <x v="2544"/>
    <n v="50.396825396825399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x v="3470"/>
    <d v="2016-07-15T21:38:00"/>
    <b v="0"/>
    <x v="82"/>
    <b v="1"/>
    <s v="theater/plays"/>
    <x v="211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x v="3471"/>
    <d v="2014-08-31T20:00:00"/>
    <b v="0"/>
    <x v="209"/>
    <b v="1"/>
    <s v="theater/plays"/>
    <x v="254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x v="3472"/>
    <d v="2014-11-06T05:59:00"/>
    <b v="0"/>
    <x v="23"/>
    <b v="1"/>
    <s v="theater/plays"/>
    <x v="2546"/>
    <n v="88.739130434782609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x v="3473"/>
    <d v="2015-03-20T20:27:00"/>
    <b v="0"/>
    <x v="51"/>
    <b v="1"/>
    <s v="theater/plays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x v="3474"/>
    <d v="2016-07-20T12:02:11"/>
    <b v="0"/>
    <x v="70"/>
    <b v="1"/>
    <s v="theater/plays"/>
    <x v="50"/>
    <n v="51.794871794871796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x v="3475"/>
    <d v="2014-11-03T00:00:00"/>
    <b v="0"/>
    <x v="57"/>
    <b v="1"/>
    <s v="theater/plays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x v="3476"/>
    <d v="2014-10-27T03:00:00"/>
    <b v="0"/>
    <x v="79"/>
    <b v="1"/>
    <s v="theater/plays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x v="3477"/>
    <d v="2015-05-17T03:00:00"/>
    <b v="0"/>
    <x v="70"/>
    <b v="1"/>
    <s v="theater/plays"/>
    <x v="128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x v="3478"/>
    <d v="2015-03-16T21:00:00"/>
    <b v="0"/>
    <x v="7"/>
    <b v="1"/>
    <s v="theater/plays"/>
    <x v="2547"/>
    <n v="39.596491228070178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x v="3479"/>
    <d v="2014-06-21T20:31:20"/>
    <b v="0"/>
    <x v="66"/>
    <b v="1"/>
    <s v="theater/plays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x v="3480"/>
    <d v="2015-07-10T21:00:00"/>
    <b v="0"/>
    <x v="62"/>
    <b v="1"/>
    <s v="theater/plays"/>
    <x v="2549"/>
    <n v="164.61538461538461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x v="3481"/>
    <d v="2015-01-02T05:56:28"/>
    <b v="0"/>
    <x v="195"/>
    <b v="1"/>
    <s v="theater/plays"/>
    <x v="2395"/>
    <n v="125.05263157894737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x v="3482"/>
    <d v="2014-07-06T18:31:06"/>
    <b v="0"/>
    <x v="144"/>
    <b v="1"/>
    <s v="theater/plays"/>
    <x v="2550"/>
    <n v="51.875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x v="3483"/>
    <d v="2014-07-03T16:03:01"/>
    <b v="0"/>
    <x v="182"/>
    <b v="1"/>
    <s v="theater/plays"/>
    <x v="255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x v="3484"/>
    <d v="2016-06-15T18:14:59"/>
    <b v="0"/>
    <x v="34"/>
    <b v="1"/>
    <s v="theater/plays"/>
    <x v="255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x v="3485"/>
    <d v="2016-02-02T16:38:00"/>
    <b v="0"/>
    <x v="209"/>
    <b v="1"/>
    <s v="theater/plays"/>
    <x v="255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x v="3486"/>
    <d v="2015-06-03T06:59:00"/>
    <b v="0"/>
    <x v="66"/>
    <b v="1"/>
    <s v="theater/plays"/>
    <x v="26"/>
    <n v="83.142857142857139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x v="3487"/>
    <d v="2015-06-24T22:34:12"/>
    <b v="0"/>
    <x v="36"/>
    <b v="1"/>
    <s v="theater/plays"/>
    <x v="9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x v="3488"/>
    <d v="2015-04-17T16:00:00"/>
    <b v="0"/>
    <x v="60"/>
    <b v="1"/>
    <s v="theater/plays"/>
    <x v="124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x v="3489"/>
    <d v="2014-05-24T21:00:00"/>
    <b v="0"/>
    <x v="250"/>
    <b v="1"/>
    <s v="theater/plays"/>
    <x v="255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x v="3490"/>
    <d v="2016-04-13T19:15:24"/>
    <b v="0"/>
    <x v="74"/>
    <b v="1"/>
    <s v="theater/plays"/>
    <x v="190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x v="3491"/>
    <d v="2015-05-18T05:59:44"/>
    <b v="0"/>
    <x v="73"/>
    <b v="1"/>
    <s v="theater/plays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x v="3492"/>
    <d v="2015-10-26T00:13:17"/>
    <b v="0"/>
    <x v="2"/>
    <b v="1"/>
    <s v="theater/plays"/>
    <x v="25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x v="3493"/>
    <d v="2014-08-17T05:11:00"/>
    <b v="0"/>
    <x v="60"/>
    <b v="1"/>
    <s v="theater/plays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x v="3494"/>
    <d v="2016-11-26T06:00:00"/>
    <b v="0"/>
    <x v="62"/>
    <b v="1"/>
    <s v="theater/plays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x v="3495"/>
    <d v="2014-11-01T17:18:00"/>
    <b v="0"/>
    <x v="250"/>
    <b v="1"/>
    <s v="theater/plays"/>
    <x v="25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x v="3496"/>
    <d v="2016-09-11T20:19:26"/>
    <b v="0"/>
    <x v="76"/>
    <b v="1"/>
    <s v="theater/plays"/>
    <x v="255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x v="3497"/>
    <d v="2016-06-02T22:00:00"/>
    <b v="0"/>
    <x v="72"/>
    <b v="1"/>
    <s v="theater/plays"/>
    <x v="25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x v="3498"/>
    <d v="2016-05-28T21:44:00"/>
    <b v="0"/>
    <x v="288"/>
    <b v="1"/>
    <s v="theater/plays"/>
    <x v="2560"/>
    <n v="40.238095238095241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x v="3499"/>
    <d v="2015-07-01T06:59:00"/>
    <b v="0"/>
    <x v="2"/>
    <b v="1"/>
    <s v="theater/plays"/>
    <x v="26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x v="3500"/>
    <d v="2016-03-07T04:59:00"/>
    <b v="0"/>
    <x v="288"/>
    <b v="1"/>
    <s v="theater/plays"/>
    <x v="256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x v="3501"/>
    <d v="2015-09-11T18:19:55"/>
    <b v="0"/>
    <x v="288"/>
    <b v="1"/>
    <s v="theater/plays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x v="3502"/>
    <d v="2016-03-16T03:59:00"/>
    <b v="0"/>
    <x v="162"/>
    <b v="1"/>
    <s v="theater/plays"/>
    <x v="2562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x v="3503"/>
    <d v="2016-07-24T11:28:48"/>
    <b v="0"/>
    <x v="44"/>
    <b v="1"/>
    <s v="theater/plays"/>
    <x v="256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x v="3504"/>
    <d v="2015-11-19T18:58:11"/>
    <b v="0"/>
    <x v="22"/>
    <b v="1"/>
    <s v="theater/plays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x v="3505"/>
    <d v="2014-05-13T04:00:00"/>
    <b v="0"/>
    <x v="70"/>
    <b v="1"/>
    <s v="theater/plays"/>
    <x v="25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x v="3506"/>
    <d v="2014-08-23T17:37:20"/>
    <b v="0"/>
    <x v="60"/>
    <b v="1"/>
    <s v="theater/plays"/>
    <x v="1240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x v="3507"/>
    <d v="2016-05-31T22:08:57"/>
    <b v="0"/>
    <x v="250"/>
    <b v="1"/>
    <s v="theater/plays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x v="3508"/>
    <d v="2016-05-10T21:00:00"/>
    <b v="0"/>
    <x v="41"/>
    <b v="1"/>
    <s v="theater/plays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x v="3509"/>
    <d v="2014-11-21T04:55:00"/>
    <b v="0"/>
    <x v="51"/>
    <b v="1"/>
    <s v="theater/plays"/>
    <x v="256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x v="3510"/>
    <d v="2014-07-02T14:54:06"/>
    <b v="0"/>
    <x v="41"/>
    <b v="1"/>
    <s v="theater/plays"/>
    <x v="2567"/>
    <n v="60.333333333333336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x v="3511"/>
    <d v="2014-11-07T18:30:00"/>
    <b v="0"/>
    <x v="10"/>
    <b v="1"/>
    <s v="theater/plays"/>
    <x v="256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x v="3512"/>
    <d v="2015-04-23T11:53:12"/>
    <b v="0"/>
    <x v="57"/>
    <b v="1"/>
    <s v="theater/plays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x v="3513"/>
    <d v="2014-06-04T04:59:00"/>
    <b v="0"/>
    <x v="34"/>
    <b v="1"/>
    <s v="theater/plays"/>
    <x v="256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x v="3514"/>
    <d v="2015-02-02T04:59:00"/>
    <b v="0"/>
    <x v="73"/>
    <b v="1"/>
    <s v="theater/plays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x v="3515"/>
    <d v="2015-05-31T18:32:51"/>
    <b v="0"/>
    <x v="67"/>
    <b v="1"/>
    <s v="theater/plays"/>
    <x v="257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x v="3516"/>
    <d v="2014-09-08T03:00:00"/>
    <b v="0"/>
    <x v="202"/>
    <b v="1"/>
    <s v="theater/plays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x v="3517"/>
    <d v="2014-07-04T11:00:00"/>
    <b v="0"/>
    <x v="62"/>
    <b v="1"/>
    <s v="theater/plays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x v="3518"/>
    <d v="2014-10-02T14:21:00"/>
    <b v="0"/>
    <x v="51"/>
    <b v="1"/>
    <s v="theater/plays"/>
    <x v="2571"/>
    <n v="50.020909090909093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x v="3519"/>
    <d v="2015-03-04T14:22:30"/>
    <b v="0"/>
    <x v="33"/>
    <b v="1"/>
    <s v="theater/plays"/>
    <x v="40"/>
    <n v="72.3928571428571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x v="3520"/>
    <d v="2015-09-06T13:47:00"/>
    <b v="0"/>
    <x v="64"/>
    <b v="1"/>
    <s v="theater/plays"/>
    <x v="126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x v="3521"/>
    <d v="2014-09-29T08:40:20"/>
    <b v="0"/>
    <x v="62"/>
    <b v="1"/>
    <s v="theater/plays"/>
    <x v="257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x v="3522"/>
    <d v="2015-09-15T10:06:00"/>
    <b v="0"/>
    <x v="69"/>
    <b v="1"/>
    <s v="theater/plays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x v="3523"/>
    <d v="2016-09-25T23:00:00"/>
    <b v="0"/>
    <x v="144"/>
    <b v="1"/>
    <s v="theater/plays"/>
    <x v="257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x v="3524"/>
    <d v="2014-09-13T04:00:00"/>
    <b v="0"/>
    <x v="142"/>
    <b v="1"/>
    <s v="theater/plays"/>
    <x v="25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x v="3525"/>
    <d v="2015-08-09T16:00:00"/>
    <b v="0"/>
    <x v="63"/>
    <b v="1"/>
    <s v="theater/plays"/>
    <x v="93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x v="3526"/>
    <d v="2016-04-28T05:59:00"/>
    <b v="0"/>
    <x v="69"/>
    <b v="1"/>
    <s v="theater/plays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x v="3527"/>
    <d v="2015-07-11T03:59:00"/>
    <b v="0"/>
    <x v="48"/>
    <b v="1"/>
    <s v="theater/plays"/>
    <x v="257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x v="3528"/>
    <d v="2017-01-18T12:01:58"/>
    <b v="0"/>
    <x v="77"/>
    <b v="1"/>
    <s v="theater/plays"/>
    <x v="257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x v="3529"/>
    <d v="2015-07-13T01:00:00"/>
    <b v="0"/>
    <x v="59"/>
    <b v="1"/>
    <s v="theater/plays"/>
    <x v="257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x v="3530"/>
    <d v="2016-04-10T20:00:00"/>
    <b v="0"/>
    <x v="19"/>
    <b v="1"/>
    <s v="theater/plays"/>
    <x v="31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x v="3531"/>
    <d v="2016-06-30T15:42:14"/>
    <b v="0"/>
    <x v="55"/>
    <b v="1"/>
    <s v="theater/plays"/>
    <x v="60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x v="3532"/>
    <d v="2014-09-18T03:59:00"/>
    <b v="0"/>
    <x v="74"/>
    <b v="1"/>
    <s v="theater/plays"/>
    <x v="257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x v="3533"/>
    <d v="2015-11-11T19:16:07"/>
    <b v="0"/>
    <x v="22"/>
    <b v="1"/>
    <s v="theater/plays"/>
    <x v="2536"/>
    <n v="78.875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x v="3534"/>
    <d v="2015-10-01T15:00:23"/>
    <b v="0"/>
    <x v="386"/>
    <b v="1"/>
    <s v="theater/plays"/>
    <x v="2579"/>
    <n v="38.284313725490193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x v="3535"/>
    <d v="2015-10-02T18:00:00"/>
    <b v="0"/>
    <x v="67"/>
    <b v="1"/>
    <s v="theater/plays"/>
    <x v="258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x v="3536"/>
    <d v="2015-12-20T11:59:00"/>
    <b v="0"/>
    <x v="57"/>
    <b v="1"/>
    <s v="theater/plays"/>
    <x v="7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x v="3537"/>
    <d v="2014-11-17T07:59:00"/>
    <b v="0"/>
    <x v="33"/>
    <b v="1"/>
    <s v="theater/plays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x v="3538"/>
    <d v="2016-08-17T10:05:40"/>
    <b v="0"/>
    <x v="183"/>
    <b v="1"/>
    <s v="theater/plays"/>
    <x v="2582"/>
    <n v="30.951807228915662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x v="3539"/>
    <d v="2016-09-08T18:08:42"/>
    <b v="0"/>
    <x v="62"/>
    <b v="1"/>
    <s v="theater/plays"/>
    <x v="2583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x v="3540"/>
    <d v="2016-06-26T00:04:51"/>
    <b v="0"/>
    <x v="22"/>
    <b v="1"/>
    <s v="theater/plays"/>
    <x v="258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x v="3541"/>
    <d v="2015-08-31T17:31:15"/>
    <b v="0"/>
    <x v="58"/>
    <b v="1"/>
    <s v="theater/plays"/>
    <x v="2"/>
    <n v="39.375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x v="3542"/>
    <d v="2014-09-07T14:23:42"/>
    <b v="0"/>
    <x v="268"/>
    <b v="1"/>
    <s v="theater/plays"/>
    <x v="2585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x v="3543"/>
    <d v="2015-06-25T18:07:39"/>
    <b v="0"/>
    <x v="60"/>
    <b v="1"/>
    <s v="theater/plays"/>
    <x v="436"/>
    <n v="54.137931034482762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x v="3544"/>
    <d v="2015-03-07T19:57:37"/>
    <b v="0"/>
    <x v="54"/>
    <b v="1"/>
    <s v="theater/plays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x v="3545"/>
    <d v="2015-04-11T19:22:39"/>
    <b v="0"/>
    <x v="22"/>
    <b v="1"/>
    <s v="theater/plays"/>
    <x v="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x v="3546"/>
    <d v="2015-04-01T03:59:00"/>
    <b v="0"/>
    <x v="10"/>
    <b v="1"/>
    <s v="theater/plays"/>
    <x v="258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x v="3547"/>
    <d v="2016-05-14T03:59:00"/>
    <b v="0"/>
    <x v="226"/>
    <b v="1"/>
    <s v="theater/plays"/>
    <x v="2587"/>
    <n v="119.17633928571429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x v="3548"/>
    <d v="2016-03-05T01:00:00"/>
    <b v="0"/>
    <x v="62"/>
    <b v="1"/>
    <s v="theater/plays"/>
    <x v="2588"/>
    <n v="164.61538461538461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x v="3549"/>
    <d v="2015-09-04T09:27:53"/>
    <b v="0"/>
    <x v="288"/>
    <b v="1"/>
    <s v="theater/plays"/>
    <x v="607"/>
    <n v="24.285714285714285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x v="3550"/>
    <d v="2016-05-02T21:26:38"/>
    <b v="0"/>
    <x v="31"/>
    <b v="1"/>
    <s v="theater/plays"/>
    <x v="2131"/>
    <n v="40.9375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x v="3551"/>
    <d v="2014-05-22T22:07:00"/>
    <b v="0"/>
    <x v="20"/>
    <b v="1"/>
    <s v="theater/plays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x v="3552"/>
    <d v="2014-06-28T14:05:24"/>
    <b v="0"/>
    <x v="9"/>
    <b v="1"/>
    <s v="theater/plays"/>
    <x v="31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x v="3553"/>
    <d v="2015-08-12T00:00:00"/>
    <b v="0"/>
    <x v="201"/>
    <b v="1"/>
    <s v="theater/plays"/>
    <x v="2589"/>
    <n v="56.20192307692308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x v="3554"/>
    <d v="2015-02-11T17:00:00"/>
    <b v="0"/>
    <x v="28"/>
    <b v="1"/>
    <s v="theater/plays"/>
    <x v="259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x v="3555"/>
    <d v="2016-11-17T11:36:34"/>
    <b v="0"/>
    <x v="25"/>
    <b v="1"/>
    <s v="theater/plays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x v="3556"/>
    <d v="2014-08-17T15:35:24"/>
    <b v="0"/>
    <x v="9"/>
    <b v="1"/>
    <s v="theater/plays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x v="3557"/>
    <d v="2014-05-05T06:38:31"/>
    <b v="0"/>
    <x v="501"/>
    <b v="1"/>
    <s v="theater/plays"/>
    <x v="259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x v="3558"/>
    <d v="2015-06-26T21:00:00"/>
    <b v="0"/>
    <x v="19"/>
    <b v="1"/>
    <s v="theater/plays"/>
    <x v="259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x v="3559"/>
    <d v="2015-07-31T08:58:00"/>
    <b v="0"/>
    <x v="54"/>
    <b v="1"/>
    <s v="theater/plays"/>
    <x v="99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x v="3560"/>
    <d v="2015-05-27T02:45:00"/>
    <b v="0"/>
    <x v="142"/>
    <b v="1"/>
    <s v="theater/plays"/>
    <x v="2593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x v="3561"/>
    <d v="2015-08-05T18:36:00"/>
    <b v="0"/>
    <x v="241"/>
    <b v="1"/>
    <s v="theater/plays"/>
    <x v="21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x v="3562"/>
    <d v="2016-03-13T22:00:00"/>
    <b v="0"/>
    <x v="162"/>
    <b v="1"/>
    <s v="theater/plays"/>
    <x v="259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x v="3563"/>
    <d v="2016-08-01T19:00:00"/>
    <b v="0"/>
    <x v="20"/>
    <b v="1"/>
    <s v="theater/plays"/>
    <x v="2595"/>
    <n v="21.098000000000003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x v="3564"/>
    <d v="2015-10-05T16:00:00"/>
    <b v="0"/>
    <x v="57"/>
    <b v="1"/>
    <s v="theater/plays"/>
    <x v="1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x v="3565"/>
    <d v="2014-12-31T17:50:08"/>
    <b v="0"/>
    <x v="8"/>
    <b v="1"/>
    <s v="theater/plays"/>
    <x v="259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x v="3566"/>
    <d v="2015-01-23T12:11:23"/>
    <b v="0"/>
    <x v="44"/>
    <b v="1"/>
    <s v="theater/plays"/>
    <x v="243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x v="3567"/>
    <d v="2015-06-10T19:27:24"/>
    <b v="0"/>
    <x v="14"/>
    <b v="1"/>
    <s v="theater/plays"/>
    <x v="259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x v="3568"/>
    <d v="2014-09-17T17:46:34"/>
    <b v="0"/>
    <x v="10"/>
    <b v="1"/>
    <s v="theater/plays"/>
    <x v="259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x v="3569"/>
    <d v="2015-01-08T16:31:36"/>
    <b v="0"/>
    <x v="14"/>
    <b v="1"/>
    <s v="theater/plays"/>
    <x v="2599"/>
    <n v="122.53658536585365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x v="3570"/>
    <d v="2014-12-31T07:00:00"/>
    <b v="0"/>
    <x v="55"/>
    <b v="1"/>
    <s v="theater/plays"/>
    <x v="2600"/>
    <n v="87.961538461538467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x v="3571"/>
    <d v="2014-10-30T20:36:53"/>
    <b v="0"/>
    <x v="20"/>
    <b v="1"/>
    <s v="theater/plays"/>
    <x v="2601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x v="3572"/>
    <d v="2015-06-21T13:41:22"/>
    <b v="0"/>
    <x v="82"/>
    <b v="1"/>
    <s v="theater/plays"/>
    <x v="31"/>
    <n v="55.555555555555557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x v="3573"/>
    <d v="2014-11-08T10:00:46"/>
    <b v="0"/>
    <x v="76"/>
    <b v="1"/>
    <s v="theater/plays"/>
    <x v="26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x v="3574"/>
    <d v="2014-11-13T23:37:28"/>
    <b v="0"/>
    <x v="43"/>
    <b v="1"/>
    <s v="theater/plays"/>
    <x v="260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x v="3575"/>
    <d v="2016-08-11T03:59:00"/>
    <b v="0"/>
    <x v="332"/>
    <b v="1"/>
    <s v="theater/plays"/>
    <x v="260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x v="3576"/>
    <d v="2016-12-05T14:10:54"/>
    <b v="0"/>
    <x v="81"/>
    <b v="1"/>
    <s v="theater/plays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x v="3577"/>
    <d v="2015-04-26T06:28:00"/>
    <b v="0"/>
    <x v="74"/>
    <b v="1"/>
    <s v="theater/plays"/>
    <x v="2129"/>
    <n v="28.8888888888888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x v="3578"/>
    <d v="2016-04-30T17:36:17"/>
    <b v="0"/>
    <x v="77"/>
    <b v="1"/>
    <s v="theater/plays"/>
    <x v="260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x v="3579"/>
    <d v="2016-03-31T17:17:36"/>
    <b v="0"/>
    <x v="25"/>
    <b v="1"/>
    <s v="theater/plays"/>
    <x v="31"/>
    <n v="35.714285714285715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x v="3580"/>
    <d v="2015-03-01T04:59:00"/>
    <b v="0"/>
    <x v="74"/>
    <b v="1"/>
    <s v="theater/plays"/>
    <x v="260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x v="3581"/>
    <d v="2014-07-30T11:18:30"/>
    <b v="0"/>
    <x v="43"/>
    <b v="1"/>
    <s v="theater/plays"/>
    <x v="31"/>
    <n v="33.333333333333336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x v="3582"/>
    <d v="2016-04-05T02:18:02"/>
    <b v="0"/>
    <x v="72"/>
    <b v="1"/>
    <s v="theater/plays"/>
    <x v="260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x v="3583"/>
    <d v="2016-04-18T09:13:25"/>
    <b v="0"/>
    <x v="54"/>
    <b v="1"/>
    <s v="theater/plays"/>
    <x v="25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x v="3584"/>
    <d v="2015-07-13T07:35:44"/>
    <b v="0"/>
    <x v="300"/>
    <b v="1"/>
    <s v="theater/plays"/>
    <x v="2113"/>
    <n v="30.9375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x v="3585"/>
    <d v="2014-12-21T17:11:30"/>
    <b v="0"/>
    <x v="23"/>
    <b v="1"/>
    <s v="theater/plays"/>
    <x v="2608"/>
    <n v="176.08695652173913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x v="3586"/>
    <d v="2016-09-23T16:44:30"/>
    <b v="0"/>
    <x v="241"/>
    <b v="1"/>
    <s v="theater/plays"/>
    <x v="26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x v="3587"/>
    <d v="2016-06-27T19:00:00"/>
    <b v="0"/>
    <x v="33"/>
    <b v="1"/>
    <s v="theater/plays"/>
    <x v="2610"/>
    <n v="22.607142857142858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x v="3588"/>
    <d v="2015-04-29T23:00:00"/>
    <b v="0"/>
    <x v="202"/>
    <b v="1"/>
    <s v="theater/plays"/>
    <x v="1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x v="3589"/>
    <d v="2015-05-26T15:32:27"/>
    <b v="0"/>
    <x v="95"/>
    <b v="1"/>
    <s v="theater/plays"/>
    <x v="1901"/>
    <n v="82.258064516129039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x v="3590"/>
    <d v="2014-10-20T08:00:34"/>
    <b v="0"/>
    <x v="196"/>
    <b v="1"/>
    <s v="theater/plays"/>
    <x v="261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x v="3591"/>
    <d v="2015-01-24T04:59:00"/>
    <b v="0"/>
    <x v="59"/>
    <b v="1"/>
    <s v="theater/plays"/>
    <x v="1290"/>
    <n v="68.055555555555557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x v="3592"/>
    <d v="2015-02-11T04:59:00"/>
    <b v="0"/>
    <x v="2"/>
    <b v="1"/>
    <s v="theater/plays"/>
    <x v="261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x v="3593"/>
    <d v="2015-01-05T20:26:00"/>
    <b v="0"/>
    <x v="68"/>
    <b v="1"/>
    <s v="theater/plays"/>
    <x v="2613"/>
    <n v="77.186046511627907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x v="3594"/>
    <d v="2016-09-04T01:36:22"/>
    <b v="0"/>
    <x v="17"/>
    <b v="1"/>
    <s v="theater/plays"/>
    <x v="2614"/>
    <n v="55.972222222222221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x v="3595"/>
    <d v="2015-03-13T06:59:00"/>
    <b v="0"/>
    <x v="95"/>
    <b v="1"/>
    <s v="theater/plays"/>
    <x v="23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x v="3596"/>
    <d v="2014-08-26T17:09:42"/>
    <b v="0"/>
    <x v="41"/>
    <b v="1"/>
    <s v="theater/plays"/>
    <x v="2615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x v="3597"/>
    <d v="2016-03-03T05:59:00"/>
    <b v="0"/>
    <x v="51"/>
    <b v="1"/>
    <s v="theater/plays"/>
    <x v="946"/>
    <n v="77.727272727272734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x v="3598"/>
    <d v="2014-09-03T04:59:00"/>
    <b v="0"/>
    <x v="74"/>
    <b v="1"/>
    <s v="theater/plays"/>
    <x v="2616"/>
    <n v="40.777777777777779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x v="3599"/>
    <d v="2015-08-30T00:00:00"/>
    <b v="0"/>
    <x v="57"/>
    <b v="1"/>
    <s v="theater/plays"/>
    <x v="2539"/>
    <n v="59.411764705882355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x v="3600"/>
    <d v="2016-10-13T20:22:44"/>
    <b v="0"/>
    <x v="80"/>
    <b v="1"/>
    <s v="theater/plays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x v="3601"/>
    <d v="2015-01-16T23:58:02"/>
    <b v="0"/>
    <x v="28"/>
    <b v="1"/>
    <s v="theater/plays"/>
    <x v="246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x v="3602"/>
    <d v="2016-05-17T21:27:59"/>
    <b v="0"/>
    <x v="72"/>
    <b v="1"/>
    <s v="theater/plays"/>
    <x v="2383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x v="3603"/>
    <d v="2015-11-05T21:44:40"/>
    <b v="0"/>
    <x v="7"/>
    <b v="1"/>
    <s v="theater/plays"/>
    <x v="261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x v="3604"/>
    <d v="2016-04-29T06:59:00"/>
    <b v="0"/>
    <x v="50"/>
    <b v="1"/>
    <s v="theater/plays"/>
    <x v="261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x v="3605"/>
    <d v="2016-02-13T19:02:06"/>
    <b v="0"/>
    <x v="41"/>
    <b v="1"/>
    <s v="theater/plays"/>
    <x v="249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x v="3606"/>
    <d v="2016-08-14T14:30:57"/>
    <b v="0"/>
    <x v="31"/>
    <b v="1"/>
    <s v="theater/plays"/>
    <x v="2619"/>
    <n v="61.0625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x v="3607"/>
    <d v="2015-12-15T00:00:00"/>
    <b v="0"/>
    <x v="9"/>
    <b v="1"/>
    <s v="theater/plays"/>
    <x v="2620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x v="3608"/>
    <d v="2016-06-17T14:00:00"/>
    <b v="0"/>
    <x v="74"/>
    <b v="1"/>
    <s v="theater/plays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x v="3609"/>
    <d v="2016-03-30T22:48:05"/>
    <b v="0"/>
    <x v="64"/>
    <b v="1"/>
    <s v="theater/plays"/>
    <x v="262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x v="3610"/>
    <d v="2015-08-17T10:22:16"/>
    <b v="0"/>
    <x v="162"/>
    <b v="1"/>
    <s v="theater/plays"/>
    <x v="262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x v="3611"/>
    <d v="2015-04-08T08:53:21"/>
    <b v="0"/>
    <x v="13"/>
    <b v="1"/>
    <s v="theater/plays"/>
    <x v="1627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x v="3612"/>
    <d v="2014-06-09T17:26:51"/>
    <b v="0"/>
    <x v="7"/>
    <b v="1"/>
    <s v="theater/plays"/>
    <x v="2623"/>
    <n v="126.666666666666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x v="3613"/>
    <d v="2014-06-28T14:09:34"/>
    <b v="0"/>
    <x v="9"/>
    <b v="1"/>
    <s v="theater/plays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x v="3614"/>
    <d v="2015-06-19T01:00:16"/>
    <b v="0"/>
    <x v="26"/>
    <b v="1"/>
    <s v="theater/plays"/>
    <x v="262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x v="3615"/>
    <d v="2015-12-10T14:14:56"/>
    <b v="0"/>
    <x v="250"/>
    <b v="1"/>
    <s v="theater/plays"/>
    <x v="202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x v="3616"/>
    <d v="2015-03-19T21:47:44"/>
    <b v="0"/>
    <x v="43"/>
    <b v="1"/>
    <s v="theater/plays"/>
    <x v="238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x v="3617"/>
    <d v="2017-02-28T00:00:00"/>
    <b v="0"/>
    <x v="13"/>
    <b v="1"/>
    <s v="theater/plays"/>
    <x v="262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x v="3618"/>
    <d v="2015-06-03T15:04:10"/>
    <b v="0"/>
    <x v="66"/>
    <b v="1"/>
    <s v="theater/plays"/>
    <x v="5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x v="3619"/>
    <d v="2016-11-19T22:00:00"/>
    <b v="0"/>
    <x v="57"/>
    <b v="1"/>
    <s v="theater/plays"/>
    <x v="124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x v="3620"/>
    <d v="2015-03-05T04:00:00"/>
    <b v="0"/>
    <x v="438"/>
    <b v="1"/>
    <s v="theater/plays"/>
    <x v="2626"/>
    <n v="56.065989847715734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x v="3621"/>
    <d v="2016-09-30T21:00:00"/>
    <b v="0"/>
    <x v="16"/>
    <b v="1"/>
    <s v="theater/plays"/>
    <x v="2627"/>
    <n v="47.028571428571432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x v="3622"/>
    <d v="2014-09-28T03:23:00"/>
    <b v="0"/>
    <x v="64"/>
    <b v="1"/>
    <s v="theater/plays"/>
    <x v="2628"/>
    <n v="47.666190476190479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x v="3623"/>
    <d v="2014-07-26T07:00:00"/>
    <b v="0"/>
    <x v="69"/>
    <b v="1"/>
    <s v="theater/plays"/>
    <x v="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x v="3624"/>
    <d v="2016-08-23T18:34:50"/>
    <b v="0"/>
    <x v="70"/>
    <b v="1"/>
    <s v="theater/plays"/>
    <x v="262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x v="3625"/>
    <d v="2015-07-02T15:39:37"/>
    <b v="0"/>
    <x v="76"/>
    <b v="1"/>
    <s v="theater/plays"/>
    <x v="257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x v="3626"/>
    <d v="2014-08-16T16:00:57"/>
    <b v="0"/>
    <x v="53"/>
    <b v="1"/>
    <s v="theater/plays"/>
    <x v="241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x v="3627"/>
    <d v="2016-05-21T03:59:00"/>
    <b v="0"/>
    <x v="60"/>
    <b v="1"/>
    <s v="theater/plays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x v="3628"/>
    <d v="2015-12-13T20:59:56"/>
    <b v="0"/>
    <x v="78"/>
    <b v="0"/>
    <s v="theater/musical"/>
    <x v="109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x v="3629"/>
    <d v="2016-05-05T17:00:00"/>
    <b v="0"/>
    <x v="84"/>
    <b v="0"/>
    <s v="theater/musical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x v="3630"/>
    <d v="2014-11-29T21:19:50"/>
    <b v="0"/>
    <x v="29"/>
    <b v="0"/>
    <s v="theater/musical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x v="3631"/>
    <d v="2014-09-23T03:59:00"/>
    <b v="0"/>
    <x v="211"/>
    <b v="0"/>
    <s v="theater/musical"/>
    <x v="263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x v="3632"/>
    <d v="2014-11-23T22:29:09"/>
    <b v="0"/>
    <x v="29"/>
    <b v="0"/>
    <s v="theater/musical"/>
    <x v="143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x v="3633"/>
    <d v="2016-11-19T01:00:00"/>
    <b v="0"/>
    <x v="162"/>
    <b v="0"/>
    <s v="theater/musical"/>
    <x v="263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x v="3634"/>
    <d v="2017-01-14T03:59:00"/>
    <b v="0"/>
    <x v="59"/>
    <b v="0"/>
    <s v="theater/musical"/>
    <x v="2633"/>
    <n v="176.94444444444446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x v="3635"/>
    <d v="2016-04-20T21:11:16"/>
    <b v="0"/>
    <x v="73"/>
    <b v="0"/>
    <s v="theater/musical"/>
    <x v="2634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x v="3636"/>
    <d v="2015-09-14T16:40:29"/>
    <b v="0"/>
    <x v="78"/>
    <b v="0"/>
    <s v="theater/musical"/>
    <x v="109"/>
    <n v="0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x v="3637"/>
    <d v="2015-01-01T16:48:55"/>
    <b v="0"/>
    <x v="25"/>
    <b v="0"/>
    <s v="theater/musical"/>
    <x v="2635"/>
    <n v="66.142857142857139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x v="3638"/>
    <d v="2015-04-19T15:08:52"/>
    <b v="0"/>
    <x v="84"/>
    <b v="0"/>
    <s v="theater/musical"/>
    <x v="2636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x v="3639"/>
    <d v="2016-10-07T15:11:00"/>
    <b v="0"/>
    <x v="29"/>
    <b v="0"/>
    <s v="theater/musical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x v="3640"/>
    <d v="2015-05-10T18:45:30"/>
    <b v="0"/>
    <x v="83"/>
    <b v="0"/>
    <s v="theater/musical"/>
    <x v="14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x v="3641"/>
    <d v="2014-10-05T05:00:00"/>
    <b v="0"/>
    <x v="78"/>
    <b v="0"/>
    <s v="theater/musical"/>
    <x v="109"/>
    <n v="0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x v="3642"/>
    <d v="2015-11-30T17:00:00"/>
    <b v="0"/>
    <x v="84"/>
    <b v="0"/>
    <s v="theater/musical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x v="3643"/>
    <d v="2015-11-17T04:27:19"/>
    <b v="0"/>
    <x v="78"/>
    <b v="0"/>
    <s v="theater/musical"/>
    <x v="109"/>
    <n v="0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x v="3644"/>
    <d v="2016-03-08T04:59:00"/>
    <b v="0"/>
    <x v="8"/>
    <b v="0"/>
    <s v="theater/musical"/>
    <x v="2638"/>
    <n v="68.416666666666671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x v="3645"/>
    <d v="2016-11-22T00:17:18"/>
    <b v="0"/>
    <x v="29"/>
    <b v="0"/>
    <s v="theater/musical"/>
    <x v="370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x v="3646"/>
    <d v="2015-06-16T23:30:00"/>
    <b v="0"/>
    <x v="22"/>
    <b v="0"/>
    <s v="theater/musical"/>
    <x v="263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x v="3647"/>
    <d v="2016-09-30T17:58:47"/>
    <b v="0"/>
    <x v="84"/>
    <b v="0"/>
    <s v="theater/musical"/>
    <x v="733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x v="3648"/>
    <d v="2014-10-05T07:00:45"/>
    <b v="0"/>
    <x v="196"/>
    <b v="1"/>
    <s v="theater/plays"/>
    <x v="26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x v="3649"/>
    <d v="2014-06-16T17:06:34"/>
    <b v="0"/>
    <x v="22"/>
    <b v="1"/>
    <s v="theater/plays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x v="3650"/>
    <d v="2016-02-02T11:29:44"/>
    <b v="0"/>
    <x v="57"/>
    <b v="1"/>
    <s v="theater/plays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x v="3651"/>
    <d v="2014-08-10T15:59:00"/>
    <b v="0"/>
    <x v="82"/>
    <b v="1"/>
    <s v="theater/plays"/>
    <x v="87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x v="3652"/>
    <d v="2016-08-25T03:59:00"/>
    <b v="0"/>
    <x v="57"/>
    <b v="1"/>
    <s v="theater/plays"/>
    <x v="2641"/>
    <n v="44.235294117647058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x v="3653"/>
    <d v="2015-08-05T08:43:27"/>
    <b v="0"/>
    <x v="51"/>
    <b v="1"/>
    <s v="theater/plays"/>
    <x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x v="3654"/>
    <d v="2016-04-03T17:00:00"/>
    <b v="0"/>
    <x v="44"/>
    <b v="1"/>
    <s v="theater/plays"/>
    <x v="264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x v="3655"/>
    <d v="2015-07-18T06:59:00"/>
    <b v="0"/>
    <x v="1"/>
    <b v="1"/>
    <s v="theater/plays"/>
    <x v="264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x v="3656"/>
    <d v="2017-02-01T22:59:00"/>
    <b v="0"/>
    <x v="67"/>
    <b v="1"/>
    <s v="theater/plays"/>
    <x v="264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x v="3657"/>
    <d v="2016-06-01T21:42:00"/>
    <b v="0"/>
    <x v="9"/>
    <b v="1"/>
    <s v="theater/plays"/>
    <x v="2645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x v="3658"/>
    <d v="2014-07-02T03:59:00"/>
    <b v="0"/>
    <x v="9"/>
    <b v="1"/>
    <s v="theater/plays"/>
    <x v="17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x v="3659"/>
    <d v="2015-03-19T14:39:00"/>
    <b v="0"/>
    <x v="62"/>
    <b v="1"/>
    <s v="theater/plays"/>
    <x v="238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x v="3660"/>
    <d v="2014-12-23T21:08:45"/>
    <b v="0"/>
    <x v="19"/>
    <b v="1"/>
    <s v="theater/plays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x v="3661"/>
    <d v="2016-04-10T04:00:00"/>
    <b v="0"/>
    <x v="17"/>
    <b v="1"/>
    <s v="theater/plays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x v="3662"/>
    <d v="2015-03-31T04:16:54"/>
    <b v="0"/>
    <x v="244"/>
    <b v="1"/>
    <s v="theater/plays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x v="3663"/>
    <d v="2016-12-21T11:50:30"/>
    <b v="0"/>
    <x v="82"/>
    <b v="1"/>
    <s v="theater/plays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x v="3664"/>
    <d v="2016-06-16T05:58:09"/>
    <b v="0"/>
    <x v="10"/>
    <b v="1"/>
    <s v="theater/plays"/>
    <x v="264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x v="3665"/>
    <d v="2015-10-28T19:54:00"/>
    <b v="0"/>
    <x v="25"/>
    <b v="1"/>
    <s v="theater/plays"/>
    <x v="2648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x v="3666"/>
    <d v="2014-07-24T07:00:00"/>
    <b v="0"/>
    <x v="44"/>
    <b v="1"/>
    <s v="theater/plays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x v="3667"/>
    <d v="2015-07-18T23:16:59"/>
    <b v="0"/>
    <x v="6"/>
    <b v="1"/>
    <s v="theater/plays"/>
    <x v="264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x v="3668"/>
    <d v="2015-07-23T18:33:00"/>
    <b v="0"/>
    <x v="33"/>
    <b v="1"/>
    <s v="theater/plays"/>
    <x v="99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x v="3669"/>
    <d v="2015-06-11T16:12:17"/>
    <b v="0"/>
    <x v="57"/>
    <b v="1"/>
    <s v="theater/plays"/>
    <x v="265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x v="3670"/>
    <d v="2015-05-31T23:00:00"/>
    <b v="0"/>
    <x v="8"/>
    <b v="1"/>
    <s v="theater/plays"/>
    <x v="265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x v="3671"/>
    <d v="2014-07-21T03:59:00"/>
    <b v="0"/>
    <x v="244"/>
    <b v="1"/>
    <s v="theater/plays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x v="3672"/>
    <d v="2014-09-26T22:43:04"/>
    <b v="0"/>
    <x v="7"/>
    <b v="1"/>
    <s v="theater/plays"/>
    <x v="1400"/>
    <n v="53.438596491228068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x v="3673"/>
    <d v="2014-11-05T12:52:00"/>
    <b v="0"/>
    <x v="229"/>
    <b v="1"/>
    <s v="theater/plays"/>
    <x v="265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x v="3674"/>
    <d v="2016-09-03T20:57:09"/>
    <b v="0"/>
    <x v="162"/>
    <b v="1"/>
    <s v="theater/plays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x v="3675"/>
    <d v="2016-05-15T23:00:00"/>
    <b v="0"/>
    <x v="83"/>
    <b v="1"/>
    <s v="theater/plays"/>
    <x v="251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x v="3676"/>
    <d v="2014-09-12T19:34:44"/>
    <b v="0"/>
    <x v="38"/>
    <b v="1"/>
    <s v="theater/plays"/>
    <x v="2654"/>
    <n v="64.375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x v="3677"/>
    <d v="2014-07-03T03:59:00"/>
    <b v="0"/>
    <x v="473"/>
    <b v="1"/>
    <s v="theater/plays"/>
    <x v="2655"/>
    <n v="62.05276381909547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x v="3678"/>
    <d v="2015-05-31T12:44:58"/>
    <b v="0"/>
    <x v="162"/>
    <b v="1"/>
    <s v="theater/plays"/>
    <x v="7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x v="3679"/>
    <d v="2014-07-01T04:59:00"/>
    <b v="0"/>
    <x v="209"/>
    <b v="1"/>
    <s v="theater/plays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x v="3680"/>
    <d v="2016-10-05T10:53:54"/>
    <b v="0"/>
    <x v="69"/>
    <b v="1"/>
    <s v="theater/plays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x v="3681"/>
    <d v="2016-01-15T15:38:10"/>
    <b v="0"/>
    <x v="59"/>
    <b v="1"/>
    <s v="theater/plays"/>
    <x v="265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x v="3682"/>
    <d v="2014-06-16T06:59:00"/>
    <b v="0"/>
    <x v="85"/>
    <b v="1"/>
    <s v="theater/plays"/>
    <x v="2658"/>
    <n v="62.32835820895522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x v="3683"/>
    <d v="2016-10-20T02:48:16"/>
    <b v="0"/>
    <x v="36"/>
    <b v="1"/>
    <s v="theater/plays"/>
    <x v="2659"/>
    <n v="58.78787878787878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x v="3684"/>
    <d v="2015-09-02T04:19:46"/>
    <b v="0"/>
    <x v="23"/>
    <b v="1"/>
    <s v="theater/plays"/>
    <x v="26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x v="3685"/>
    <d v="2014-05-19T21:00:00"/>
    <b v="0"/>
    <x v="149"/>
    <b v="1"/>
    <s v="theater/plays"/>
    <x v="2661"/>
    <n v="41.944444444444443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x v="3686"/>
    <d v="2015-08-29T03:59:00"/>
    <b v="0"/>
    <x v="79"/>
    <b v="1"/>
    <s v="theater/plays"/>
    <x v="266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x v="3687"/>
    <d v="2014-06-27T05:14:15"/>
    <b v="0"/>
    <x v="20"/>
    <b v="1"/>
    <s v="theater/plays"/>
    <x v="2663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x v="3688"/>
    <d v="2014-08-08T18:53:24"/>
    <b v="0"/>
    <x v="70"/>
    <b v="1"/>
    <s v="theater/plays"/>
    <x v="22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x v="3689"/>
    <d v="2015-06-21T22:25:00"/>
    <b v="0"/>
    <x v="95"/>
    <b v="1"/>
    <s v="theater/plays"/>
    <x v="1237"/>
    <n v="57.258064516129032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x v="3690"/>
    <d v="2014-11-27T15:21:23"/>
    <b v="0"/>
    <x v="162"/>
    <b v="1"/>
    <s v="theater/plays"/>
    <x v="43"/>
    <n v="58.06451612903225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x v="3691"/>
    <d v="2015-03-02T04:59:00"/>
    <b v="0"/>
    <x v="220"/>
    <b v="1"/>
    <s v="theater/plays"/>
    <x v="2664"/>
    <n v="186.80291970802921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x v="3692"/>
    <d v="2014-09-19T00:00:00"/>
    <b v="0"/>
    <x v="57"/>
    <b v="1"/>
    <s v="theater/plays"/>
    <x v="58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x v="3693"/>
    <d v="2015-11-30T22:30:00"/>
    <b v="0"/>
    <x v="25"/>
    <b v="1"/>
    <s v="theater/plays"/>
    <x v="266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x v="3694"/>
    <d v="2016-06-06T02:00:00"/>
    <b v="0"/>
    <x v="65"/>
    <b v="1"/>
    <s v="theater/plays"/>
    <x v="266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x v="3695"/>
    <d v="2015-01-11T20:53:30"/>
    <b v="0"/>
    <x v="51"/>
    <b v="1"/>
    <s v="theater/plays"/>
    <x v="22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x v="3696"/>
    <d v="2015-02-13T14:48:36"/>
    <b v="0"/>
    <x v="76"/>
    <b v="1"/>
    <s v="theater/plays"/>
    <x v="1342"/>
    <n v="39.743589743589745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x v="3697"/>
    <d v="2016-05-10T11:10:48"/>
    <b v="0"/>
    <x v="209"/>
    <b v="1"/>
    <s v="theater/plays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x v="3698"/>
    <d v="2016-03-02T19:21:27"/>
    <b v="0"/>
    <x v="327"/>
    <b v="1"/>
    <s v="theater/plays"/>
    <x v="266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x v="3699"/>
    <d v="2014-10-15T14:26:56"/>
    <b v="0"/>
    <x v="244"/>
    <b v="1"/>
    <s v="theater/plays"/>
    <x v="2624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x v="3700"/>
    <d v="2014-09-30T16:00:00"/>
    <b v="0"/>
    <x v="59"/>
    <b v="1"/>
    <s v="theater/plays"/>
    <x v="1247"/>
    <n v="33.666666666666664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x v="3701"/>
    <d v="2015-06-04T12:59:53"/>
    <b v="0"/>
    <x v="70"/>
    <b v="1"/>
    <s v="theater/plays"/>
    <x v="141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x v="3702"/>
    <d v="2016-07-10T22:59:00"/>
    <b v="0"/>
    <x v="64"/>
    <b v="1"/>
    <s v="theater/plays"/>
    <x v="22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x v="3703"/>
    <d v="2016-08-13T06:59:00"/>
    <b v="0"/>
    <x v="209"/>
    <b v="1"/>
    <s v="theater/plays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x v="3704"/>
    <d v="2016-05-31T16:33:14"/>
    <b v="0"/>
    <x v="74"/>
    <b v="1"/>
    <s v="theater/plays"/>
    <x v="266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x v="3705"/>
    <d v="2014-06-23T18:00:00"/>
    <b v="0"/>
    <x v="2"/>
    <b v="1"/>
    <s v="theater/plays"/>
    <x v="267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x v="3706"/>
    <d v="2014-09-12T21:55:49"/>
    <b v="0"/>
    <x v="62"/>
    <b v="1"/>
    <s v="theater/plays"/>
    <x v="2671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x v="3707"/>
    <d v="2016-07-22T05:26:00"/>
    <b v="0"/>
    <x v="23"/>
    <b v="1"/>
    <s v="theater/plays"/>
    <x v="267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x v="3708"/>
    <d v="2014-07-04T03:24:46"/>
    <b v="0"/>
    <x v="70"/>
    <b v="1"/>
    <s v="theater/plays"/>
    <x v="2673"/>
    <n v="53.846153846153847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x v="3709"/>
    <d v="2014-06-25T16:59:06"/>
    <b v="0"/>
    <x v="2"/>
    <b v="1"/>
    <s v="theater/plays"/>
    <x v="2674"/>
    <n v="30.928571428571427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x v="3710"/>
    <d v="2015-04-03T13:49:48"/>
    <b v="0"/>
    <x v="74"/>
    <b v="1"/>
    <s v="theater/plays"/>
    <x v="2675"/>
    <n v="67.962962962962962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x v="3711"/>
    <d v="2014-06-15T16:00:00"/>
    <b v="0"/>
    <x v="64"/>
    <b v="1"/>
    <s v="theater/plays"/>
    <x v="430"/>
    <n v="27.142857142857142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x v="3712"/>
    <d v="2015-05-31T06:59:00"/>
    <b v="0"/>
    <x v="201"/>
    <b v="1"/>
    <s v="theater/plays"/>
    <x v="267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x v="3713"/>
    <d v="2016-06-04T17:42:46"/>
    <b v="0"/>
    <x v="10"/>
    <b v="1"/>
    <s v="theater/plays"/>
    <x v="124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x v="3714"/>
    <d v="2015-05-26T03:59:00"/>
    <b v="0"/>
    <x v="174"/>
    <b v="1"/>
    <s v="theater/plays"/>
    <x v="1099"/>
    <n v="105.51546391752578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x v="3715"/>
    <d v="2015-03-31T12:52:00"/>
    <b v="0"/>
    <x v="74"/>
    <b v="1"/>
    <s v="theater/plays"/>
    <x v="2677"/>
    <n v="132.962962962962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x v="3716"/>
    <d v="2016-01-21T21:18:29"/>
    <b v="0"/>
    <x v="54"/>
    <b v="1"/>
    <s v="theater/plays"/>
    <x v="2678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x v="3717"/>
    <d v="2015-05-09T20:47:29"/>
    <b v="0"/>
    <x v="62"/>
    <b v="1"/>
    <s v="theater/plays"/>
    <x v="1266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x v="3718"/>
    <d v="2015-02-27T17:11:15"/>
    <b v="0"/>
    <x v="67"/>
    <b v="1"/>
    <s v="theater/plays"/>
    <x v="2679"/>
    <n v="26.021739130434781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x v="3719"/>
    <d v="2015-06-22T17:31:06"/>
    <b v="0"/>
    <x v="80"/>
    <b v="1"/>
    <s v="theater/plays"/>
    <x v="2680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x v="3720"/>
    <d v="2015-07-02T23:50:06"/>
    <b v="0"/>
    <x v="244"/>
    <b v="1"/>
    <s v="theater/plays"/>
    <x v="268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x v="3721"/>
    <d v="2014-11-05T23:28:04"/>
    <b v="0"/>
    <x v="34"/>
    <b v="1"/>
    <s v="theater/plays"/>
    <x v="262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x v="3722"/>
    <d v="2016-02-11T22:59:00"/>
    <b v="0"/>
    <x v="2"/>
    <b v="1"/>
    <s v="theater/plays"/>
    <x v="2682"/>
    <n v="47.657142857142858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x v="3723"/>
    <d v="2014-11-30T19:04:22"/>
    <b v="0"/>
    <x v="287"/>
    <b v="1"/>
    <s v="theater/plays"/>
    <x v="268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x v="3724"/>
    <d v="2016-05-04T23:00:00"/>
    <b v="0"/>
    <x v="30"/>
    <b v="1"/>
    <s v="theater/plays"/>
    <x v="268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x v="3725"/>
    <d v="2016-02-18T21:30:00"/>
    <b v="0"/>
    <x v="41"/>
    <b v="1"/>
    <s v="theater/plays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x v="3726"/>
    <d v="2016-04-29T21:00:00"/>
    <b v="0"/>
    <x v="67"/>
    <b v="1"/>
    <s v="theater/plays"/>
    <x v="268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x v="3727"/>
    <d v="2016-10-20T04:55:00"/>
    <b v="0"/>
    <x v="51"/>
    <b v="1"/>
    <s v="theater/plays"/>
    <x v="1266"/>
    <n v="61.060606060606062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x v="3728"/>
    <d v="2015-08-19T04:06:16"/>
    <b v="0"/>
    <x v="162"/>
    <b v="0"/>
    <s v="theater/plays"/>
    <x v="268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x v="3729"/>
    <d v="2015-03-23T03:55:12"/>
    <b v="0"/>
    <x v="81"/>
    <b v="0"/>
    <s v="theater/plays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x v="3730"/>
    <d v="2015-08-17T16:15:59"/>
    <b v="0"/>
    <x v="29"/>
    <b v="0"/>
    <s v="theater/plays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x v="3731"/>
    <d v="2015-01-10T03:23:00"/>
    <b v="0"/>
    <x v="8"/>
    <b v="0"/>
    <s v="theater/plays"/>
    <x v="2688"/>
    <n v="51.666666666666664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x v="3732"/>
    <d v="2015-01-24T12:00:00"/>
    <b v="0"/>
    <x v="80"/>
    <b v="0"/>
    <s v="theater/plays"/>
    <x v="2689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x v="3733"/>
    <d v="2015-04-18T22:30:00"/>
    <b v="0"/>
    <x v="78"/>
    <b v="0"/>
    <s v="theater/plays"/>
    <x v="109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x v="3734"/>
    <d v="2015-05-25T21:38:16"/>
    <b v="0"/>
    <x v="63"/>
    <b v="0"/>
    <s v="theater/plays"/>
    <x v="2690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x v="3735"/>
    <d v="2015-05-28T16:38:09"/>
    <b v="0"/>
    <x v="84"/>
    <b v="0"/>
    <s v="theater/plays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x v="3736"/>
    <d v="2015-03-23T18:00:00"/>
    <b v="0"/>
    <x v="29"/>
    <b v="0"/>
    <s v="theater/plays"/>
    <x v="886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x v="3737"/>
    <d v="2015-11-12T06:59:00"/>
    <b v="0"/>
    <x v="80"/>
    <b v="0"/>
    <s v="theater/plays"/>
    <x v="2692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x v="3738"/>
    <d v="2014-07-15T22:00:00"/>
    <b v="0"/>
    <x v="79"/>
    <b v="0"/>
    <s v="theater/plays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x v="3739"/>
    <d v="2016-07-17T10:47:48"/>
    <b v="0"/>
    <x v="22"/>
    <b v="0"/>
    <s v="theater/plays"/>
    <x v="269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x v="3740"/>
    <d v="2014-08-12T01:53:58"/>
    <b v="0"/>
    <x v="25"/>
    <b v="0"/>
    <s v="theater/plays"/>
    <x v="2695"/>
    <n v="25.571428571428573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x v="3741"/>
    <d v="2015-12-17T22:05:50"/>
    <b v="0"/>
    <x v="78"/>
    <b v="0"/>
    <s v="theater/plays"/>
    <x v="109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x v="3742"/>
    <d v="2014-09-06T05:09:04"/>
    <b v="0"/>
    <x v="80"/>
    <b v="0"/>
    <s v="theater/plays"/>
    <x v="172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x v="3743"/>
    <d v="2014-07-03T17:02:44"/>
    <b v="0"/>
    <x v="78"/>
    <b v="0"/>
    <s v="theater/plays"/>
    <x v="109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x v="3744"/>
    <d v="2014-07-05T03:59:00"/>
    <b v="0"/>
    <x v="78"/>
    <b v="0"/>
    <s v="theater/plays"/>
    <x v="109"/>
    <n v="0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x v="3745"/>
    <d v="2014-08-10T16:45:02"/>
    <b v="0"/>
    <x v="29"/>
    <b v="0"/>
    <s v="theater/plays"/>
    <x v="709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x v="3746"/>
    <d v="2016-10-08T09:20:39"/>
    <b v="0"/>
    <x v="29"/>
    <b v="0"/>
    <s v="theater/plays"/>
    <x v="2696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x v="3747"/>
    <d v="2015-07-05T22:59:00"/>
    <b v="0"/>
    <x v="29"/>
    <b v="0"/>
    <s v="theater/plays"/>
    <x v="460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x v="3748"/>
    <d v="2016-02-16T05:59:00"/>
    <b v="0"/>
    <x v="47"/>
    <b v="1"/>
    <s v="theater/musical"/>
    <x v="2697"/>
    <n v="99.538461538461533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x v="3749"/>
    <d v="2016-04-29T03:59:00"/>
    <b v="0"/>
    <x v="63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x v="3750"/>
    <d v="2015-02-10T07:59:00"/>
    <b v="0"/>
    <x v="33"/>
    <b v="1"/>
    <s v="theater/musical"/>
    <x v="1004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x v="3751"/>
    <d v="2016-04-02T23:51:13"/>
    <b v="0"/>
    <x v="202"/>
    <b v="1"/>
    <s v="theater/musical"/>
    <x v="269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x v="3752"/>
    <d v="2016-10-16T21:00:00"/>
    <b v="0"/>
    <x v="41"/>
    <b v="1"/>
    <s v="theater/musical"/>
    <x v="1246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x v="3753"/>
    <d v="2015-06-03T00:00:00"/>
    <b v="0"/>
    <x v="209"/>
    <b v="1"/>
    <s v="theater/musical"/>
    <x v="26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x v="3754"/>
    <d v="2014-07-26T04:59:00"/>
    <b v="0"/>
    <x v="74"/>
    <b v="1"/>
    <s v="theater/musical"/>
    <x v="43"/>
    <n v="111.111111111111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x v="3755"/>
    <d v="2016-04-15T20:48:27"/>
    <b v="0"/>
    <x v="33"/>
    <b v="1"/>
    <s v="theater/musical"/>
    <x v="27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x v="3756"/>
    <d v="2014-06-11T19:33:18"/>
    <b v="0"/>
    <x v="57"/>
    <b v="1"/>
    <s v="theater/musical"/>
    <x v="27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x v="3757"/>
    <d v="2014-12-01T20:25:15"/>
    <b v="0"/>
    <x v="133"/>
    <b v="1"/>
    <s v="theater/musical"/>
    <x v="2702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x v="3758"/>
    <d v="2014-05-19T05:00:00"/>
    <b v="0"/>
    <x v="55"/>
    <b v="1"/>
    <s v="theater/musical"/>
    <x v="2703"/>
    <n v="59.0384615384615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x v="3759"/>
    <d v="2015-08-26T02:35:53"/>
    <b v="0"/>
    <x v="106"/>
    <b v="1"/>
    <s v="theater/musical"/>
    <x v="2704"/>
    <n v="50.111022727272733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x v="3760"/>
    <d v="2014-05-05T12:36:26"/>
    <b v="0"/>
    <x v="110"/>
    <b v="1"/>
    <s v="theater/musical"/>
    <x v="270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x v="3761"/>
    <d v="2015-08-10T23:00:00"/>
    <b v="0"/>
    <x v="83"/>
    <b v="1"/>
    <s v="theater/musical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x v="3762"/>
    <d v="2015-08-02T19:31:29"/>
    <b v="0"/>
    <x v="33"/>
    <b v="1"/>
    <s v="theater/musical"/>
    <x v="2706"/>
    <n v="47.428571428571431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x v="3763"/>
    <d v="2015-04-01T17:00:26"/>
    <b v="0"/>
    <x v="99"/>
    <b v="1"/>
    <s v="theater/musical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x v="3764"/>
    <d v="2016-05-29T00:36:00"/>
    <b v="0"/>
    <x v="74"/>
    <b v="1"/>
    <s v="theater/musical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x v="3765"/>
    <d v="2014-07-30T18:38:02"/>
    <b v="0"/>
    <x v="329"/>
    <b v="1"/>
    <s v="theater/musical"/>
    <x v="2707"/>
    <n v="74.224299065420567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x v="3766"/>
    <d v="2014-07-03T04:00:45"/>
    <b v="0"/>
    <x v="93"/>
    <b v="1"/>
    <s v="theater/musical"/>
    <x v="2708"/>
    <n v="106.9271875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x v="3767"/>
    <d v="2015-03-01T04:59:00"/>
    <b v="0"/>
    <x v="66"/>
    <b v="1"/>
    <s v="theater/musical"/>
    <x v="270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x v="3768"/>
    <d v="2014-06-12T17:28:10"/>
    <b v="0"/>
    <x v="6"/>
    <b v="1"/>
    <s v="theater/musical"/>
    <x v="27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x v="3769"/>
    <d v="2016-04-15T14:21:19"/>
    <b v="0"/>
    <x v="41"/>
    <b v="1"/>
    <s v="theater/musical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x v="3770"/>
    <d v="2015-06-13T22:20:10"/>
    <b v="0"/>
    <x v="9"/>
    <b v="1"/>
    <s v="theater/musical"/>
    <x v="31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x v="3771"/>
    <d v="2016-05-18T00:00:00"/>
    <b v="0"/>
    <x v="44"/>
    <b v="1"/>
    <s v="theater/musical"/>
    <x v="271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x v="3772"/>
    <d v="2016-11-29T06:00:00"/>
    <b v="0"/>
    <x v="51"/>
    <b v="1"/>
    <s v="theater/musical"/>
    <x v="1097"/>
    <n v="166.969696969696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x v="3773"/>
    <d v="2016-11-15T02:08:00"/>
    <b v="0"/>
    <x v="7"/>
    <b v="1"/>
    <s v="theater/musical"/>
    <x v="212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x v="3774"/>
    <d v="2015-04-09T19:00:55"/>
    <b v="0"/>
    <x v="20"/>
    <b v="1"/>
    <s v="theater/musical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x v="3775"/>
    <d v="2015-04-09T04:00:00"/>
    <b v="0"/>
    <x v="25"/>
    <b v="1"/>
    <s v="theater/musical"/>
    <x v="59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x v="3776"/>
    <d v="2014-08-01T01:00:00"/>
    <b v="0"/>
    <x v="225"/>
    <b v="1"/>
    <s v="theater/musical"/>
    <x v="271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x v="3777"/>
    <d v="2014-09-27T04:00:00"/>
    <b v="0"/>
    <x v="211"/>
    <b v="1"/>
    <s v="theater/musical"/>
    <x v="2713"/>
    <n v="48.542372881355931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x v="3778"/>
    <d v="2015-02-14T19:39:40"/>
    <b v="0"/>
    <x v="17"/>
    <b v="1"/>
    <s v="theater/musical"/>
    <x v="2714"/>
    <n v="70.027777777777771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x v="3779"/>
    <d v="2016-03-26T16:39:00"/>
    <b v="0"/>
    <x v="248"/>
    <b v="1"/>
    <s v="theater/musical"/>
    <x v="271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x v="3780"/>
    <d v="2015-07-13T20:06:00"/>
    <b v="0"/>
    <x v="209"/>
    <b v="1"/>
    <s v="theater/musical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x v="3781"/>
    <d v="2014-09-08T21:11:25"/>
    <b v="0"/>
    <x v="47"/>
    <b v="1"/>
    <s v="theater/musical"/>
    <x v="27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x v="3782"/>
    <d v="2016-07-24T23:00:00"/>
    <b v="0"/>
    <x v="74"/>
    <b v="1"/>
    <s v="theater/musical"/>
    <x v="1409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x v="3783"/>
    <d v="2016-03-15T16:00:00"/>
    <b v="0"/>
    <x v="54"/>
    <b v="1"/>
    <s v="theater/musical"/>
    <x v="27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x v="3784"/>
    <d v="2016-07-10T23:32:12"/>
    <b v="0"/>
    <x v="73"/>
    <b v="1"/>
    <s v="theater/musical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x v="3785"/>
    <d v="2016-08-02T10:03:00"/>
    <b v="0"/>
    <x v="209"/>
    <b v="1"/>
    <s v="theater/musical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x v="3786"/>
    <d v="2016-05-27T00:54:35"/>
    <b v="0"/>
    <x v="26"/>
    <b v="1"/>
    <s v="theater/musical"/>
    <x v="2719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x v="3787"/>
    <d v="2015-07-11T03:59:00"/>
    <b v="0"/>
    <x v="73"/>
    <b v="1"/>
    <s v="theater/musical"/>
    <x v="272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x v="3788"/>
    <d v="2015-12-23T16:18:00"/>
    <b v="0"/>
    <x v="29"/>
    <b v="0"/>
    <s v="theater/musical"/>
    <x v="886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x v="3789"/>
    <d v="2015-06-15T19:10:18"/>
    <b v="0"/>
    <x v="80"/>
    <b v="0"/>
    <s v="theater/musical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x v="3790"/>
    <d v="2016-11-22T17:00:23"/>
    <b v="0"/>
    <x v="78"/>
    <b v="0"/>
    <s v="theater/musical"/>
    <x v="109"/>
    <n v="0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x v="3791"/>
    <d v="2014-07-06T16:36:32"/>
    <b v="0"/>
    <x v="78"/>
    <b v="0"/>
    <s v="theater/musical"/>
    <x v="109"/>
    <n v="0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x v="3792"/>
    <d v="2015-07-15T10:43:42"/>
    <b v="0"/>
    <x v="84"/>
    <b v="0"/>
    <s v="theater/musical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x v="3793"/>
    <d v="2014-12-16T22:32:09"/>
    <b v="0"/>
    <x v="54"/>
    <b v="0"/>
    <s v="theater/musical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x v="3794"/>
    <d v="2015-06-07T13:55:54"/>
    <b v="0"/>
    <x v="29"/>
    <b v="0"/>
    <s v="theater/musical"/>
    <x v="460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x v="3795"/>
    <d v="2015-08-28T22:30:00"/>
    <b v="0"/>
    <x v="84"/>
    <b v="0"/>
    <s v="theater/musical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x v="3796"/>
    <d v="2017-01-14T00:42:36"/>
    <b v="0"/>
    <x v="29"/>
    <b v="0"/>
    <s v="theater/musical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x v="3797"/>
    <d v="2015-04-20T21:09:25"/>
    <b v="0"/>
    <x v="77"/>
    <b v="0"/>
    <s v="theater/musical"/>
    <x v="27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x v="3798"/>
    <d v="2014-08-10T17:20:48"/>
    <b v="0"/>
    <x v="81"/>
    <b v="0"/>
    <s v="theater/musical"/>
    <x v="2725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x v="3799"/>
    <d v="2016-03-11T22:20:43"/>
    <b v="0"/>
    <x v="80"/>
    <b v="0"/>
    <s v="theater/musical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x v="3800"/>
    <d v="2015-01-11T04:59:00"/>
    <b v="0"/>
    <x v="38"/>
    <b v="0"/>
    <s v="theater/musical"/>
    <x v="2727"/>
    <n v="55.0625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x v="3801"/>
    <d v="2015-01-02T16:13:36"/>
    <b v="0"/>
    <x v="82"/>
    <b v="0"/>
    <s v="theater/musical"/>
    <x v="272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x v="3802"/>
    <d v="2015-10-22T03:01:46"/>
    <b v="0"/>
    <x v="78"/>
    <b v="0"/>
    <s v="theater/musical"/>
    <x v="109"/>
    <n v="0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x v="3803"/>
    <d v="2016-03-04T23:19:28"/>
    <b v="0"/>
    <x v="244"/>
    <b v="0"/>
    <s v="theater/musical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x v="3804"/>
    <d v="2016-07-31T07:00:00"/>
    <b v="0"/>
    <x v="78"/>
    <b v="0"/>
    <s v="theater/musical"/>
    <x v="109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x v="3805"/>
    <d v="2014-09-27T21:17:20"/>
    <b v="0"/>
    <x v="84"/>
    <b v="0"/>
    <s v="theater/musical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x v="3806"/>
    <d v="2014-06-29T06:13:01"/>
    <b v="0"/>
    <x v="29"/>
    <b v="0"/>
    <s v="theater/musical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x v="3807"/>
    <d v="2015-04-03T21:48:59"/>
    <b v="0"/>
    <x v="82"/>
    <b v="0"/>
    <s v="theater/musical"/>
    <x v="27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x v="3808"/>
    <d v="2015-04-25T09:53:39"/>
    <b v="0"/>
    <x v="54"/>
    <b v="1"/>
    <s v="theater/plays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x v="3809"/>
    <d v="2014-07-30T23:00:00"/>
    <b v="0"/>
    <x v="44"/>
    <b v="1"/>
    <s v="theater/plays"/>
    <x v="982"/>
    <n v="53.289473684210527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x v="3810"/>
    <d v="2015-03-21T19:22:38"/>
    <b v="0"/>
    <x v="55"/>
    <b v="1"/>
    <s v="theater/plays"/>
    <x v="2732"/>
    <n v="70.230769230769226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x v="3811"/>
    <d v="2016-05-31T11:00:00"/>
    <b v="0"/>
    <x v="10"/>
    <b v="1"/>
    <s v="theater/plays"/>
    <x v="273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x v="3812"/>
    <d v="2015-06-01T03:59:00"/>
    <b v="0"/>
    <x v="202"/>
    <b v="1"/>
    <s v="theater/plays"/>
    <x v="1708"/>
    <n v="199.18181818181819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x v="3813"/>
    <d v="2016-06-14T21:43:00"/>
    <b v="0"/>
    <x v="74"/>
    <b v="1"/>
    <s v="theater/plays"/>
    <x v="273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x v="3814"/>
    <d v="2015-04-01T03:59:00"/>
    <b v="0"/>
    <x v="69"/>
    <b v="1"/>
    <s v="theater/plays"/>
    <x v="2735"/>
    <n v="61.823529411764703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x v="3815"/>
    <d v="2015-08-20T23:00:00"/>
    <b v="0"/>
    <x v="9"/>
    <b v="1"/>
    <s v="theater/plays"/>
    <x v="273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x v="3816"/>
    <d v="2014-07-17T16:33:43"/>
    <b v="0"/>
    <x v="77"/>
    <b v="1"/>
    <s v="theater/plays"/>
    <x v="273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x v="3817"/>
    <d v="2015-10-24T03:59:00"/>
    <b v="0"/>
    <x v="9"/>
    <b v="1"/>
    <s v="theater/plays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x v="3818"/>
    <d v="2015-03-12T19:13:02"/>
    <b v="0"/>
    <x v="73"/>
    <b v="1"/>
    <s v="theater/plays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x v="3819"/>
    <d v="2015-07-17T21:02:00"/>
    <b v="0"/>
    <x v="55"/>
    <b v="1"/>
    <s v="theater/plays"/>
    <x v="201"/>
    <n v="40.923076923076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x v="3820"/>
    <d v="2015-07-05T15:38:37"/>
    <b v="0"/>
    <x v="9"/>
    <b v="1"/>
    <s v="theater/plays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x v="3821"/>
    <d v="2016-01-04T04:20:07"/>
    <b v="0"/>
    <x v="67"/>
    <b v="1"/>
    <s v="theater/plays"/>
    <x v="273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x v="3822"/>
    <d v="2016-01-19T22:59:00"/>
    <b v="0"/>
    <x v="88"/>
    <b v="1"/>
    <s v="theater/plays"/>
    <x v="2740"/>
    <n v="72.381578947368425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x v="3823"/>
    <d v="2015-07-20T03:59:00"/>
    <b v="0"/>
    <x v="14"/>
    <b v="1"/>
    <s v="theater/plays"/>
    <x v="93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x v="3824"/>
    <d v="2016-08-01T13:41:00"/>
    <b v="0"/>
    <x v="63"/>
    <b v="1"/>
    <s v="theater/plays"/>
    <x v="1277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x v="3825"/>
    <d v="2015-06-17T01:40:14"/>
    <b v="0"/>
    <x v="72"/>
    <b v="1"/>
    <s v="theater/plays"/>
    <x v="2741"/>
    <n v="107.571428571428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x v="3826"/>
    <d v="2015-05-07T10:09:54"/>
    <b v="0"/>
    <x v="55"/>
    <b v="1"/>
    <s v="theater/plays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x v="3827"/>
    <d v="2015-03-27T00:00:00"/>
    <b v="0"/>
    <x v="71"/>
    <b v="1"/>
    <s v="theater/plays"/>
    <x v="27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x v="3828"/>
    <d v="2014-12-31T13:39:47"/>
    <b v="0"/>
    <x v="33"/>
    <b v="1"/>
    <s v="theater/plays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x v="3829"/>
    <d v="2016-08-31T20:46:11"/>
    <b v="0"/>
    <x v="22"/>
    <b v="1"/>
    <s v="theater/plays"/>
    <x v="20"/>
    <n v="62.625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x v="3830"/>
    <d v="2016-05-27T17:46:51"/>
    <b v="0"/>
    <x v="83"/>
    <b v="1"/>
    <s v="theater/plays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x v="3831"/>
    <d v="2014-11-05T21:22:25"/>
    <b v="0"/>
    <x v="82"/>
    <b v="1"/>
    <s v="theater/plays"/>
    <x v="274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x v="3832"/>
    <d v="2016-02-20T02:45:35"/>
    <b v="0"/>
    <x v="82"/>
    <b v="1"/>
    <s v="theater/plays"/>
    <x v="43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x v="3833"/>
    <d v="2014-12-01T19:09:00"/>
    <b v="0"/>
    <x v="9"/>
    <b v="1"/>
    <s v="theater/plays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x v="3834"/>
    <d v="2015-06-18T10:41:07"/>
    <b v="0"/>
    <x v="7"/>
    <b v="1"/>
    <s v="theater/plays"/>
    <x v="274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x v="3835"/>
    <d v="2016-04-21T22:36:48"/>
    <b v="0"/>
    <x v="22"/>
    <b v="1"/>
    <s v="theater/plays"/>
    <x v="583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x v="3836"/>
    <d v="2016-08-03T04:09:00"/>
    <b v="0"/>
    <x v="25"/>
    <b v="1"/>
    <s v="theater/plays"/>
    <x v="2460"/>
    <n v="64.285714285714292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x v="3837"/>
    <d v="2015-07-03T18:22:38"/>
    <b v="0"/>
    <x v="57"/>
    <b v="1"/>
    <s v="theater/plays"/>
    <x v="42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x v="3838"/>
    <d v="2015-05-22T17:03:29"/>
    <b v="0"/>
    <x v="61"/>
    <b v="1"/>
    <s v="theater/plays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x v="3839"/>
    <d v="2015-07-30T03:25:24"/>
    <b v="0"/>
    <x v="58"/>
    <b v="1"/>
    <s v="theater/plays"/>
    <x v="982"/>
    <n v="63.28125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x v="3840"/>
    <d v="2016-03-28T15:50:29"/>
    <b v="0"/>
    <x v="83"/>
    <b v="1"/>
    <s v="theater/plays"/>
    <x v="2747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x v="3841"/>
    <d v="2014-07-20T18:51:27"/>
    <b v="1"/>
    <x v="69"/>
    <b v="0"/>
    <s v="theater/plays"/>
    <x v="274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x v="3842"/>
    <d v="2014-05-11T11:50:52"/>
    <b v="1"/>
    <x v="23"/>
    <b v="0"/>
    <s v="theater/plays"/>
    <x v="274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x v="3843"/>
    <d v="2014-06-01T01:44:24"/>
    <b v="1"/>
    <x v="10"/>
    <b v="0"/>
    <s v="theater/plays"/>
    <x v="27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x v="3844"/>
    <d v="2014-06-03T06:59:00"/>
    <b v="1"/>
    <x v="133"/>
    <b v="0"/>
    <s v="theater/plays"/>
    <x v="275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x v="3845"/>
    <d v="2015-10-01T15:02:54"/>
    <b v="1"/>
    <x v="8"/>
    <b v="0"/>
    <s v="theater/plays"/>
    <x v="2752"/>
    <n v="70.166666666666671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x v="3846"/>
    <d v="2014-10-04T06:59:00"/>
    <b v="1"/>
    <x v="22"/>
    <b v="0"/>
    <s v="theater/plays"/>
    <x v="837"/>
    <n v="23.625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x v="3847"/>
    <d v="2015-07-19T05:23:11"/>
    <b v="1"/>
    <x v="82"/>
    <b v="0"/>
    <s v="theater/plays"/>
    <x v="275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x v="3848"/>
    <d v="2015-10-18T19:36:29"/>
    <b v="1"/>
    <x v="68"/>
    <b v="0"/>
    <s v="theater/plays"/>
    <x v="275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x v="3849"/>
    <d v="2015-06-11T18:24:44"/>
    <b v="1"/>
    <x v="33"/>
    <b v="0"/>
    <s v="theater/plays"/>
    <x v="2755"/>
    <n v="75.464285714285708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x v="3850"/>
    <d v="2015-01-01T02:59:03"/>
    <b v="1"/>
    <x v="80"/>
    <b v="0"/>
    <s v="theater/plays"/>
    <x v="2756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x v="3851"/>
    <d v="2015-07-17T10:32:59"/>
    <b v="1"/>
    <x v="54"/>
    <b v="0"/>
    <s v="theater/plays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x v="3852"/>
    <d v="2015-03-27T03:34:36"/>
    <b v="0"/>
    <x v="84"/>
    <b v="0"/>
    <s v="theater/plays"/>
    <x v="418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x v="3853"/>
    <d v="2014-09-01T20:09:38"/>
    <b v="0"/>
    <x v="84"/>
    <b v="0"/>
    <s v="theater/plays"/>
    <x v="2758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x v="3854"/>
    <d v="2015-05-09T21:14:18"/>
    <b v="0"/>
    <x v="9"/>
    <b v="0"/>
    <s v="theater/plays"/>
    <x v="27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x v="3855"/>
    <d v="2015-03-26T22:17:51"/>
    <b v="0"/>
    <x v="29"/>
    <b v="0"/>
    <s v="theater/plays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x v="3856"/>
    <d v="2015-03-08T16:50:03"/>
    <b v="0"/>
    <x v="29"/>
    <b v="0"/>
    <s v="theater/plays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x v="3857"/>
    <d v="2014-08-01T17:12:00"/>
    <b v="0"/>
    <x v="80"/>
    <b v="0"/>
    <s v="theater/plays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x v="3858"/>
    <d v="2015-05-22T21:00:00"/>
    <b v="0"/>
    <x v="29"/>
    <b v="0"/>
    <s v="theater/plays"/>
    <x v="172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x v="3859"/>
    <d v="2014-06-25T21:00:00"/>
    <b v="0"/>
    <x v="29"/>
    <b v="0"/>
    <s v="theater/plays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x v="3860"/>
    <d v="2014-08-12T15:51:50"/>
    <b v="0"/>
    <x v="62"/>
    <b v="0"/>
    <s v="theater/plays"/>
    <x v="2761"/>
    <n v="81.538461538461533"/>
    <x v="1"/>
    <x v="6"/>
  </r>
  <r>
    <n v="3861"/>
    <s v="READY OR NOT HERE I COME"/>
    <s v="THE COMING OF THE LORD!"/>
    <x v="13"/>
    <n v="100"/>
    <x v="2"/>
    <x v="0"/>
    <s v="USD"/>
    <n v="1415828820"/>
    <n v="1412258977"/>
    <x v="3861"/>
    <d v="2014-11-12T21:47:00"/>
    <b v="0"/>
    <x v="29"/>
    <b v="0"/>
    <s v="theater/plays"/>
    <x v="152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x v="3862"/>
    <d v="2016-09-12T16:59:00"/>
    <b v="0"/>
    <x v="29"/>
    <b v="0"/>
    <s v="theater/plays"/>
    <x v="473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x v="3863"/>
    <d v="2015-11-05T16:11:45"/>
    <b v="0"/>
    <x v="78"/>
    <b v="0"/>
    <s v="theater/plays"/>
    <x v="109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x v="3864"/>
    <d v="2015-11-17T22:24:14"/>
    <b v="0"/>
    <x v="83"/>
    <b v="0"/>
    <s v="theater/plays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x v="3865"/>
    <d v="2014-08-30T05:30:00"/>
    <b v="0"/>
    <x v="25"/>
    <b v="0"/>
    <s v="theater/plays"/>
    <x v="2762"/>
    <n v="46.428571428571431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x v="3866"/>
    <d v="2016-03-23T03:29:00"/>
    <b v="0"/>
    <x v="84"/>
    <b v="0"/>
    <s v="theater/plays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x v="3867"/>
    <d v="2016-06-18T19:32:19"/>
    <b v="0"/>
    <x v="81"/>
    <b v="0"/>
    <s v="theater/plays"/>
    <x v="2763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x v="3868"/>
    <d v="2014-09-08T15:50:05"/>
    <b v="0"/>
    <x v="29"/>
    <b v="0"/>
    <s v="theater/musical"/>
    <x v="418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x v="3869"/>
    <d v="2015-03-14T03:11:00"/>
    <b v="0"/>
    <x v="41"/>
    <b v="0"/>
    <s v="theater/musical"/>
    <x v="276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x v="3870"/>
    <d v="2014-07-03T04:07:58"/>
    <b v="0"/>
    <x v="73"/>
    <b v="0"/>
    <s v="theater/musical"/>
    <x v="2154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x v="3871"/>
    <d v="2017-03-29T17:44:10"/>
    <b v="0"/>
    <x v="83"/>
    <b v="0"/>
    <s v="theater/musical"/>
    <x v="129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x v="3872"/>
    <d v="2015-08-14T03:29:56"/>
    <b v="0"/>
    <x v="78"/>
    <b v="0"/>
    <s v="theater/musical"/>
    <x v="109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x v="3873"/>
    <d v="2015-10-08T16:42:15"/>
    <b v="0"/>
    <x v="78"/>
    <b v="0"/>
    <s v="theater/musical"/>
    <x v="109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x v="3874"/>
    <d v="2015-01-24T01:00:00"/>
    <b v="0"/>
    <x v="78"/>
    <b v="0"/>
    <s v="theater/musical"/>
    <x v="109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x v="3875"/>
    <d v="2016-09-03T10:00:00"/>
    <b v="0"/>
    <x v="78"/>
    <b v="0"/>
    <s v="theater/musical"/>
    <x v="109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x v="3876"/>
    <d v="2016-02-02T14:58:48"/>
    <b v="0"/>
    <x v="67"/>
    <b v="0"/>
    <s v="theater/musical"/>
    <x v="276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x v="3877"/>
    <d v="2016-12-08T16:15:52"/>
    <b v="0"/>
    <x v="25"/>
    <b v="0"/>
    <s v="theater/musical"/>
    <x v="276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x v="3878"/>
    <d v="2015-06-30T03:59:00"/>
    <b v="0"/>
    <x v="29"/>
    <b v="0"/>
    <s v="theater/musical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x v="3879"/>
    <d v="2015-01-25T20:39:56"/>
    <b v="0"/>
    <x v="78"/>
    <b v="0"/>
    <s v="theater/musical"/>
    <x v="109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x v="3880"/>
    <d v="2014-07-30T23:00:00"/>
    <b v="0"/>
    <x v="57"/>
    <b v="0"/>
    <s v="theater/musical"/>
    <x v="2768"/>
    <n v="57.647058823529413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x v="3881"/>
    <d v="2017-02-20T00:26:39"/>
    <b v="0"/>
    <x v="29"/>
    <b v="0"/>
    <s v="theater/musical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x v="3882"/>
    <d v="2016-01-31T23:03:00"/>
    <b v="0"/>
    <x v="78"/>
    <b v="0"/>
    <s v="theater/musical"/>
    <x v="109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x v="3883"/>
    <d v="2014-09-02T14:27:49"/>
    <b v="0"/>
    <x v="78"/>
    <b v="0"/>
    <s v="theater/musical"/>
    <x v="109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x v="3884"/>
    <d v="2015-03-27T17:59:52"/>
    <b v="0"/>
    <x v="78"/>
    <b v="0"/>
    <s v="theater/musical"/>
    <x v="109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x v="3885"/>
    <d v="2016-05-09T22:49:51"/>
    <b v="0"/>
    <x v="78"/>
    <b v="0"/>
    <s v="theater/musical"/>
    <x v="109"/>
    <n v="0"/>
    <x v="1"/>
    <x v="40"/>
  </r>
  <r>
    <n v="3886"/>
    <s v="a (Canceled)"/>
    <n v="1"/>
    <x v="3"/>
    <n v="0"/>
    <x v="1"/>
    <x v="2"/>
    <s v="AUD"/>
    <n v="1418275702"/>
    <n v="1415683702"/>
    <x v="3886"/>
    <d v="2014-12-11T05:28:22"/>
    <b v="0"/>
    <x v="78"/>
    <b v="0"/>
    <s v="theater/musical"/>
    <x v="109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x v="3887"/>
    <d v="2015-05-01T22:00:00"/>
    <b v="0"/>
    <x v="84"/>
    <b v="0"/>
    <s v="theater/musical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x v="3888"/>
    <d v="2017-02-26T13:05:58"/>
    <b v="0"/>
    <x v="25"/>
    <b v="0"/>
    <s v="theater/plays"/>
    <x v="276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x v="3889"/>
    <d v="2015-01-04T23:26:00"/>
    <b v="0"/>
    <x v="82"/>
    <b v="0"/>
    <s v="theater/plays"/>
    <x v="277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x v="3890"/>
    <d v="2015-08-15T18:12:24"/>
    <b v="0"/>
    <x v="22"/>
    <b v="0"/>
    <s v="theater/plays"/>
    <x v="2771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x v="3891"/>
    <d v="2015-03-23T04:59:00"/>
    <b v="0"/>
    <x v="63"/>
    <b v="0"/>
    <s v="theater/plays"/>
    <x v="216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x v="3892"/>
    <d v="2014-08-24T07:00:00"/>
    <b v="0"/>
    <x v="78"/>
    <b v="0"/>
    <s v="theater/plays"/>
    <x v="109"/>
    <n v="0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x v="3893"/>
    <d v="2014-07-01T06:00:00"/>
    <b v="0"/>
    <x v="87"/>
    <b v="0"/>
    <s v="theater/plays"/>
    <x v="277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x v="3894"/>
    <d v="2016-12-06T04:59:00"/>
    <b v="0"/>
    <x v="202"/>
    <b v="0"/>
    <s v="theater/plays"/>
    <x v="2773"/>
    <n v="47.272727272727273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x v="3895"/>
    <d v="2015-02-28T06:00:18"/>
    <b v="0"/>
    <x v="29"/>
    <b v="0"/>
    <s v="theater/plays"/>
    <x v="152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x v="3896"/>
    <d v="2014-06-17T04:36:18"/>
    <b v="0"/>
    <x v="80"/>
    <b v="0"/>
    <s v="theater/plays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x v="3897"/>
    <d v="2015-01-08T20:58:03"/>
    <b v="0"/>
    <x v="73"/>
    <b v="0"/>
    <s v="theater/plays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x v="3898"/>
    <d v="2015-08-17T16:00:00"/>
    <b v="0"/>
    <x v="38"/>
    <b v="0"/>
    <s v="theater/plays"/>
    <x v="397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x v="3899"/>
    <d v="2014-08-12T18:36:01"/>
    <b v="0"/>
    <x v="84"/>
    <b v="0"/>
    <s v="theater/plays"/>
    <x v="2372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x v="3900"/>
    <d v="2015-06-11T02:13:11"/>
    <b v="0"/>
    <x v="81"/>
    <b v="0"/>
    <s v="theater/plays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x v="3901"/>
    <d v="2015-12-19T19:49:59"/>
    <b v="0"/>
    <x v="29"/>
    <b v="0"/>
    <s v="theater/plays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x v="3902"/>
    <d v="2016-11-14T12:14:02"/>
    <b v="0"/>
    <x v="162"/>
    <b v="0"/>
    <s v="theater/plays"/>
    <x v="277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x v="3903"/>
    <d v="2015-08-14T19:38:00"/>
    <b v="0"/>
    <x v="78"/>
    <b v="0"/>
    <s v="theater/plays"/>
    <x v="109"/>
    <n v="0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x v="3904"/>
    <d v="2015-04-15T05:04:00"/>
    <b v="0"/>
    <x v="84"/>
    <b v="0"/>
    <s v="theater/plays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x v="3905"/>
    <d v="2015-06-11T23:00:00"/>
    <b v="0"/>
    <x v="63"/>
    <b v="0"/>
    <s v="theater/plays"/>
    <x v="2777"/>
    <n v="24.714285714285715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x v="3906"/>
    <d v="2015-06-26T13:25:00"/>
    <b v="0"/>
    <x v="38"/>
    <b v="0"/>
    <s v="theater/plays"/>
    <x v="277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x v="3907"/>
    <d v="2014-10-26T20:08:00"/>
    <b v="0"/>
    <x v="80"/>
    <b v="0"/>
    <s v="theater/plays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x v="3908"/>
    <d v="2014-07-29T03:14:56"/>
    <b v="0"/>
    <x v="80"/>
    <b v="0"/>
    <s v="theater/plays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x v="3909"/>
    <d v="2014-09-11T08:37:22"/>
    <b v="0"/>
    <x v="80"/>
    <b v="0"/>
    <s v="theater/plays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x v="3910"/>
    <d v="2015-09-07T18:09:57"/>
    <b v="0"/>
    <x v="83"/>
    <b v="0"/>
    <s v="theater/plays"/>
    <x v="2782"/>
    <n v="61.666666666666664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x v="3911"/>
    <d v="2014-11-26T20:29:37"/>
    <b v="0"/>
    <x v="17"/>
    <b v="0"/>
    <s v="theater/plays"/>
    <x v="2783"/>
    <n v="83.138888888888886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x v="3912"/>
    <d v="2015-04-25T04:35:00"/>
    <b v="0"/>
    <x v="29"/>
    <b v="0"/>
    <s v="theater/plays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x v="3913"/>
    <d v="2015-11-30T06:04:09"/>
    <b v="0"/>
    <x v="63"/>
    <b v="0"/>
    <s v="theater/plays"/>
    <x v="7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x v="3914"/>
    <d v="2015-05-10T22:59:00"/>
    <b v="0"/>
    <x v="74"/>
    <b v="0"/>
    <s v="theater/plays"/>
    <x v="2784"/>
    <n v="33.666666666666664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x v="3915"/>
    <d v="2016-06-01T23:38:29"/>
    <b v="0"/>
    <x v="29"/>
    <b v="0"/>
    <s v="theater/plays"/>
    <x v="119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x v="3916"/>
    <d v="2016-06-03T11:19:12"/>
    <b v="0"/>
    <x v="78"/>
    <b v="0"/>
    <s v="theater/plays"/>
    <x v="109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x v="3917"/>
    <d v="2014-09-11T12:39:21"/>
    <b v="0"/>
    <x v="29"/>
    <b v="0"/>
    <s v="theater/plays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x v="3918"/>
    <d v="2014-08-04T16:00:00"/>
    <b v="0"/>
    <x v="83"/>
    <b v="0"/>
    <s v="theater/plays"/>
    <x v="418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x v="3919"/>
    <d v="2016-01-18T00:00:00"/>
    <b v="0"/>
    <x v="83"/>
    <b v="0"/>
    <s v="theater/plays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x v="3920"/>
    <d v="2016-11-13T10:17:40"/>
    <b v="0"/>
    <x v="83"/>
    <b v="0"/>
    <s v="theater/plays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x v="3921"/>
    <d v="2014-10-26T18:00:00"/>
    <b v="0"/>
    <x v="78"/>
    <b v="0"/>
    <s v="theater/plays"/>
    <x v="109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x v="3922"/>
    <d v="2015-03-02T23:00:00"/>
    <b v="0"/>
    <x v="79"/>
    <b v="0"/>
    <s v="theater/plays"/>
    <x v="2787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x v="3923"/>
    <d v="2015-04-09T23:31:11"/>
    <b v="0"/>
    <x v="57"/>
    <b v="0"/>
    <s v="theater/plays"/>
    <x v="278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x v="3924"/>
    <d v="2014-06-26T23:02:02"/>
    <b v="0"/>
    <x v="244"/>
    <b v="0"/>
    <s v="theater/plays"/>
    <x v="2789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x v="3925"/>
    <d v="2014-07-30T20:53:59"/>
    <b v="0"/>
    <x v="83"/>
    <b v="0"/>
    <s v="theater/plays"/>
    <x v="709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x v="3926"/>
    <d v="2014-12-27T02:02:28"/>
    <b v="0"/>
    <x v="29"/>
    <b v="0"/>
    <s v="theater/plays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x v="3927"/>
    <d v="2014-08-09T06:25:04"/>
    <b v="0"/>
    <x v="84"/>
    <b v="0"/>
    <s v="theater/plays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x v="3928"/>
    <d v="2015-10-16T04:59:00"/>
    <b v="0"/>
    <x v="63"/>
    <b v="0"/>
    <s v="theater/plays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x v="3929"/>
    <d v="2016-09-18T19:51:05"/>
    <b v="0"/>
    <x v="25"/>
    <b v="0"/>
    <s v="theater/plays"/>
    <x v="279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x v="3930"/>
    <d v="2016-04-01T06:00:00"/>
    <b v="0"/>
    <x v="78"/>
    <b v="0"/>
    <s v="theater/plays"/>
    <x v="109"/>
    <n v="0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x v="3931"/>
    <d v="2015-09-06T03:38:27"/>
    <b v="0"/>
    <x v="78"/>
    <b v="0"/>
    <s v="theater/plays"/>
    <x v="109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x v="3932"/>
    <d v="2016-03-16T03:02:44"/>
    <b v="0"/>
    <x v="29"/>
    <b v="0"/>
    <s v="theater/plays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x v="3933"/>
    <d v="2016-07-17T00:43:00"/>
    <b v="0"/>
    <x v="8"/>
    <b v="0"/>
    <s v="theater/plays"/>
    <x v="279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x v="3934"/>
    <d v="2015-10-01T13:00:00"/>
    <b v="0"/>
    <x v="8"/>
    <b v="0"/>
    <s v="theater/plays"/>
    <x v="132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x v="3935"/>
    <d v="2015-10-04T15:45:46"/>
    <b v="0"/>
    <x v="23"/>
    <b v="0"/>
    <s v="theater/plays"/>
    <x v="279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x v="3936"/>
    <d v="2016-12-01T07:18:40"/>
    <b v="0"/>
    <x v="78"/>
    <b v="0"/>
    <s v="theater/plays"/>
    <x v="109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x v="3937"/>
    <d v="2016-07-11T15:09:20"/>
    <b v="0"/>
    <x v="73"/>
    <b v="0"/>
    <s v="theater/plays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x v="3938"/>
    <d v="2015-06-27T21:44:14"/>
    <b v="0"/>
    <x v="81"/>
    <b v="0"/>
    <s v="theater/plays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x v="3939"/>
    <d v="2014-10-07T04:30:00"/>
    <b v="0"/>
    <x v="29"/>
    <b v="0"/>
    <s v="theater/plays"/>
    <x v="370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x v="3940"/>
    <d v="2015-01-02T11:49:11"/>
    <b v="0"/>
    <x v="84"/>
    <b v="0"/>
    <s v="theater/plays"/>
    <x v="88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x v="3941"/>
    <d v="2014-11-25T01:00:00"/>
    <b v="0"/>
    <x v="84"/>
    <b v="0"/>
    <s v="theater/plays"/>
    <x v="957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x v="3942"/>
    <d v="2015-06-16T21:41:54"/>
    <b v="0"/>
    <x v="78"/>
    <b v="0"/>
    <s v="theater/plays"/>
    <x v="109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x v="3943"/>
    <d v="2015-11-02T16:50:00"/>
    <b v="0"/>
    <x v="62"/>
    <b v="0"/>
    <s v="theater/plays"/>
    <x v="279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x v="3944"/>
    <d v="2015-08-27T15:54:35"/>
    <b v="0"/>
    <x v="78"/>
    <b v="0"/>
    <s v="theater/plays"/>
    <x v="109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x v="3945"/>
    <d v="2015-05-15T19:14:28"/>
    <b v="0"/>
    <x v="29"/>
    <b v="0"/>
    <s v="theater/plays"/>
    <x v="1161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x v="3946"/>
    <d v="2015-02-28T08:00:00"/>
    <b v="0"/>
    <x v="81"/>
    <b v="0"/>
    <s v="theater/plays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x v="3947"/>
    <d v="2016-10-02T03:25:44"/>
    <b v="0"/>
    <x v="84"/>
    <b v="0"/>
    <s v="theater/plays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x v="3948"/>
    <d v="2014-09-07T07:48:43"/>
    <b v="0"/>
    <x v="78"/>
    <b v="0"/>
    <s v="theater/plays"/>
    <x v="109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x v="3949"/>
    <d v="2015-02-11T02:53:41"/>
    <b v="0"/>
    <x v="58"/>
    <b v="0"/>
    <s v="theater/plays"/>
    <x v="279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x v="3950"/>
    <d v="2016-04-08T18:35:00"/>
    <b v="0"/>
    <x v="29"/>
    <b v="0"/>
    <s v="theater/plays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x v="3951"/>
    <d v="2016-05-03T18:49:02"/>
    <b v="0"/>
    <x v="29"/>
    <b v="0"/>
    <s v="theater/plays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x v="3952"/>
    <d v="2015-10-26T18:58:10"/>
    <b v="0"/>
    <x v="29"/>
    <b v="0"/>
    <s v="theater/plays"/>
    <x v="2801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x v="3953"/>
    <d v="2016-07-29T23:29:00"/>
    <b v="0"/>
    <x v="78"/>
    <b v="0"/>
    <s v="theater/plays"/>
    <x v="109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x v="3954"/>
    <d v="2014-07-14T15:37:44"/>
    <b v="0"/>
    <x v="78"/>
    <b v="0"/>
    <s v="theater/plays"/>
    <x v="109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x v="3955"/>
    <d v="2015-11-28T21:22:21"/>
    <b v="0"/>
    <x v="22"/>
    <b v="0"/>
    <s v="theater/plays"/>
    <x v="2802"/>
    <n v="53.125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x v="3956"/>
    <d v="2016-04-25T00:20:00"/>
    <b v="0"/>
    <x v="78"/>
    <b v="0"/>
    <s v="theater/plays"/>
    <x v="109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x v="3957"/>
    <d v="2016-07-08T23:25:54"/>
    <b v="0"/>
    <x v="29"/>
    <b v="0"/>
    <s v="theater/plays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x v="3958"/>
    <d v="2014-08-02T14:00:00"/>
    <b v="0"/>
    <x v="38"/>
    <b v="0"/>
    <s v="theater/plays"/>
    <x v="280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x v="3959"/>
    <d v="2014-09-28T18:55:56"/>
    <b v="0"/>
    <x v="8"/>
    <b v="0"/>
    <s v="theater/plays"/>
    <x v="69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x v="3960"/>
    <d v="2016-01-03T20:17:36"/>
    <b v="0"/>
    <x v="80"/>
    <b v="0"/>
    <s v="theater/plays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x v="3961"/>
    <d v="2014-05-08T21:23:30"/>
    <b v="0"/>
    <x v="84"/>
    <b v="0"/>
    <s v="theater/plays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x v="3962"/>
    <d v="2015-11-28T14:54:54"/>
    <b v="0"/>
    <x v="83"/>
    <b v="0"/>
    <s v="theater/plays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x v="3963"/>
    <d v="2015-11-18T04:41:57"/>
    <b v="0"/>
    <x v="78"/>
    <b v="0"/>
    <s v="theater/plays"/>
    <x v="109"/>
    <n v="0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x v="3964"/>
    <d v="2015-04-19T16:19:46"/>
    <b v="0"/>
    <x v="83"/>
    <b v="0"/>
    <s v="theater/plays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x v="3965"/>
    <d v="2016-04-14T04:39:40"/>
    <b v="0"/>
    <x v="80"/>
    <b v="0"/>
    <s v="theater/plays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x v="3966"/>
    <d v="2014-07-24T02:59:00"/>
    <b v="0"/>
    <x v="84"/>
    <b v="0"/>
    <s v="theater/plays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x v="3967"/>
    <d v="2017-03-06T06:58:27"/>
    <b v="0"/>
    <x v="73"/>
    <b v="0"/>
    <s v="theater/plays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x v="3968"/>
    <d v="2016-05-22T19:34:33"/>
    <b v="0"/>
    <x v="202"/>
    <b v="0"/>
    <s v="theater/plays"/>
    <x v="28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x v="3969"/>
    <d v="2016-08-29T03:55:00"/>
    <b v="0"/>
    <x v="79"/>
    <b v="0"/>
    <s v="theater/plays"/>
    <x v="280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x v="3970"/>
    <d v="2016-04-17T20:43:31"/>
    <b v="0"/>
    <x v="84"/>
    <b v="0"/>
    <s v="theater/plays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x v="3971"/>
    <d v="2014-07-21T12:52:06"/>
    <b v="0"/>
    <x v="79"/>
    <b v="0"/>
    <s v="theater/plays"/>
    <x v="2810"/>
    <n v="22.666666666666668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x v="3972"/>
    <d v="2015-02-06T01:37:14"/>
    <b v="0"/>
    <x v="22"/>
    <b v="0"/>
    <s v="theater/plays"/>
    <x v="28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x v="3973"/>
    <d v="2016-05-09T04:00:00"/>
    <b v="0"/>
    <x v="77"/>
    <b v="0"/>
    <s v="theater/plays"/>
    <x v="281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x v="3974"/>
    <d v="2016-06-02T13:07:28"/>
    <b v="0"/>
    <x v="202"/>
    <b v="0"/>
    <s v="theater/plays"/>
    <x v="2149"/>
    <n v="29.090909090909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x v="3975"/>
    <d v="2016-07-13T20:48:18"/>
    <b v="0"/>
    <x v="78"/>
    <b v="0"/>
    <s v="theater/plays"/>
    <x v="109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x v="3976"/>
    <d v="2014-08-01T07:00:00"/>
    <b v="0"/>
    <x v="73"/>
    <b v="0"/>
    <s v="theater/plays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x v="3977"/>
    <d v="2016-07-22T18:55:32"/>
    <b v="0"/>
    <x v="79"/>
    <b v="0"/>
    <s v="theater/plays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x v="3978"/>
    <d v="2015-01-31T15:25:53"/>
    <b v="0"/>
    <x v="22"/>
    <b v="0"/>
    <s v="theater/plays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x v="3979"/>
    <d v="2015-03-29T20:00:00"/>
    <b v="0"/>
    <x v="79"/>
    <b v="0"/>
    <s v="theater/plays"/>
    <x v="281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x v="3980"/>
    <d v="2014-07-05T14:22:27"/>
    <b v="0"/>
    <x v="63"/>
    <b v="0"/>
    <s v="theater/plays"/>
    <x v="2693"/>
    <n v="64.285714285714292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x v="3981"/>
    <d v="2016-07-17T04:19:09"/>
    <b v="0"/>
    <x v="63"/>
    <b v="0"/>
    <s v="theater/plays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x v="3982"/>
    <d v="2015-07-07T19:26:20"/>
    <b v="0"/>
    <x v="81"/>
    <b v="0"/>
    <s v="theater/plays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x v="3983"/>
    <d v="2014-05-20T06:59:00"/>
    <b v="0"/>
    <x v="67"/>
    <b v="0"/>
    <s v="theater/plays"/>
    <x v="281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x v="3984"/>
    <d v="2014-11-08T00:00:00"/>
    <b v="0"/>
    <x v="73"/>
    <b v="0"/>
    <s v="theater/plays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x v="3985"/>
    <d v="2016-02-20T21:05:00"/>
    <b v="0"/>
    <x v="10"/>
    <b v="0"/>
    <s v="theater/plays"/>
    <x v="280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x v="3986"/>
    <d v="2016-05-06T13:04:00"/>
    <b v="0"/>
    <x v="62"/>
    <b v="0"/>
    <s v="theater/plays"/>
    <x v="2820"/>
    <n v="37.538461538461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x v="3987"/>
    <d v="2014-05-16T22:11:30"/>
    <b v="0"/>
    <x v="62"/>
    <b v="0"/>
    <s v="theater/plays"/>
    <x v="2821"/>
    <n v="11.615384615384615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x v="3988"/>
    <d v="2015-08-29T01:56:53"/>
    <b v="0"/>
    <x v="80"/>
    <b v="0"/>
    <s v="theater/plays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x v="3989"/>
    <d v="2015-11-08T18:59:41"/>
    <b v="0"/>
    <x v="78"/>
    <b v="0"/>
    <s v="theater/plays"/>
    <x v="109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x v="3990"/>
    <d v="2016-03-02T16:08:13"/>
    <b v="0"/>
    <x v="83"/>
    <b v="0"/>
    <s v="theater/plays"/>
    <x v="2823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x v="3991"/>
    <d v="2015-05-31T15:28:02"/>
    <b v="0"/>
    <x v="29"/>
    <b v="0"/>
    <s v="theater/plays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x v="3992"/>
    <d v="2015-12-11T23:34:19"/>
    <b v="0"/>
    <x v="82"/>
    <b v="0"/>
    <s v="theater/plays"/>
    <x v="282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x v="3993"/>
    <d v="2015-05-13T20:45:12"/>
    <b v="0"/>
    <x v="29"/>
    <b v="0"/>
    <s v="theater/plays"/>
    <x v="130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x v="3994"/>
    <d v="2014-07-19T09:21:30"/>
    <b v="0"/>
    <x v="29"/>
    <b v="0"/>
    <s v="theater/plays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x v="3995"/>
    <d v="2015-02-14T11:27:00"/>
    <b v="0"/>
    <x v="80"/>
    <b v="0"/>
    <s v="theater/plays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x v="3996"/>
    <d v="2014-11-20T16:04:00"/>
    <b v="0"/>
    <x v="57"/>
    <b v="0"/>
    <s v="theater/plays"/>
    <x v="282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x v="3997"/>
    <d v="2015-04-05T08:23:41"/>
    <b v="0"/>
    <x v="78"/>
    <b v="0"/>
    <s v="theater/plays"/>
    <x v="109"/>
    <n v="0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x v="3998"/>
    <d v="2015-03-28T22:07:06"/>
    <b v="0"/>
    <x v="8"/>
    <b v="0"/>
    <s v="theater/plays"/>
    <x v="282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x v="3999"/>
    <d v="2014-08-31T19:51:49"/>
    <b v="0"/>
    <x v="25"/>
    <b v="0"/>
    <s v="theater/plays"/>
    <x v="2828"/>
    <n v="82.571428571428569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x v="4000"/>
    <d v="2016-05-07T14:29:18"/>
    <b v="0"/>
    <x v="29"/>
    <b v="0"/>
    <s v="theater/plays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x v="4001"/>
    <d v="2017-03-01T19:00:00"/>
    <b v="0"/>
    <x v="25"/>
    <b v="0"/>
    <s v="theater/plays"/>
    <x v="282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x v="4002"/>
    <d v="2014-09-27T01:02:41"/>
    <b v="0"/>
    <x v="80"/>
    <b v="0"/>
    <s v="theater/plays"/>
    <x v="1861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x v="4003"/>
    <d v="2015-02-15T14:05:47"/>
    <b v="0"/>
    <x v="84"/>
    <b v="0"/>
    <s v="theater/plays"/>
    <x v="2829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x v="4004"/>
    <d v="2014-10-08T03:54:17"/>
    <b v="0"/>
    <x v="29"/>
    <b v="0"/>
    <s v="theater/plays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x v="4005"/>
    <d v="2014-10-20T19:23:05"/>
    <b v="0"/>
    <x v="84"/>
    <b v="0"/>
    <s v="theater/plays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x v="4006"/>
    <d v="2016-02-16T18:33:07"/>
    <b v="0"/>
    <x v="29"/>
    <b v="0"/>
    <s v="theater/plays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x v="4007"/>
    <d v="2014-08-26T16:28:00"/>
    <b v="0"/>
    <x v="29"/>
    <b v="0"/>
    <s v="theater/plays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x v="4008"/>
    <d v="2015-07-22T23:08:27"/>
    <b v="0"/>
    <x v="80"/>
    <b v="0"/>
    <s v="theater/plays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x v="4009"/>
    <d v="2014-09-09T16:49:20"/>
    <b v="0"/>
    <x v="83"/>
    <b v="0"/>
    <s v="theater/plays"/>
    <x v="2830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x v="4010"/>
    <d v="2014-10-26T18:29:26"/>
    <b v="0"/>
    <x v="44"/>
    <b v="0"/>
    <s v="theater/plays"/>
    <x v="283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x v="4011"/>
    <d v="2015-01-28T13:04:38"/>
    <b v="0"/>
    <x v="80"/>
    <b v="0"/>
    <s v="theater/plays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x v="4012"/>
    <d v="2015-05-02T13:04:09"/>
    <b v="0"/>
    <x v="78"/>
    <b v="0"/>
    <s v="theater/plays"/>
    <x v="109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x v="4013"/>
    <d v="2015-02-16T07:13:43"/>
    <b v="0"/>
    <x v="84"/>
    <b v="0"/>
    <s v="theater/plays"/>
    <x v="698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x v="4014"/>
    <d v="2016-03-05T05:54:29"/>
    <b v="0"/>
    <x v="78"/>
    <b v="0"/>
    <s v="theater/plays"/>
    <x v="109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x v="4015"/>
    <d v="2015-07-19T18:44:23"/>
    <b v="0"/>
    <x v="29"/>
    <b v="0"/>
    <s v="theater/plays"/>
    <x v="107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x v="4016"/>
    <d v="2014-09-17T20:56:40"/>
    <b v="0"/>
    <x v="63"/>
    <b v="0"/>
    <s v="theater/plays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x v="4017"/>
    <d v="2014-09-04T16:07:54"/>
    <b v="0"/>
    <x v="84"/>
    <b v="0"/>
    <s v="theater/plays"/>
    <x v="857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x v="4018"/>
    <d v="2016-10-07T21:51:48"/>
    <b v="0"/>
    <x v="80"/>
    <b v="0"/>
    <s v="theater/plays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x v="4019"/>
    <d v="2016-04-15T16:28:00"/>
    <b v="0"/>
    <x v="80"/>
    <b v="0"/>
    <s v="theater/plays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x v="4020"/>
    <d v="2015-03-24T03:34:59"/>
    <b v="0"/>
    <x v="83"/>
    <b v="0"/>
    <s v="theater/plays"/>
    <x v="2834"/>
    <n v="33.333333333333336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x v="4021"/>
    <d v="2014-10-26T21:52:38"/>
    <b v="0"/>
    <x v="84"/>
    <b v="0"/>
    <s v="theater/plays"/>
    <x v="1863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x v="4022"/>
    <d v="2015-02-01T02:54:00"/>
    <b v="0"/>
    <x v="438"/>
    <b v="0"/>
    <s v="theater/plays"/>
    <x v="2835"/>
    <n v="63.55837563451776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x v="4023"/>
    <d v="2016-03-24T22:59:23"/>
    <b v="0"/>
    <x v="78"/>
    <b v="0"/>
    <s v="theater/plays"/>
    <x v="109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x v="4024"/>
    <d v="2015-08-31T16:04:57"/>
    <b v="0"/>
    <x v="29"/>
    <b v="0"/>
    <s v="theater/plays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x v="4025"/>
    <d v="2015-07-26T05:42:16"/>
    <b v="0"/>
    <x v="80"/>
    <b v="0"/>
    <s v="theater/plays"/>
    <x v="152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x v="4026"/>
    <d v="2015-12-04T16:43:59"/>
    <b v="0"/>
    <x v="78"/>
    <b v="0"/>
    <s v="theater/plays"/>
    <x v="109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x v="4027"/>
    <d v="2017-02-23T01:00:00"/>
    <b v="0"/>
    <x v="63"/>
    <b v="0"/>
    <s v="theater/plays"/>
    <x v="28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x v="4028"/>
    <d v="2014-06-05T22:31:40"/>
    <b v="0"/>
    <x v="202"/>
    <b v="0"/>
    <s v="theater/plays"/>
    <x v="2837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x v="4029"/>
    <d v="2015-12-14T00:36:10"/>
    <b v="0"/>
    <x v="78"/>
    <b v="0"/>
    <s v="theater/plays"/>
    <x v="109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x v="4030"/>
    <d v="2016-02-03T18:49:00"/>
    <b v="0"/>
    <x v="79"/>
    <b v="0"/>
    <s v="theater/plays"/>
    <x v="149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x v="4031"/>
    <d v="2014-12-18T15:02:44"/>
    <b v="0"/>
    <x v="78"/>
    <b v="0"/>
    <s v="theater/plays"/>
    <x v="109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x v="4032"/>
    <d v="2015-12-15T20:25:16"/>
    <b v="0"/>
    <x v="63"/>
    <b v="0"/>
    <s v="theater/plays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x v="4033"/>
    <d v="2016-10-02T09:00:00"/>
    <b v="0"/>
    <x v="225"/>
    <b v="0"/>
    <s v="theater/plays"/>
    <x v="283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x v="4034"/>
    <d v="2015-04-03T21:44:10"/>
    <b v="0"/>
    <x v="84"/>
    <b v="0"/>
    <s v="theater/plays"/>
    <x v="2840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x v="4035"/>
    <d v="2014-10-21T21:11:27"/>
    <b v="0"/>
    <x v="20"/>
    <b v="0"/>
    <s v="theater/plays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x v="4036"/>
    <d v="2014-07-01T22:30:00"/>
    <b v="0"/>
    <x v="57"/>
    <b v="0"/>
    <s v="theater/plays"/>
    <x v="284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x v="4037"/>
    <d v="2016-05-24T14:25:00"/>
    <b v="0"/>
    <x v="84"/>
    <b v="0"/>
    <s v="theater/plays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x v="4038"/>
    <d v="2014-10-17T19:10:10"/>
    <b v="0"/>
    <x v="80"/>
    <b v="0"/>
    <s v="theater/plays"/>
    <x v="2844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x v="4039"/>
    <d v="2015-12-01T05:59:00"/>
    <b v="0"/>
    <x v="81"/>
    <b v="0"/>
    <s v="theater/plays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x v="4040"/>
    <d v="2015-07-18T03:00:00"/>
    <b v="0"/>
    <x v="84"/>
    <b v="0"/>
    <s v="theater/plays"/>
    <x v="1296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x v="4041"/>
    <d v="2016-09-06T11:22:34"/>
    <b v="0"/>
    <x v="84"/>
    <b v="0"/>
    <s v="theater/plays"/>
    <x v="714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x v="4042"/>
    <d v="2015-01-20T19:16:00"/>
    <b v="0"/>
    <x v="83"/>
    <b v="0"/>
    <s v="theater/plays"/>
    <x v="2845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x v="4043"/>
    <d v="2014-11-20T22:58:45"/>
    <b v="0"/>
    <x v="78"/>
    <b v="0"/>
    <s v="theater/plays"/>
    <x v="109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x v="4044"/>
    <d v="2015-04-10T05:00:00"/>
    <b v="0"/>
    <x v="80"/>
    <b v="0"/>
    <s v="theater/plays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x v="4045"/>
    <d v="2014-08-21T04:49:49"/>
    <b v="0"/>
    <x v="29"/>
    <b v="0"/>
    <s v="theater/plays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x v="4046"/>
    <d v="2014-10-22T15:36:50"/>
    <b v="0"/>
    <x v="8"/>
    <b v="0"/>
    <s v="theater/plays"/>
    <x v="2847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x v="4047"/>
    <d v="2015-01-11T01:00:00"/>
    <b v="0"/>
    <x v="80"/>
    <b v="0"/>
    <s v="theater/plays"/>
    <x v="727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x v="4048"/>
    <d v="2016-04-11T11:13:07"/>
    <b v="0"/>
    <x v="110"/>
    <b v="0"/>
    <s v="theater/plays"/>
    <x v="284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x v="4049"/>
    <d v="2015-07-14T23:00:15"/>
    <b v="0"/>
    <x v="29"/>
    <b v="0"/>
    <s v="theater/plays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x v="4050"/>
    <d v="2014-10-23T15:16:31"/>
    <b v="0"/>
    <x v="29"/>
    <b v="0"/>
    <s v="theater/plays"/>
    <x v="2730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x v="4051"/>
    <d v="2014-05-09T06:53:00"/>
    <b v="0"/>
    <x v="78"/>
    <b v="0"/>
    <s v="theater/plays"/>
    <x v="109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x v="4052"/>
    <d v="2014-10-13T21:05:16"/>
    <b v="0"/>
    <x v="62"/>
    <b v="0"/>
    <s v="theater/plays"/>
    <x v="284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x v="4053"/>
    <d v="2014-11-15T20:00:00"/>
    <b v="0"/>
    <x v="84"/>
    <b v="0"/>
    <s v="theater/plays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x v="4054"/>
    <d v="2016-10-01T04:00:00"/>
    <b v="0"/>
    <x v="78"/>
    <b v="0"/>
    <s v="theater/plays"/>
    <x v="109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x v="4055"/>
    <d v="2014-06-19T15:33:51"/>
    <b v="0"/>
    <x v="64"/>
    <b v="0"/>
    <s v="theater/plays"/>
    <x v="2851"/>
    <n v="41.952380952380949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x v="4056"/>
    <d v="2016-07-03T19:59:00"/>
    <b v="0"/>
    <x v="82"/>
    <b v="0"/>
    <s v="theater/plays"/>
    <x v="28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x v="4057"/>
    <d v="2015-11-25T23:00:00"/>
    <b v="0"/>
    <x v="79"/>
    <b v="0"/>
    <s v="theater/plays"/>
    <x v="28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x v="4058"/>
    <d v="2016-04-01T03:59:00"/>
    <b v="0"/>
    <x v="80"/>
    <b v="0"/>
    <s v="theater/plays"/>
    <x v="2854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x v="4059"/>
    <d v="2014-09-16T03:00:00"/>
    <b v="0"/>
    <x v="63"/>
    <b v="0"/>
    <s v="theater/plays"/>
    <x v="45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x v="4060"/>
    <d v="2014-06-23T16:00:00"/>
    <b v="0"/>
    <x v="81"/>
    <b v="0"/>
    <s v="theater/plays"/>
    <x v="2855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x v="4061"/>
    <d v="2016-04-21T02:23:43"/>
    <b v="0"/>
    <x v="78"/>
    <b v="0"/>
    <s v="theater/plays"/>
    <x v="109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x v="4062"/>
    <d v="2016-07-02T17:44:28"/>
    <b v="0"/>
    <x v="83"/>
    <b v="0"/>
    <s v="theater/plays"/>
    <x v="285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x v="4063"/>
    <d v="2014-06-27T16:21:24"/>
    <b v="0"/>
    <x v="82"/>
    <b v="0"/>
    <s v="theater/plays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x v="4064"/>
    <d v="2015-04-29T14:07:06"/>
    <b v="0"/>
    <x v="79"/>
    <b v="0"/>
    <s v="theater/plays"/>
    <x v="2858"/>
    <n v="64.166666666666671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x v="4065"/>
    <d v="2014-08-12T22:50:11"/>
    <b v="0"/>
    <x v="80"/>
    <b v="0"/>
    <s v="theater/plays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x v="4066"/>
    <d v="2016-05-19T00:56:28"/>
    <b v="0"/>
    <x v="29"/>
    <b v="0"/>
    <s v="theater/plays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x v="4067"/>
    <d v="2015-09-28T02:49:10"/>
    <b v="0"/>
    <x v="57"/>
    <b v="0"/>
    <s v="theater/plays"/>
    <x v="2860"/>
    <n v="179.11764705882354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x v="4068"/>
    <d v="2017-01-13T23:05:00"/>
    <b v="0"/>
    <x v="29"/>
    <b v="0"/>
    <s v="theater/plays"/>
    <x v="460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x v="4069"/>
    <d v="2015-02-28T12:00:00"/>
    <b v="0"/>
    <x v="62"/>
    <b v="0"/>
    <s v="theater/plays"/>
    <x v="2861"/>
    <n v="33.076923076923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x v="4070"/>
    <d v="2015-03-01T03:00:00"/>
    <b v="0"/>
    <x v="79"/>
    <b v="0"/>
    <s v="theater/plays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x v="4071"/>
    <d v="2016-12-26T19:18:51"/>
    <b v="0"/>
    <x v="78"/>
    <b v="0"/>
    <s v="theater/plays"/>
    <x v="109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x v="4072"/>
    <d v="2014-08-21T18:35:11"/>
    <b v="0"/>
    <x v="84"/>
    <b v="0"/>
    <s v="theater/plays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x v="4073"/>
    <d v="2015-05-09T04:00:00"/>
    <b v="0"/>
    <x v="84"/>
    <b v="0"/>
    <s v="theater/plays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x v="4074"/>
    <d v="2015-11-05T14:16:15"/>
    <b v="0"/>
    <x v="64"/>
    <b v="0"/>
    <s v="theater/plays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x v="4075"/>
    <d v="2014-06-30T17:28:00"/>
    <b v="0"/>
    <x v="62"/>
    <b v="0"/>
    <s v="theater/plays"/>
    <x v="286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x v="4076"/>
    <d v="2014-10-21T19:51:00"/>
    <b v="0"/>
    <x v="78"/>
    <b v="0"/>
    <s v="theater/plays"/>
    <x v="109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x v="4077"/>
    <d v="2016-12-21T17:03:14"/>
    <b v="0"/>
    <x v="79"/>
    <b v="0"/>
    <s v="theater/plays"/>
    <x v="1159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x v="4078"/>
    <d v="2017-01-27T18:54:02"/>
    <b v="0"/>
    <x v="78"/>
    <b v="0"/>
    <s v="theater/plays"/>
    <x v="109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x v="4079"/>
    <d v="2016-06-19T22:32:01"/>
    <b v="0"/>
    <x v="29"/>
    <b v="0"/>
    <s v="theater/plays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x v="4080"/>
    <d v="2016-06-14T18:54:00"/>
    <b v="0"/>
    <x v="78"/>
    <b v="0"/>
    <s v="theater/plays"/>
    <x v="109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x v="4081"/>
    <d v="2015-03-08T12:57:05"/>
    <b v="0"/>
    <x v="8"/>
    <b v="0"/>
    <s v="theater/plays"/>
    <x v="286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x v="4082"/>
    <d v="2015-11-14T23:00:00"/>
    <b v="0"/>
    <x v="84"/>
    <b v="0"/>
    <s v="theater/plays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x v="4083"/>
    <d v="2016-01-14T18:16:56"/>
    <b v="0"/>
    <x v="79"/>
    <b v="0"/>
    <s v="theater/plays"/>
    <x v="2867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x v="4084"/>
    <d v="2016-10-09T10:28:26"/>
    <b v="0"/>
    <x v="29"/>
    <b v="0"/>
    <s v="theater/plays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x v="4085"/>
    <d v="2015-03-24T03:59:00"/>
    <b v="0"/>
    <x v="29"/>
    <b v="0"/>
    <s v="theater/plays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x v="4086"/>
    <d v="2015-11-21T04:00:00"/>
    <b v="0"/>
    <x v="81"/>
    <b v="0"/>
    <s v="theater/plays"/>
    <x v="609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x v="4087"/>
    <d v="2016-07-17T17:49:46"/>
    <b v="0"/>
    <x v="78"/>
    <b v="0"/>
    <s v="theater/plays"/>
    <x v="109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x v="4088"/>
    <d v="2015-01-16T10:26:00"/>
    <b v="0"/>
    <x v="83"/>
    <b v="0"/>
    <s v="theater/plays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x v="4089"/>
    <d v="2015-05-31T17:35:00"/>
    <b v="0"/>
    <x v="22"/>
    <b v="0"/>
    <s v="theater/plays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x v="4090"/>
    <d v="2015-08-07T15:00:00"/>
    <b v="0"/>
    <x v="83"/>
    <b v="0"/>
    <s v="theater/plays"/>
    <x v="41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x v="4091"/>
    <d v="2015-01-16T12:09:11"/>
    <b v="0"/>
    <x v="22"/>
    <b v="0"/>
    <s v="theater/plays"/>
    <x v="782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x v="4092"/>
    <d v="2015-04-05T03:40:47"/>
    <b v="0"/>
    <x v="29"/>
    <b v="0"/>
    <s v="theater/plays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x v="4093"/>
    <d v="2015-08-22T19:34:53"/>
    <b v="0"/>
    <x v="80"/>
    <b v="0"/>
    <s v="theater/plays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x v="4094"/>
    <d v="2014-10-22T04:59:00"/>
    <b v="0"/>
    <x v="22"/>
    <b v="0"/>
    <s v="theater/plays"/>
    <x v="2176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x v="4095"/>
    <d v="2016-12-19T00:45:50"/>
    <b v="0"/>
    <x v="29"/>
    <b v="0"/>
    <s v="theater/plays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x v="4096"/>
    <d v="2017-02-28T08:51:00"/>
    <b v="0"/>
    <x v="81"/>
    <b v="0"/>
    <s v="theater/plays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x v="4097"/>
    <d v="2016-01-31T23:55:00"/>
    <b v="0"/>
    <x v="78"/>
    <b v="0"/>
    <s v="theater/plays"/>
    <x v="109"/>
    <n v="0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x v="4098"/>
    <d v="2016-06-04T17:19:57"/>
    <b v="0"/>
    <x v="78"/>
    <b v="0"/>
    <s v="theater/plays"/>
    <x v="109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x v="4099"/>
    <d v="2016-09-02T20:24:33"/>
    <b v="0"/>
    <x v="29"/>
    <b v="0"/>
    <s v="theater/plays"/>
    <x v="2871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x v="4100"/>
    <d v="2014-10-25T02:59:50"/>
    <b v="0"/>
    <x v="78"/>
    <b v="0"/>
    <s v="theater/plays"/>
    <x v="109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x v="4101"/>
    <d v="2017-01-25T21:41:22"/>
    <b v="0"/>
    <x v="78"/>
    <b v="0"/>
    <s v="theater/plays"/>
    <x v="109"/>
    <n v="0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x v="4102"/>
    <d v="2016-05-15T20:21:13"/>
    <b v="0"/>
    <x v="79"/>
    <b v="0"/>
    <s v="theater/plays"/>
    <x v="2872"/>
    <n v="22.833333333333332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x v="4103"/>
    <d v="2015-08-26T18:32:00"/>
    <b v="0"/>
    <x v="79"/>
    <b v="0"/>
    <s v="theater/plays"/>
    <x v="70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x v="4104"/>
    <d v="2016-10-27T06:40:34"/>
    <b v="0"/>
    <x v="25"/>
    <b v="0"/>
    <s v="theater/plays"/>
    <x v="287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x v="4105"/>
    <d v="2016-12-26T00:15:09"/>
    <b v="0"/>
    <x v="79"/>
    <b v="0"/>
    <s v="theater/plays"/>
    <x v="287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x v="4106"/>
    <d v="2015-04-02T01:00:00"/>
    <b v="0"/>
    <x v="51"/>
    <b v="0"/>
    <s v="theater/plays"/>
    <x v="2875"/>
    <n v="106.969696969696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x v="4107"/>
    <d v="2014-09-24T22:00:01"/>
    <b v="0"/>
    <x v="80"/>
    <b v="0"/>
    <s v="theater/plays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x v="4108"/>
    <d v="2017-03-03T05:00:00"/>
    <b v="0"/>
    <x v="29"/>
    <b v="0"/>
    <s v="theater/plays"/>
    <x v="2877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x v="4109"/>
    <d v="2015-11-29T13:56:44"/>
    <b v="0"/>
    <x v="78"/>
    <b v="0"/>
    <s v="theater/plays"/>
    <x v="109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x v="4110"/>
    <d v="2016-07-21T15:02:31"/>
    <b v="0"/>
    <x v="79"/>
    <b v="0"/>
    <s v="theater/plays"/>
    <x v="2878"/>
    <n v="14.333333333333334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x v="4111"/>
    <d v="2015-02-24T03:15:40"/>
    <b v="0"/>
    <x v="79"/>
    <b v="0"/>
    <s v="theater/plays"/>
    <x v="287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x v="4112"/>
    <d v="2016-02-28T00:00:00"/>
    <b v="0"/>
    <x v="29"/>
    <b v="0"/>
    <s v="theater/plays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x v="4113"/>
    <d v="2016-01-08T06:34:00"/>
    <b v="0"/>
    <x v="83"/>
    <b v="0"/>
    <s v="theater/plays"/>
    <x v="418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03C00D-F669-4E42-84D6-A071121922B8}" name="PivotTable1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8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9" showAll="0">
      <items count="226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t="default"/>
      </items>
    </pivotField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Category" fld="18" subtotal="count" baseField="0" baseItem="0"/>
  </dataFields>
  <formats count="17">
    <format dxfId="6">
      <pivotArea outline="0" collapsedLevelsAreSubtotals="1" fieldPosition="0">
        <references count="1">
          <reference field="18" count="8" selected="0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7">
      <pivotArea grandCol="1" outline="0" collapsedLevelsAreSubtotals="1" fieldPosition="0"/>
    </format>
    <format dxfId="8">
      <pivotArea outline="0" collapsedLevelsAreSubtotals="1" fieldPosition="0">
        <references count="1">
          <reference field="18" count="1" selected="0">
            <x v="0"/>
          </reference>
        </references>
      </pivotArea>
    </format>
    <format dxfId="9">
      <pivotArea outline="0" collapsedLevelsAreSubtotals="1" fieldPosition="0"/>
    </format>
    <format dxfId="10">
      <pivotArea field="5" type="button" dataOnly="0" labelOnly="1" outline="0" axis="axisCol" fieldPosition="0"/>
    </format>
    <format dxfId="11">
      <pivotArea type="topRight" dataOnly="0" labelOnly="1" outline="0" fieldPosition="0"/>
    </format>
    <format dxfId="12">
      <pivotArea dataOnly="0" labelOnly="1" fieldPosition="0">
        <references count="1">
          <reference field="5" count="0"/>
        </references>
      </pivotArea>
    </format>
    <format dxfId="13">
      <pivotArea dataOnly="0" labelOnly="1" grandCol="1" outline="0" fieldPosition="0"/>
    </format>
    <format dxfId="14">
      <pivotArea field="5" type="button" dataOnly="0" labelOnly="1" outline="0" axis="axisCol" fieldPosition="0"/>
    </format>
    <format dxfId="15">
      <pivotArea type="topRight" dataOnly="0" labelOnly="1" outline="0" fieldPosition="0"/>
    </format>
    <format dxfId="16">
      <pivotArea outline="0" collapsedLevelsAreSubtotals="1" fieldPosition="0"/>
    </format>
    <format dxfId="17">
      <pivotArea dataOnly="0" labelOnly="1" fieldPosition="0">
        <references count="1">
          <reference field="5" count="0"/>
        </references>
      </pivotArea>
    </format>
    <format dxfId="18">
      <pivotArea dataOnly="0" labelOnly="1" grandCol="1" outline="0" fieldPosition="0"/>
    </format>
    <format dxfId="19">
      <pivotArea type="origin" dataOnly="0" labelOnly="1" outline="0" fieldPosition="0"/>
    </format>
    <format dxfId="20">
      <pivotArea field="18" type="button" dataOnly="0" labelOnly="1" outline="0" axis="axisRow" fieldPosition="0"/>
    </format>
    <format dxfId="21">
      <pivotArea dataOnly="0" labelOnly="1" fieldPosition="0">
        <references count="1">
          <reference field="18" count="0"/>
        </references>
      </pivotArea>
    </format>
    <format dxfId="22">
      <pivotArea dataOnly="0" labelOnly="1" grandRow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B5A96D-7070-4021-8ED6-6B489EC893A1}" name="PivotTable2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>
      <items count="226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t="default"/>
      </items>
    </pivotField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ub-Category" fld="19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96598F-3C39-4B3F-9C37-CE7E7EBB643A}" name="PivotTable3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9" showAll="0">
      <items count="226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t="default"/>
      </items>
    </pivotField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0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22254A8-D038-43D7-8E89-93DFB16D7DAE}" name="Table1" displayName="Table1" ref="G3:I9" totalsRowShown="0">
  <autoFilter ref="G3:I9" xr:uid="{F5C4F965-80DD-4BA9-BC0F-0597445B7A42}"/>
  <tableColumns count="3">
    <tableColumn id="1" xr3:uid="{E4A6CCFE-476C-4438-99D2-1A15C81DBF2E}" name="Summary - Statistic table "/>
    <tableColumn id="2" xr3:uid="{4A46F381-A0CB-4225-8981-0386776D3505}" name="Successful campaigns" dataDxfId="5"/>
    <tableColumn id="3" xr3:uid="{97D03208-49BB-49CA-93A1-22AAA288B0E9}" name="Failed campaigns" dataDxfId="4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CA8D0-9B33-4C2C-BCF4-B6DE68B265E8}">
  <sheetPr codeName="Sheet1"/>
  <dimension ref="A1:K14"/>
  <sheetViews>
    <sheetView workbookViewId="0">
      <selection activeCell="A17" sqref="A17"/>
    </sheetView>
  </sheetViews>
  <sheetFormatPr defaultRowHeight="14.5" x14ac:dyDescent="0.35"/>
  <cols>
    <col min="1" max="1" width="16.08984375" style="10" bestFit="1" customWidth="1"/>
    <col min="2" max="2" width="17.54296875" style="14" bestFit="1" customWidth="1"/>
    <col min="3" max="3" width="5.453125" style="14" bestFit="1" customWidth="1"/>
    <col min="4" max="4" width="8.08984375" style="14" bestFit="1" customWidth="1"/>
    <col min="5" max="5" width="3.6328125" style="14" bestFit="1" customWidth="1"/>
    <col min="6" max="6" width="10.7265625" style="14" bestFit="1" customWidth="1"/>
    <col min="7" max="11" width="12.36328125" style="12" customWidth="1"/>
  </cols>
  <sheetData>
    <row r="1" spans="1:11" x14ac:dyDescent="0.35">
      <c r="A1" s="9" t="s">
        <v>8223</v>
      </c>
      <c r="B1" t="s">
        <v>8323</v>
      </c>
    </row>
    <row r="3" spans="1:11" x14ac:dyDescent="0.35">
      <c r="A3" s="17" t="s">
        <v>8322</v>
      </c>
      <c r="B3" s="13" t="s">
        <v>8312</v>
      </c>
      <c r="G3"/>
      <c r="H3"/>
      <c r="I3"/>
      <c r="J3"/>
      <c r="K3"/>
    </row>
    <row r="4" spans="1:11" x14ac:dyDescent="0.35">
      <c r="A4" s="17" t="s">
        <v>8310</v>
      </c>
      <c r="B4" s="15" t="s">
        <v>8219</v>
      </c>
      <c r="C4" s="15" t="s">
        <v>8221</v>
      </c>
      <c r="D4" s="15" t="s">
        <v>8220</v>
      </c>
      <c r="E4" s="15" t="s">
        <v>8222</v>
      </c>
      <c r="F4" s="15" t="s">
        <v>8311</v>
      </c>
      <c r="G4"/>
      <c r="H4"/>
      <c r="I4"/>
      <c r="J4"/>
      <c r="K4"/>
    </row>
    <row r="5" spans="1:11" x14ac:dyDescent="0.35">
      <c r="A5" s="10" t="s">
        <v>8313</v>
      </c>
      <c r="B5" s="16">
        <v>300</v>
      </c>
      <c r="C5" s="16">
        <v>180</v>
      </c>
      <c r="D5" s="16">
        <v>40</v>
      </c>
      <c r="E5" s="16"/>
      <c r="F5" s="16">
        <v>520</v>
      </c>
      <c r="G5"/>
      <c r="H5"/>
      <c r="I5"/>
      <c r="J5"/>
      <c r="K5"/>
    </row>
    <row r="6" spans="1:11" x14ac:dyDescent="0.35">
      <c r="A6" s="10" t="s">
        <v>8314</v>
      </c>
      <c r="B6" s="16">
        <v>34</v>
      </c>
      <c r="C6" s="16">
        <v>140</v>
      </c>
      <c r="D6" s="16">
        <v>20</v>
      </c>
      <c r="E6" s="16">
        <v>6</v>
      </c>
      <c r="F6" s="16">
        <v>200</v>
      </c>
      <c r="G6"/>
      <c r="H6"/>
      <c r="I6"/>
      <c r="J6"/>
      <c r="K6"/>
    </row>
    <row r="7" spans="1:11" x14ac:dyDescent="0.35">
      <c r="A7" s="10" t="s">
        <v>8315</v>
      </c>
      <c r="B7" s="16">
        <v>80</v>
      </c>
      <c r="C7" s="16">
        <v>140</v>
      </c>
      <c r="D7" s="16"/>
      <c r="E7" s="16"/>
      <c r="F7" s="16">
        <v>220</v>
      </c>
      <c r="G7"/>
      <c r="H7"/>
      <c r="I7"/>
      <c r="J7"/>
      <c r="K7"/>
    </row>
    <row r="8" spans="1:11" x14ac:dyDescent="0.35">
      <c r="A8" s="10" t="s">
        <v>8316</v>
      </c>
      <c r="B8" s="16"/>
      <c r="C8" s="16"/>
      <c r="D8" s="16">
        <v>24</v>
      </c>
      <c r="E8" s="16"/>
      <c r="F8" s="16">
        <v>24</v>
      </c>
      <c r="G8"/>
      <c r="H8"/>
      <c r="I8"/>
      <c r="J8"/>
      <c r="K8"/>
    </row>
    <row r="9" spans="1:11" x14ac:dyDescent="0.35">
      <c r="A9" s="10" t="s">
        <v>8317</v>
      </c>
      <c r="B9" s="16">
        <v>540</v>
      </c>
      <c r="C9" s="16">
        <v>120</v>
      </c>
      <c r="D9" s="16">
        <v>20</v>
      </c>
      <c r="E9" s="16">
        <v>20</v>
      </c>
      <c r="F9" s="16">
        <v>700</v>
      </c>
      <c r="G9"/>
      <c r="H9"/>
      <c r="I9"/>
      <c r="J9"/>
      <c r="K9"/>
    </row>
    <row r="10" spans="1:11" x14ac:dyDescent="0.35">
      <c r="A10" s="10" t="s">
        <v>8318</v>
      </c>
      <c r="B10" s="16">
        <v>103</v>
      </c>
      <c r="C10" s="16">
        <v>117</v>
      </c>
      <c r="D10" s="16"/>
      <c r="E10" s="16"/>
      <c r="F10" s="16">
        <v>220</v>
      </c>
    </row>
    <row r="11" spans="1:11" x14ac:dyDescent="0.35">
      <c r="A11" s="10" t="s">
        <v>8319</v>
      </c>
      <c r="B11" s="16">
        <v>80</v>
      </c>
      <c r="C11" s="16">
        <v>127</v>
      </c>
      <c r="D11" s="16">
        <v>30</v>
      </c>
      <c r="E11" s="16"/>
      <c r="F11" s="16">
        <v>237</v>
      </c>
    </row>
    <row r="12" spans="1:11" x14ac:dyDescent="0.35">
      <c r="A12" s="10" t="s">
        <v>8320</v>
      </c>
      <c r="B12" s="16">
        <v>209</v>
      </c>
      <c r="C12" s="16">
        <v>213</v>
      </c>
      <c r="D12" s="16">
        <v>178</v>
      </c>
      <c r="E12" s="16"/>
      <c r="F12" s="16">
        <v>600</v>
      </c>
    </row>
    <row r="13" spans="1:11" x14ac:dyDescent="0.35">
      <c r="A13" s="10" t="s">
        <v>8321</v>
      </c>
      <c r="B13" s="16">
        <v>839</v>
      </c>
      <c r="C13" s="16">
        <v>493</v>
      </c>
      <c r="D13" s="16">
        <v>37</v>
      </c>
      <c r="E13" s="16">
        <v>24</v>
      </c>
      <c r="F13" s="16">
        <v>1393</v>
      </c>
    </row>
    <row r="14" spans="1:11" x14ac:dyDescent="0.35">
      <c r="A14" s="10" t="s">
        <v>8311</v>
      </c>
      <c r="B14" s="16">
        <v>2185</v>
      </c>
      <c r="C14" s="16">
        <v>1530</v>
      </c>
      <c r="D14" s="16">
        <v>349</v>
      </c>
      <c r="E14" s="16">
        <v>50</v>
      </c>
      <c r="F14" s="1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BE5CF-7F17-4D8A-B7C2-E6D850C5F030}">
  <sheetPr codeName="Sheet2"/>
  <dimension ref="A1:F47"/>
  <sheetViews>
    <sheetView zoomScale="90" zoomScaleNormal="90" workbookViewId="0">
      <selection activeCell="D19" sqref="D19"/>
    </sheetView>
  </sheetViews>
  <sheetFormatPr defaultRowHeight="14.5" x14ac:dyDescent="0.35"/>
  <cols>
    <col min="1" max="1" width="20.1796875" bestFit="1" customWidth="1"/>
    <col min="2" max="2" width="15.81640625" bestFit="1" customWidth="1"/>
    <col min="3" max="3" width="5.6328125" bestFit="1" customWidth="1"/>
    <col min="4" max="4" width="8.26953125" bestFit="1" customWidth="1"/>
    <col min="5" max="5" width="3.81640625" bestFit="1" customWidth="1"/>
    <col min="6" max="6" width="11" bestFit="1" customWidth="1"/>
    <col min="7" max="7" width="10.7265625" bestFit="1" customWidth="1"/>
  </cols>
  <sheetData>
    <row r="1" spans="1:6" x14ac:dyDescent="0.35">
      <c r="A1" s="9" t="s">
        <v>8223</v>
      </c>
      <c r="B1" t="s">
        <v>8323</v>
      </c>
    </row>
    <row r="2" spans="1:6" x14ac:dyDescent="0.35">
      <c r="A2" s="9" t="s">
        <v>8308</v>
      </c>
      <c r="B2" t="s">
        <v>8323</v>
      </c>
    </row>
    <row r="4" spans="1:6" x14ac:dyDescent="0.35">
      <c r="A4" s="9" t="s">
        <v>8365</v>
      </c>
      <c r="B4" s="9" t="s">
        <v>8312</v>
      </c>
    </row>
    <row r="5" spans="1:6" x14ac:dyDescent="0.35">
      <c r="A5" s="9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35">
      <c r="A6" s="10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35">
      <c r="A7" s="10" t="s">
        <v>8325</v>
      </c>
      <c r="B7" s="11"/>
      <c r="C7" s="11"/>
      <c r="D7" s="11">
        <v>20</v>
      </c>
      <c r="E7" s="11"/>
      <c r="F7" s="11">
        <v>20</v>
      </c>
    </row>
    <row r="8" spans="1:6" x14ac:dyDescent="0.35">
      <c r="A8" s="10" t="s">
        <v>8326</v>
      </c>
      <c r="B8" s="11"/>
      <c r="C8" s="11"/>
      <c r="D8" s="11">
        <v>24</v>
      </c>
      <c r="E8" s="11"/>
      <c r="F8" s="11">
        <v>24</v>
      </c>
    </row>
    <row r="9" spans="1:6" x14ac:dyDescent="0.35">
      <c r="A9" s="10" t="s">
        <v>8327</v>
      </c>
      <c r="B9" s="11"/>
      <c r="C9" s="11">
        <v>40</v>
      </c>
      <c r="D9" s="11"/>
      <c r="E9" s="11"/>
      <c r="F9" s="11">
        <v>40</v>
      </c>
    </row>
    <row r="10" spans="1:6" x14ac:dyDescent="0.35">
      <c r="A10" s="10" t="s">
        <v>8328</v>
      </c>
      <c r="B10" s="11">
        <v>40</v>
      </c>
      <c r="C10" s="11"/>
      <c r="D10" s="11"/>
      <c r="E10" s="11"/>
      <c r="F10" s="11">
        <v>40</v>
      </c>
    </row>
    <row r="11" spans="1:6" x14ac:dyDescent="0.35">
      <c r="A11" s="10" t="s">
        <v>8329</v>
      </c>
      <c r="B11" s="11">
        <v>180</v>
      </c>
      <c r="C11" s="11"/>
      <c r="D11" s="11"/>
      <c r="E11" s="11"/>
      <c r="F11" s="11">
        <v>180</v>
      </c>
    </row>
    <row r="12" spans="1:6" x14ac:dyDescent="0.35">
      <c r="A12" s="10" t="s">
        <v>8330</v>
      </c>
      <c r="B12" s="11"/>
      <c r="C12" s="11">
        <v>80</v>
      </c>
      <c r="D12" s="11"/>
      <c r="E12" s="11"/>
      <c r="F12" s="11">
        <v>80</v>
      </c>
    </row>
    <row r="13" spans="1:6" x14ac:dyDescent="0.35">
      <c r="A13" s="10" t="s">
        <v>8331</v>
      </c>
      <c r="B13" s="11">
        <v>40</v>
      </c>
      <c r="C13" s="11"/>
      <c r="D13" s="11"/>
      <c r="E13" s="11"/>
      <c r="F13" s="11">
        <v>40</v>
      </c>
    </row>
    <row r="14" spans="1:6" x14ac:dyDescent="0.35">
      <c r="A14" s="10" t="s">
        <v>8332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35">
      <c r="A15" s="10" t="s">
        <v>8333</v>
      </c>
      <c r="B15" s="11"/>
      <c r="C15" s="11">
        <v>40</v>
      </c>
      <c r="D15" s="11"/>
      <c r="E15" s="11"/>
      <c r="F15" s="11">
        <v>40</v>
      </c>
    </row>
    <row r="16" spans="1:6" x14ac:dyDescent="0.35">
      <c r="A16" s="10" t="s">
        <v>8334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35">
      <c r="A17" s="10" t="s">
        <v>8335</v>
      </c>
      <c r="B17" s="11"/>
      <c r="C17" s="11">
        <v>20</v>
      </c>
      <c r="D17" s="11"/>
      <c r="E17" s="11"/>
      <c r="F17" s="11">
        <v>20</v>
      </c>
    </row>
    <row r="18" spans="1:6" x14ac:dyDescent="0.35">
      <c r="A18" s="10" t="s">
        <v>8336</v>
      </c>
      <c r="B18" s="11">
        <v>140</v>
      </c>
      <c r="C18" s="11"/>
      <c r="D18" s="11"/>
      <c r="E18" s="11"/>
      <c r="F18" s="11">
        <v>140</v>
      </c>
    </row>
    <row r="19" spans="1:6" x14ac:dyDescent="0.35">
      <c r="A19" s="10" t="s">
        <v>8337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35">
      <c r="A20" s="10" t="s">
        <v>8338</v>
      </c>
      <c r="B20" s="11"/>
      <c r="C20" s="11">
        <v>60</v>
      </c>
      <c r="D20" s="11"/>
      <c r="E20" s="11"/>
      <c r="F20" s="11">
        <v>60</v>
      </c>
    </row>
    <row r="21" spans="1:6" x14ac:dyDescent="0.35">
      <c r="A21" s="10" t="s">
        <v>8339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35">
      <c r="A22" s="10" t="s">
        <v>8340</v>
      </c>
      <c r="B22" s="11">
        <v>20</v>
      </c>
      <c r="C22" s="11"/>
      <c r="D22" s="11"/>
      <c r="E22" s="11"/>
      <c r="F22" s="11">
        <v>20</v>
      </c>
    </row>
    <row r="23" spans="1:6" x14ac:dyDescent="0.35">
      <c r="A23" s="10" t="s">
        <v>8341</v>
      </c>
      <c r="B23" s="11"/>
      <c r="C23" s="11">
        <v>40</v>
      </c>
      <c r="D23" s="11"/>
      <c r="E23" s="11"/>
      <c r="F23" s="11">
        <v>40</v>
      </c>
    </row>
    <row r="24" spans="1:6" x14ac:dyDescent="0.35">
      <c r="A24" s="10" t="s">
        <v>8342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3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35">
      <c r="A26" s="10" t="s">
        <v>8344</v>
      </c>
      <c r="B26" s="11">
        <v>60</v>
      </c>
      <c r="C26" s="11"/>
      <c r="D26" s="11"/>
      <c r="E26" s="11"/>
      <c r="F26" s="11">
        <v>60</v>
      </c>
    </row>
    <row r="27" spans="1:6" x14ac:dyDescent="0.35">
      <c r="A27" s="10" t="s">
        <v>8345</v>
      </c>
      <c r="B27" s="11"/>
      <c r="C27" s="11">
        <v>20</v>
      </c>
      <c r="D27" s="11"/>
      <c r="E27" s="11"/>
      <c r="F27" s="11">
        <v>20</v>
      </c>
    </row>
    <row r="28" spans="1:6" x14ac:dyDescent="0.35">
      <c r="A28" s="10" t="s">
        <v>8346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35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35">
      <c r="A30" s="10" t="s">
        <v>8348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35">
      <c r="A31" s="10" t="s">
        <v>8349</v>
      </c>
      <c r="B31" s="11">
        <v>40</v>
      </c>
      <c r="C31" s="11"/>
      <c r="D31" s="11"/>
      <c r="E31" s="11"/>
      <c r="F31" s="11">
        <v>40</v>
      </c>
    </row>
    <row r="32" spans="1:6" x14ac:dyDescent="0.35">
      <c r="A32" s="10" t="s">
        <v>8350</v>
      </c>
      <c r="B32" s="11">
        <v>20</v>
      </c>
      <c r="C32" s="11"/>
      <c r="D32" s="11"/>
      <c r="E32" s="11"/>
      <c r="F32" s="11">
        <v>20</v>
      </c>
    </row>
    <row r="33" spans="1:6" x14ac:dyDescent="0.35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35">
      <c r="A34" s="10" t="s">
        <v>8352</v>
      </c>
      <c r="B34" s="11">
        <v>260</v>
      </c>
      <c r="C34" s="11"/>
      <c r="D34" s="11"/>
      <c r="E34" s="11"/>
      <c r="F34" s="11">
        <v>260</v>
      </c>
    </row>
    <row r="35" spans="1:6" x14ac:dyDescent="0.35">
      <c r="A35" s="10" t="s">
        <v>8353</v>
      </c>
      <c r="B35" s="11"/>
      <c r="C35" s="11"/>
      <c r="D35" s="11">
        <v>40</v>
      </c>
      <c r="E35" s="11"/>
      <c r="F35" s="11">
        <v>40</v>
      </c>
    </row>
    <row r="36" spans="1:6" x14ac:dyDescent="0.35">
      <c r="A36" s="10" t="s">
        <v>8354</v>
      </c>
      <c r="B36" s="11">
        <v>60</v>
      </c>
      <c r="C36" s="11"/>
      <c r="D36" s="11"/>
      <c r="E36" s="11"/>
      <c r="F36" s="11">
        <v>60</v>
      </c>
    </row>
    <row r="37" spans="1:6" x14ac:dyDescent="0.35">
      <c r="A37" s="10" t="s">
        <v>8355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35">
      <c r="A38" s="10" t="s">
        <v>8356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35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35">
      <c r="A40" s="10" t="s">
        <v>8358</v>
      </c>
      <c r="B40" s="11">
        <v>80</v>
      </c>
      <c r="C40" s="11"/>
      <c r="D40" s="11"/>
      <c r="E40" s="11"/>
      <c r="F40" s="11">
        <v>80</v>
      </c>
    </row>
    <row r="41" spans="1:6" x14ac:dyDescent="0.35">
      <c r="A41" s="10" t="s">
        <v>8359</v>
      </c>
      <c r="B41" s="11">
        <v>60</v>
      </c>
      <c r="C41" s="11"/>
      <c r="D41" s="11"/>
      <c r="E41" s="11"/>
      <c r="F41" s="11">
        <v>60</v>
      </c>
    </row>
    <row r="42" spans="1:6" x14ac:dyDescent="0.35">
      <c r="A42" s="10" t="s">
        <v>8360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35">
      <c r="A43" s="10" t="s">
        <v>8361</v>
      </c>
      <c r="B43" s="11"/>
      <c r="C43" s="11">
        <v>100</v>
      </c>
      <c r="D43" s="11"/>
      <c r="E43" s="11"/>
      <c r="F43" s="11">
        <v>100</v>
      </c>
    </row>
    <row r="44" spans="1:6" x14ac:dyDescent="0.35">
      <c r="A44" s="10" t="s">
        <v>8362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35">
      <c r="A45" s="10" t="s">
        <v>8363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35">
      <c r="A46" s="10" t="s">
        <v>8364</v>
      </c>
      <c r="B46" s="11"/>
      <c r="C46" s="11"/>
      <c r="D46" s="11">
        <v>20</v>
      </c>
      <c r="E46" s="11"/>
      <c r="F46" s="11">
        <v>20</v>
      </c>
    </row>
    <row r="47" spans="1:6" x14ac:dyDescent="0.35">
      <c r="A47" s="10" t="s">
        <v>8311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4AFB2-E589-4FE8-8C52-9FEFDE1B2EE8}">
  <sheetPr codeName="Sheet3"/>
  <dimension ref="A1:E18"/>
  <sheetViews>
    <sheetView tabSelected="1" zoomScale="60" zoomScaleNormal="60" workbookViewId="0">
      <selection activeCell="D28" sqref="D28"/>
    </sheetView>
  </sheetViews>
  <sheetFormatPr defaultRowHeight="14.5" x14ac:dyDescent="0.35"/>
  <cols>
    <col min="1" max="1" width="14" bestFit="1" customWidth="1"/>
    <col min="2" max="2" width="16.7265625" bestFit="1" customWidth="1"/>
    <col min="3" max="3" width="5.54296875" bestFit="1" customWidth="1"/>
    <col min="4" max="4" width="8.08984375" bestFit="1" customWidth="1"/>
    <col min="5" max="6" width="10.7265625" bestFit="1" customWidth="1"/>
  </cols>
  <sheetData>
    <row r="1" spans="1:5" x14ac:dyDescent="0.35">
      <c r="A1" s="9" t="s">
        <v>8308</v>
      </c>
      <c r="B1" t="s">
        <v>8323</v>
      </c>
    </row>
    <row r="2" spans="1:5" x14ac:dyDescent="0.35">
      <c r="A2" s="9" t="s">
        <v>8380</v>
      </c>
      <c r="B2" t="s">
        <v>8323</v>
      </c>
    </row>
    <row r="4" spans="1:5" x14ac:dyDescent="0.35">
      <c r="A4" s="9" t="s">
        <v>8381</v>
      </c>
      <c r="B4" s="9" t="s">
        <v>8312</v>
      </c>
    </row>
    <row r="5" spans="1:5" x14ac:dyDescent="0.35">
      <c r="A5" s="9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35">
      <c r="A6" s="18" t="s">
        <v>8374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35">
      <c r="A7" s="18" t="s">
        <v>8375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35">
      <c r="A8" s="18" t="s">
        <v>8376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35">
      <c r="A9" s="18" t="s">
        <v>8377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35">
      <c r="A10" s="18" t="s">
        <v>8368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35">
      <c r="A11" s="18" t="s">
        <v>8378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35">
      <c r="A12" s="18" t="s">
        <v>8369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35">
      <c r="A13" s="18" t="s">
        <v>8370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35">
      <c r="A14" s="18" t="s">
        <v>8371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35">
      <c r="A15" s="18" t="s">
        <v>8372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35">
      <c r="A16" s="18" t="s">
        <v>8373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35">
      <c r="A17" s="18" t="s">
        <v>8379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35">
      <c r="A18" s="18" t="s">
        <v>8311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B5C63-25E3-4B94-BCC2-789F9449E892}">
  <sheetPr codeName="Sheet4"/>
  <dimension ref="A1:H18"/>
  <sheetViews>
    <sheetView workbookViewId="0">
      <selection activeCell="H17" sqref="H17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35">
      <c r="A2" t="s">
        <v>8390</v>
      </c>
      <c r="B2">
        <f>COUNTIFS(Data!$D$2:$D$4115,"&lt;1000",Data!$F$2:$F$4115,"=Successful")</f>
        <v>322</v>
      </c>
      <c r="C2">
        <f>COUNTIFS(Data!$D$2:$D$4115,"&lt;1000",Data!$F$2:$F$4115,"=failed")</f>
        <v>113</v>
      </c>
      <c r="D2">
        <f>COUNTIFS(Data!$D$2:$D$4115,"&lt;1000",Data!$F$2:$F$4115,"=canceled")</f>
        <v>18</v>
      </c>
      <c r="E2">
        <f>SUM(B2:D2)</f>
        <v>453</v>
      </c>
      <c r="F2" s="7">
        <f>B2/$E2</f>
        <v>0.71081677704194257</v>
      </c>
      <c r="G2" s="7">
        <f>C2/$E2</f>
        <v>0.24944812362030905</v>
      </c>
      <c r="H2" s="7">
        <f>D2/$E2</f>
        <v>3.9735099337748346E-2</v>
      </c>
    </row>
    <row r="3" spans="1:8" x14ac:dyDescent="0.35">
      <c r="A3" t="s">
        <v>8391</v>
      </c>
      <c r="B3">
        <f>COUNTIFS(Data!$D$2:$D$4115,"&gt;=1000",Data!$F$2:$F$4115,"=Successful",Data!$D$2:$D$4115,"&lt;5000")</f>
        <v>932</v>
      </c>
      <c r="C3">
        <f>COUNTIFS(Data!$D$2:$D$4115,"&gt;=1000",Data!$F$2:$F$4115,"=failed",Data!$D$2:$D$4115,"&lt;5000")</f>
        <v>420</v>
      </c>
      <c r="D3">
        <f>COUNTIFS(Data!$D$2:$D$4115,"&gt;=1000",Data!$F$2:$F$4115,"=canceled",Data!$D$2:$D$4115,"&lt;5000")</f>
        <v>60</v>
      </c>
      <c r="E3">
        <f t="shared" ref="E3:E13" si="0">SUM(B3:D3)</f>
        <v>1412</v>
      </c>
      <c r="F3" s="7">
        <f t="shared" ref="F3:F13" si="1">B3/$E3</f>
        <v>0.66005665722379603</v>
      </c>
      <c r="G3" s="7">
        <f t="shared" ref="G3:G13" si="2">C3/$E3</f>
        <v>0.29745042492917845</v>
      </c>
      <c r="H3" s="7">
        <f t="shared" ref="H3:H13" si="3">D3/$E3</f>
        <v>4.2492917847025496E-2</v>
      </c>
    </row>
    <row r="4" spans="1:8" x14ac:dyDescent="0.35">
      <c r="A4" t="s">
        <v>8392</v>
      </c>
      <c r="B4">
        <f>COUNTIFS(Data!$D$2:$D$4115,"&gt;=5000",Data!$F$2:$F$4115,"=Successful",Data!$D$2:$D$4115,"&lt;10000")</f>
        <v>381</v>
      </c>
      <c r="C4">
        <f>COUNTIFS(Data!$D$2:$D$4115,"&gt;=5000",Data!$F$2:$F$4115,"=failed",Data!$D$2:$D$4115,"&lt;10000")</f>
        <v>283</v>
      </c>
      <c r="D4">
        <f>COUNTIFS(Data!$D$2:$D$4115,"&gt;=5000",Data!$F$2:$F$4115,"=canceled",Data!$D$2:$D$4115,"&lt;10000")</f>
        <v>52</v>
      </c>
      <c r="E4">
        <f t="shared" si="0"/>
        <v>716</v>
      </c>
      <c r="F4" s="7">
        <f t="shared" si="1"/>
        <v>0.53212290502793291</v>
      </c>
      <c r="G4" s="7">
        <f t="shared" si="2"/>
        <v>0.39525139664804471</v>
      </c>
      <c r="H4" s="7">
        <f t="shared" si="3"/>
        <v>7.2625698324022353E-2</v>
      </c>
    </row>
    <row r="5" spans="1:8" x14ac:dyDescent="0.35">
      <c r="A5" t="s">
        <v>8393</v>
      </c>
      <c r="B5">
        <f>COUNTIFS(Data!$D$2:$D$4115,"&gt;=10000",Data!$F$2:$F$4115,"=Successful",Data!$D$2:$D$4115,"&lt;15000")</f>
        <v>168</v>
      </c>
      <c r="C5">
        <f>COUNTIFS(Data!$D$2:$D$4115,"&gt;=10000",Data!$F$2:$F$4115,"=failed",Data!$D$2:$D$4115,"&lt;15000")</f>
        <v>144</v>
      </c>
      <c r="D5">
        <f>COUNTIFS(Data!$D$2:$D$4115,"&gt;=10000",Data!$F$2:$F$4115,"=canceled",Data!$D$2:$D$4115,"&lt;15000")</f>
        <v>40</v>
      </c>
      <c r="E5">
        <f t="shared" si="0"/>
        <v>352</v>
      </c>
      <c r="F5" s="7">
        <f t="shared" si="1"/>
        <v>0.47727272727272729</v>
      </c>
      <c r="G5" s="7">
        <f t="shared" si="2"/>
        <v>0.40909090909090912</v>
      </c>
      <c r="H5" s="7">
        <f t="shared" si="3"/>
        <v>0.11363636363636363</v>
      </c>
    </row>
    <row r="6" spans="1:8" x14ac:dyDescent="0.35">
      <c r="A6" t="s">
        <v>8394</v>
      </c>
      <c r="B6">
        <f>COUNTIFS(Data!$D$2:$D$4115,"&gt;=15000",Data!$F$2:$F$4115,"=Successful",Data!$D$2:$D$4115,"&lt;20000")</f>
        <v>94</v>
      </c>
      <c r="C6">
        <f>COUNTIFS(Data!$D$2:$D$4115,"&gt;=15000",Data!$F$2:$F$4115,"=failed",Data!$D$2:$D$4115,"&lt;20000")</f>
        <v>90</v>
      </c>
      <c r="D6">
        <f>COUNTIFS(Data!$D$2:$D$4115,"&gt;=15000",Data!$F$2:$F$4115,"=canceled",Data!$D$2:$D$4115,"&lt;20000")</f>
        <v>17</v>
      </c>
      <c r="E6">
        <f t="shared" si="0"/>
        <v>201</v>
      </c>
      <c r="F6" s="7">
        <f t="shared" si="1"/>
        <v>0.46766169154228854</v>
      </c>
      <c r="G6" s="7">
        <f t="shared" si="2"/>
        <v>0.44776119402985076</v>
      </c>
      <c r="H6" s="7">
        <f t="shared" si="3"/>
        <v>8.45771144278607E-2</v>
      </c>
    </row>
    <row r="7" spans="1:8" x14ac:dyDescent="0.35">
      <c r="A7" t="s">
        <v>8395</v>
      </c>
      <c r="B7">
        <f>COUNTIFS(Data!$D$2:$D$4115,"&gt;=20000",Data!$F$2:$F$4115,"=Successful",Data!$D$2:$D$4115,"&lt;25000")</f>
        <v>62</v>
      </c>
      <c r="C7">
        <f>COUNTIFS(Data!$D$2:$D$4115,"&gt;=20000",Data!$F$2:$F$4115,"=failed",Data!$D$2:$D$4115,"&lt;25000")</f>
        <v>72</v>
      </c>
      <c r="D7">
        <f>COUNTIFS(Data!$D$2:$D$4115,"&gt;=20000",Data!$F$2:$F$4115,"=canceled",Data!$D$2:$D$4115,"&lt;25000")</f>
        <v>14</v>
      </c>
      <c r="E7">
        <f t="shared" si="0"/>
        <v>148</v>
      </c>
      <c r="F7" s="7">
        <f t="shared" si="1"/>
        <v>0.41891891891891891</v>
      </c>
      <c r="G7" s="7">
        <f t="shared" si="2"/>
        <v>0.48648648648648651</v>
      </c>
      <c r="H7" s="7">
        <f t="shared" si="3"/>
        <v>9.45945945945946E-2</v>
      </c>
    </row>
    <row r="8" spans="1:8" x14ac:dyDescent="0.35">
      <c r="A8" t="s">
        <v>8396</v>
      </c>
      <c r="B8">
        <f>COUNTIFS(Data!$D$2:$D$4115,"&gt;=25000",Data!$F$2:$F$4115,"=Successful",Data!$D$2:$D$4115,"&lt;30000")</f>
        <v>55</v>
      </c>
      <c r="C8">
        <f>COUNTIFS(Data!$D$2:$D$4115,"&gt;=25000",Data!$F$2:$F$4115,"=failed",Data!$D$2:$D$4115,"&lt;30000")</f>
        <v>64</v>
      </c>
      <c r="D8">
        <f>COUNTIFS(Data!$D$2:$D$4115,"&gt;=25000",Data!$F$2:$F$4115,"=canceled",Data!$D$2:$D$4115,"&lt;30000")</f>
        <v>18</v>
      </c>
      <c r="E8">
        <f t="shared" si="0"/>
        <v>137</v>
      </c>
      <c r="F8" s="7">
        <f t="shared" si="1"/>
        <v>0.40145985401459855</v>
      </c>
      <c r="G8" s="7">
        <f t="shared" si="2"/>
        <v>0.46715328467153283</v>
      </c>
      <c r="H8" s="7">
        <f t="shared" si="3"/>
        <v>0.13138686131386862</v>
      </c>
    </row>
    <row r="9" spans="1:8" x14ac:dyDescent="0.35">
      <c r="A9" t="s">
        <v>8397</v>
      </c>
      <c r="B9">
        <f>COUNTIFS(Data!$D$2:$D$4115,"&gt;=30000",Data!$F$2:$F$4115,"=Successful",Data!$D$2:$D$4115,"&lt;35000")</f>
        <v>32</v>
      </c>
      <c r="C9">
        <f>COUNTIFS(Data!$D$2:$D$4115,"&gt;=30000",Data!$F$2:$F$4115,"=failed",Data!$D$2:$D$4115,"&lt;35000")</f>
        <v>37</v>
      </c>
      <c r="D9">
        <f>COUNTIFS(Data!$D$2:$D$4115,"&gt;=30000",Data!$F$2:$F$4115,"=canceled",Data!$D$2:$D$4115,"&lt;35000")</f>
        <v>13</v>
      </c>
      <c r="E9">
        <f t="shared" si="0"/>
        <v>82</v>
      </c>
      <c r="F9" s="7">
        <f t="shared" si="1"/>
        <v>0.3902439024390244</v>
      </c>
      <c r="G9" s="7">
        <f t="shared" si="2"/>
        <v>0.45121951219512196</v>
      </c>
      <c r="H9" s="7">
        <f t="shared" si="3"/>
        <v>0.15853658536585366</v>
      </c>
    </row>
    <row r="10" spans="1:8" x14ac:dyDescent="0.35">
      <c r="A10" t="s">
        <v>8398</v>
      </c>
      <c r="B10">
        <f>COUNTIFS(Data!$D$2:$D$4115,"&gt;=35000",Data!$F$2:$F$4115,"=Successful",Data!$D$2:$D$4115,"&lt;40000")</f>
        <v>26</v>
      </c>
      <c r="C10">
        <f>COUNTIFS(Data!$D$2:$D$4115,"&gt;=35000",Data!$F$2:$F$4115,"=failed",Data!$D$2:$D$4115,"&lt;40000")</f>
        <v>22</v>
      </c>
      <c r="D10">
        <f>COUNTIFS(Data!$D$2:$D$4115,"&gt;=35000",Data!$F$2:$F$4115,"=canceled",Data!$D$2:$D$4115,"&lt;40000")</f>
        <v>7</v>
      </c>
      <c r="E10">
        <f t="shared" si="0"/>
        <v>55</v>
      </c>
      <c r="F10" s="7">
        <f t="shared" si="1"/>
        <v>0.47272727272727272</v>
      </c>
      <c r="G10" s="7">
        <f t="shared" si="2"/>
        <v>0.4</v>
      </c>
      <c r="H10" s="7">
        <f t="shared" si="3"/>
        <v>0.12727272727272726</v>
      </c>
    </row>
    <row r="11" spans="1:8" x14ac:dyDescent="0.35">
      <c r="A11" t="s">
        <v>8399</v>
      </c>
      <c r="B11">
        <f>COUNTIFS(Data!$D$2:$D$4115,"&gt;=40000",Data!$F$2:$F$4115,"=Successful",Data!$D$2:$D$4115,"&lt;45000")</f>
        <v>21</v>
      </c>
      <c r="C11">
        <f>COUNTIFS(Data!$D$2:$D$4115,"&gt;=40000",Data!$F$2:$F$4115,"=failed",Data!$D$2:$D$4115,"&lt;45000")</f>
        <v>16</v>
      </c>
      <c r="D11">
        <f>COUNTIFS(Data!$D$2:$D$4115,"&gt;=40000",Data!$F$2:$F$4115,"=canceled",Data!$D$2:$D$4115,"&lt;45000")</f>
        <v>6</v>
      </c>
      <c r="E11">
        <f t="shared" si="0"/>
        <v>43</v>
      </c>
      <c r="F11" s="7">
        <f t="shared" si="1"/>
        <v>0.48837209302325579</v>
      </c>
      <c r="G11" s="7">
        <f t="shared" si="2"/>
        <v>0.37209302325581395</v>
      </c>
      <c r="H11" s="7">
        <f t="shared" si="3"/>
        <v>0.13953488372093023</v>
      </c>
    </row>
    <row r="12" spans="1:8" x14ac:dyDescent="0.35">
      <c r="A12" t="s">
        <v>8400</v>
      </c>
      <c r="B12">
        <f>COUNTIFS(Data!$D$2:$D$4115,"&gt;=45000",Data!$F$2:$F$4115,"=Successful",Data!$D$2:$D$4115,"&lt;50000")</f>
        <v>6</v>
      </c>
      <c r="C12">
        <f>COUNTIFS(Data!$D$2:$D$4115,"&gt;=45000",Data!$F$2:$F$4115,"=failed",Data!$D$2:$D$4115,"&lt;50000")</f>
        <v>11</v>
      </c>
      <c r="D12">
        <f>COUNTIFS(Data!$D$2:$D$4115,"&gt;=45000",Data!$F$2:$F$4115,"=canceled",Data!$D$2:$D$4115,"&lt;50000")</f>
        <v>4</v>
      </c>
      <c r="E12">
        <f t="shared" si="0"/>
        <v>21</v>
      </c>
      <c r="F12" s="7">
        <f t="shared" si="1"/>
        <v>0.2857142857142857</v>
      </c>
      <c r="G12" s="7">
        <f t="shared" si="2"/>
        <v>0.52380952380952384</v>
      </c>
      <c r="H12" s="7">
        <f t="shared" si="3"/>
        <v>0.19047619047619047</v>
      </c>
    </row>
    <row r="13" spans="1:8" x14ac:dyDescent="0.35">
      <c r="A13" t="s">
        <v>8401</v>
      </c>
      <c r="B13">
        <f>COUNTIFS(Data!$D$2:$D$4115,"&gt;=50000",Data!$F$2:$F$4115,"=Successful")</f>
        <v>86</v>
      </c>
      <c r="C13">
        <f>COUNTIFS(Data!$D$2:$D$4115,"&gt;=50000",Data!$F$2:$F$4115,"=Failed")</f>
        <v>258</v>
      </c>
      <c r="D13">
        <f>COUNTIFS(Data!$D$2:$D$4115,"&gt;=50000",Data!$F$2:$F$4115,"=canceled")</f>
        <v>100</v>
      </c>
      <c r="E13">
        <f t="shared" si="0"/>
        <v>444</v>
      </c>
      <c r="F13" s="7">
        <f t="shared" si="1"/>
        <v>0.19369369369369369</v>
      </c>
      <c r="G13" s="7">
        <f t="shared" si="2"/>
        <v>0.58108108108108103</v>
      </c>
      <c r="H13" s="7">
        <f t="shared" si="3"/>
        <v>0.22522522522522523</v>
      </c>
    </row>
    <row r="15" spans="1:8" x14ac:dyDescent="0.35">
      <c r="B15" s="19"/>
    </row>
    <row r="16" spans="1:8" x14ac:dyDescent="0.35">
      <c r="B16" s="20"/>
    </row>
    <row r="17" spans="2:2" x14ac:dyDescent="0.35">
      <c r="B17" s="19"/>
    </row>
    <row r="18" spans="2:2" x14ac:dyDescent="0.35">
      <c r="B18" s="19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03770-13D9-4A53-A5AC-863F2ABFBC85}">
  <sheetPr codeName="Sheet5"/>
  <dimension ref="A1:I2186"/>
  <sheetViews>
    <sheetView workbookViewId="0">
      <selection activeCell="G8" sqref="G8"/>
    </sheetView>
  </sheetViews>
  <sheetFormatPr defaultRowHeight="14.5" x14ac:dyDescent="0.35"/>
  <cols>
    <col min="1" max="1" width="12.36328125" bestFit="1" customWidth="1"/>
    <col min="2" max="2" width="21.08984375" bestFit="1" customWidth="1"/>
    <col min="4" max="5" width="12.36328125" bestFit="1" customWidth="1"/>
    <col min="7" max="7" width="29.6328125" bestFit="1" customWidth="1"/>
    <col min="8" max="8" width="22.90625" customWidth="1"/>
    <col min="9" max="9" width="23" customWidth="1"/>
  </cols>
  <sheetData>
    <row r="1" spans="1:9" x14ac:dyDescent="0.35">
      <c r="A1" t="s">
        <v>8402</v>
      </c>
      <c r="B1" t="s">
        <v>8403</v>
      </c>
      <c r="D1" t="s">
        <v>8402</v>
      </c>
      <c r="E1" t="s">
        <v>8403</v>
      </c>
    </row>
    <row r="2" spans="1:9" x14ac:dyDescent="0.35">
      <c r="A2" t="s">
        <v>8219</v>
      </c>
      <c r="B2">
        <v>182</v>
      </c>
      <c r="D2" t="s">
        <v>8221</v>
      </c>
      <c r="E2">
        <v>0</v>
      </c>
    </row>
    <row r="3" spans="1:9" x14ac:dyDescent="0.35">
      <c r="A3" t="s">
        <v>8219</v>
      </c>
      <c r="B3">
        <v>79</v>
      </c>
      <c r="D3" t="s">
        <v>8221</v>
      </c>
      <c r="E3">
        <v>1</v>
      </c>
      <c r="G3" t="s">
        <v>8411</v>
      </c>
      <c r="H3" t="s">
        <v>8410</v>
      </c>
      <c r="I3" t="s">
        <v>8409</v>
      </c>
    </row>
    <row r="4" spans="1:9" x14ac:dyDescent="0.35">
      <c r="A4" t="s">
        <v>8219</v>
      </c>
      <c r="B4">
        <v>35</v>
      </c>
      <c r="D4" t="s">
        <v>8221</v>
      </c>
      <c r="E4">
        <v>10</v>
      </c>
      <c r="G4" t="s">
        <v>8404</v>
      </c>
      <c r="H4" s="21">
        <f>AVERAGE($B$2:$B$2186)</f>
        <v>194.42517162471395</v>
      </c>
      <c r="I4" s="21">
        <f>AVERAGE($E$2:$E$1531)</f>
        <v>17.709803921568628</v>
      </c>
    </row>
    <row r="5" spans="1:9" x14ac:dyDescent="0.35">
      <c r="A5" t="s">
        <v>8219</v>
      </c>
      <c r="B5">
        <v>150</v>
      </c>
      <c r="D5" t="s">
        <v>8221</v>
      </c>
      <c r="E5">
        <v>0</v>
      </c>
      <c r="G5" t="s">
        <v>8405</v>
      </c>
      <c r="H5" s="21">
        <f>MEDIAN($B$2:$B$2186)</f>
        <v>62</v>
      </c>
      <c r="I5" s="21">
        <f>MEDIAN($E$2:$E$1531)</f>
        <v>4</v>
      </c>
    </row>
    <row r="6" spans="1:9" x14ac:dyDescent="0.35">
      <c r="A6" t="s">
        <v>8219</v>
      </c>
      <c r="B6">
        <v>284</v>
      </c>
      <c r="D6" t="s">
        <v>8221</v>
      </c>
      <c r="E6">
        <v>7</v>
      </c>
      <c r="G6" t="s">
        <v>8406</v>
      </c>
      <c r="H6" s="21">
        <f>MIN($B$2:$B$2186)</f>
        <v>1</v>
      </c>
      <c r="I6" s="21">
        <f>MIN($E$2:$E$1531)</f>
        <v>0</v>
      </c>
    </row>
    <row r="7" spans="1:9" x14ac:dyDescent="0.35">
      <c r="A7" t="s">
        <v>8219</v>
      </c>
      <c r="B7">
        <v>47</v>
      </c>
      <c r="D7" t="s">
        <v>8221</v>
      </c>
      <c r="E7">
        <v>0</v>
      </c>
      <c r="G7" t="s">
        <v>8412</v>
      </c>
      <c r="H7" s="21">
        <f>MAX($B$2:$B$2186)</f>
        <v>26457</v>
      </c>
      <c r="I7" s="21">
        <f>MAX($E$2:$E$1531)</f>
        <v>1293</v>
      </c>
    </row>
    <row r="8" spans="1:9" x14ac:dyDescent="0.35">
      <c r="A8" t="s">
        <v>8219</v>
      </c>
      <c r="B8">
        <v>58</v>
      </c>
      <c r="D8" t="s">
        <v>8221</v>
      </c>
      <c r="E8">
        <v>1</v>
      </c>
      <c r="G8" t="s">
        <v>8407</v>
      </c>
      <c r="H8" s="21">
        <f>_xlfn.VAR.P($B$2:$B$2186)</f>
        <v>712840.9867348104</v>
      </c>
      <c r="I8" s="21">
        <f>_xlfn.VAR.P($E$2:$E$1531)</f>
        <v>3773.2216685890044</v>
      </c>
    </row>
    <row r="9" spans="1:9" ht="14" customHeight="1" x14ac:dyDescent="0.35">
      <c r="A9" t="s">
        <v>8219</v>
      </c>
      <c r="B9">
        <v>57</v>
      </c>
      <c r="D9" t="s">
        <v>8221</v>
      </c>
      <c r="E9">
        <v>2</v>
      </c>
      <c r="G9" t="s">
        <v>8408</v>
      </c>
      <c r="H9" s="21">
        <f>_xlfn.STDEV.P($B$2:$B$2186)</f>
        <v>844.29910975602149</v>
      </c>
      <c r="I9" s="21">
        <f>_xlfn.STDEV.P($E$2:$E$1531)</f>
        <v>61.426555076684906</v>
      </c>
    </row>
    <row r="10" spans="1:9" x14ac:dyDescent="0.35">
      <c r="A10" t="s">
        <v>8219</v>
      </c>
      <c r="B10">
        <v>12</v>
      </c>
      <c r="D10" t="s">
        <v>8221</v>
      </c>
      <c r="E10">
        <v>3</v>
      </c>
    </row>
    <row r="11" spans="1:9" ht="21.5" customHeight="1" x14ac:dyDescent="0.35">
      <c r="A11" t="s">
        <v>8219</v>
      </c>
      <c r="B11">
        <v>20</v>
      </c>
      <c r="D11" t="s">
        <v>8221</v>
      </c>
      <c r="E11">
        <v>10</v>
      </c>
    </row>
    <row r="12" spans="1:9" x14ac:dyDescent="0.35">
      <c r="A12" t="s">
        <v>8219</v>
      </c>
      <c r="B12">
        <v>19</v>
      </c>
      <c r="D12" t="s">
        <v>8221</v>
      </c>
      <c r="E12">
        <v>10</v>
      </c>
    </row>
    <row r="13" spans="1:9" x14ac:dyDescent="0.35">
      <c r="A13" t="s">
        <v>8219</v>
      </c>
      <c r="B13">
        <v>75</v>
      </c>
      <c r="D13" t="s">
        <v>8221</v>
      </c>
      <c r="E13">
        <v>1</v>
      </c>
    </row>
    <row r="14" spans="1:9" x14ac:dyDescent="0.35">
      <c r="A14" t="s">
        <v>8219</v>
      </c>
      <c r="B14">
        <v>827</v>
      </c>
      <c r="D14" t="s">
        <v>8221</v>
      </c>
      <c r="E14">
        <v>0</v>
      </c>
    </row>
    <row r="15" spans="1:9" x14ac:dyDescent="0.35">
      <c r="A15" t="s">
        <v>8219</v>
      </c>
      <c r="B15">
        <v>51</v>
      </c>
      <c r="D15" t="s">
        <v>8221</v>
      </c>
      <c r="E15">
        <v>0</v>
      </c>
    </row>
    <row r="16" spans="1:9" x14ac:dyDescent="0.35">
      <c r="A16" t="s">
        <v>8219</v>
      </c>
      <c r="B16">
        <v>41</v>
      </c>
      <c r="D16" t="s">
        <v>8221</v>
      </c>
      <c r="E16">
        <v>0</v>
      </c>
    </row>
    <row r="17" spans="1:5" x14ac:dyDescent="0.35">
      <c r="A17" t="s">
        <v>8219</v>
      </c>
      <c r="B17">
        <v>98</v>
      </c>
      <c r="D17" t="s">
        <v>8221</v>
      </c>
      <c r="E17">
        <v>26</v>
      </c>
    </row>
    <row r="18" spans="1:5" x14ac:dyDescent="0.35">
      <c r="A18" t="s">
        <v>8219</v>
      </c>
      <c r="B18">
        <v>70</v>
      </c>
      <c r="D18" t="s">
        <v>8221</v>
      </c>
      <c r="E18">
        <v>0</v>
      </c>
    </row>
    <row r="19" spans="1:5" x14ac:dyDescent="0.35">
      <c r="A19" t="s">
        <v>8219</v>
      </c>
      <c r="B19">
        <v>36</v>
      </c>
      <c r="D19" t="s">
        <v>8221</v>
      </c>
      <c r="E19">
        <v>7</v>
      </c>
    </row>
    <row r="20" spans="1:5" x14ac:dyDescent="0.35">
      <c r="A20" t="s">
        <v>8219</v>
      </c>
      <c r="B20">
        <v>342</v>
      </c>
      <c r="D20" t="s">
        <v>8221</v>
      </c>
      <c r="E20">
        <v>0</v>
      </c>
    </row>
    <row r="21" spans="1:5" x14ac:dyDescent="0.35">
      <c r="A21" t="s">
        <v>8219</v>
      </c>
      <c r="B21">
        <v>22</v>
      </c>
      <c r="D21" t="s">
        <v>8221</v>
      </c>
      <c r="E21">
        <v>2</v>
      </c>
    </row>
    <row r="22" spans="1:5" x14ac:dyDescent="0.35">
      <c r="A22" t="s">
        <v>8219</v>
      </c>
      <c r="B22">
        <v>25</v>
      </c>
      <c r="D22" t="s">
        <v>8221</v>
      </c>
      <c r="E22">
        <v>13</v>
      </c>
    </row>
    <row r="23" spans="1:5" x14ac:dyDescent="0.35">
      <c r="A23" t="s">
        <v>8219</v>
      </c>
      <c r="B23">
        <v>101</v>
      </c>
      <c r="D23" t="s">
        <v>8221</v>
      </c>
      <c r="E23">
        <v>4</v>
      </c>
    </row>
    <row r="24" spans="1:5" x14ac:dyDescent="0.35">
      <c r="A24" t="s">
        <v>8219</v>
      </c>
      <c r="B24">
        <v>8</v>
      </c>
      <c r="D24" t="s">
        <v>8221</v>
      </c>
      <c r="E24">
        <v>0</v>
      </c>
    </row>
    <row r="25" spans="1:5" x14ac:dyDescent="0.35">
      <c r="A25" t="s">
        <v>8219</v>
      </c>
      <c r="B25">
        <v>23</v>
      </c>
      <c r="D25" t="s">
        <v>8221</v>
      </c>
      <c r="E25">
        <v>12</v>
      </c>
    </row>
    <row r="26" spans="1:5" x14ac:dyDescent="0.35">
      <c r="A26" t="s">
        <v>8219</v>
      </c>
      <c r="B26">
        <v>574</v>
      </c>
      <c r="D26" t="s">
        <v>8221</v>
      </c>
      <c r="E26">
        <v>2</v>
      </c>
    </row>
    <row r="27" spans="1:5" x14ac:dyDescent="0.35">
      <c r="A27" t="s">
        <v>8219</v>
      </c>
      <c r="B27">
        <v>14</v>
      </c>
      <c r="D27" t="s">
        <v>8221</v>
      </c>
      <c r="E27">
        <v>10</v>
      </c>
    </row>
    <row r="28" spans="1:5" x14ac:dyDescent="0.35">
      <c r="A28" t="s">
        <v>8219</v>
      </c>
      <c r="B28">
        <v>19</v>
      </c>
      <c r="D28" t="s">
        <v>8221</v>
      </c>
      <c r="E28">
        <v>0</v>
      </c>
    </row>
    <row r="29" spans="1:5" x14ac:dyDescent="0.35">
      <c r="A29" t="s">
        <v>8219</v>
      </c>
      <c r="B29">
        <v>150</v>
      </c>
      <c r="D29" t="s">
        <v>8221</v>
      </c>
      <c r="E29">
        <v>5</v>
      </c>
    </row>
    <row r="30" spans="1:5" x14ac:dyDescent="0.35">
      <c r="A30" t="s">
        <v>8219</v>
      </c>
      <c r="B30">
        <v>71</v>
      </c>
      <c r="D30" t="s">
        <v>8221</v>
      </c>
      <c r="E30">
        <v>0</v>
      </c>
    </row>
    <row r="31" spans="1:5" x14ac:dyDescent="0.35">
      <c r="A31" t="s">
        <v>8219</v>
      </c>
      <c r="B31">
        <v>117</v>
      </c>
      <c r="D31" t="s">
        <v>8221</v>
      </c>
      <c r="E31">
        <v>5</v>
      </c>
    </row>
    <row r="32" spans="1:5" x14ac:dyDescent="0.35">
      <c r="A32" t="s">
        <v>8219</v>
      </c>
      <c r="B32">
        <v>53</v>
      </c>
      <c r="D32" t="s">
        <v>8221</v>
      </c>
      <c r="E32">
        <v>1</v>
      </c>
    </row>
    <row r="33" spans="1:5" x14ac:dyDescent="0.35">
      <c r="A33" t="s">
        <v>8219</v>
      </c>
      <c r="B33">
        <v>1</v>
      </c>
      <c r="D33" t="s">
        <v>8221</v>
      </c>
      <c r="E33">
        <v>3</v>
      </c>
    </row>
    <row r="34" spans="1:5" x14ac:dyDescent="0.35">
      <c r="A34" t="s">
        <v>8219</v>
      </c>
      <c r="B34">
        <v>89</v>
      </c>
      <c r="D34" t="s">
        <v>8221</v>
      </c>
      <c r="E34">
        <v>3</v>
      </c>
    </row>
    <row r="35" spans="1:5" x14ac:dyDescent="0.35">
      <c r="A35" t="s">
        <v>8219</v>
      </c>
      <c r="B35">
        <v>64</v>
      </c>
      <c r="D35" t="s">
        <v>8221</v>
      </c>
      <c r="E35">
        <v>0</v>
      </c>
    </row>
    <row r="36" spans="1:5" x14ac:dyDescent="0.35">
      <c r="A36" t="s">
        <v>8219</v>
      </c>
      <c r="B36">
        <v>68</v>
      </c>
      <c r="D36" t="s">
        <v>8221</v>
      </c>
      <c r="E36">
        <v>3</v>
      </c>
    </row>
    <row r="37" spans="1:5" x14ac:dyDescent="0.35">
      <c r="A37" t="s">
        <v>8219</v>
      </c>
      <c r="B37">
        <v>28</v>
      </c>
      <c r="D37" t="s">
        <v>8221</v>
      </c>
      <c r="E37">
        <v>0</v>
      </c>
    </row>
    <row r="38" spans="1:5" x14ac:dyDescent="0.35">
      <c r="A38" t="s">
        <v>8219</v>
      </c>
      <c r="B38">
        <v>44</v>
      </c>
      <c r="D38" t="s">
        <v>8221</v>
      </c>
      <c r="E38">
        <v>19</v>
      </c>
    </row>
    <row r="39" spans="1:5" x14ac:dyDescent="0.35">
      <c r="A39" t="s">
        <v>8219</v>
      </c>
      <c r="B39">
        <v>253</v>
      </c>
      <c r="D39" t="s">
        <v>8221</v>
      </c>
      <c r="E39">
        <v>8</v>
      </c>
    </row>
    <row r="40" spans="1:5" x14ac:dyDescent="0.35">
      <c r="A40" t="s">
        <v>8219</v>
      </c>
      <c r="B40">
        <v>66</v>
      </c>
      <c r="D40" t="s">
        <v>8221</v>
      </c>
      <c r="E40">
        <v>6</v>
      </c>
    </row>
    <row r="41" spans="1:5" x14ac:dyDescent="0.35">
      <c r="A41" t="s">
        <v>8219</v>
      </c>
      <c r="B41">
        <v>217</v>
      </c>
      <c r="D41" t="s">
        <v>8221</v>
      </c>
      <c r="E41">
        <v>0</v>
      </c>
    </row>
    <row r="42" spans="1:5" x14ac:dyDescent="0.35">
      <c r="A42" t="s">
        <v>8219</v>
      </c>
      <c r="B42">
        <v>16</v>
      </c>
      <c r="D42" t="s">
        <v>8221</v>
      </c>
      <c r="E42">
        <v>18</v>
      </c>
    </row>
    <row r="43" spans="1:5" x14ac:dyDescent="0.35">
      <c r="A43" t="s">
        <v>8219</v>
      </c>
      <c r="B43">
        <v>19</v>
      </c>
      <c r="D43" t="s">
        <v>8221</v>
      </c>
      <c r="E43">
        <v>7</v>
      </c>
    </row>
    <row r="44" spans="1:5" x14ac:dyDescent="0.35">
      <c r="A44" t="s">
        <v>8219</v>
      </c>
      <c r="B44">
        <v>169</v>
      </c>
      <c r="D44" t="s">
        <v>8221</v>
      </c>
      <c r="E44">
        <v>0</v>
      </c>
    </row>
    <row r="45" spans="1:5" x14ac:dyDescent="0.35">
      <c r="A45" t="s">
        <v>8219</v>
      </c>
      <c r="B45">
        <v>263</v>
      </c>
      <c r="D45" t="s">
        <v>8221</v>
      </c>
      <c r="E45">
        <v>8</v>
      </c>
    </row>
    <row r="46" spans="1:5" x14ac:dyDescent="0.35">
      <c r="A46" t="s">
        <v>8219</v>
      </c>
      <c r="B46">
        <v>15</v>
      </c>
      <c r="D46" t="s">
        <v>8221</v>
      </c>
      <c r="E46">
        <v>1293</v>
      </c>
    </row>
    <row r="47" spans="1:5" x14ac:dyDescent="0.35">
      <c r="A47" t="s">
        <v>8219</v>
      </c>
      <c r="B47">
        <v>61</v>
      </c>
      <c r="D47" t="s">
        <v>8221</v>
      </c>
      <c r="E47">
        <v>17</v>
      </c>
    </row>
    <row r="48" spans="1:5" x14ac:dyDescent="0.35">
      <c r="A48" t="s">
        <v>8219</v>
      </c>
      <c r="B48">
        <v>45</v>
      </c>
      <c r="D48" t="s">
        <v>8221</v>
      </c>
      <c r="E48">
        <v>0</v>
      </c>
    </row>
    <row r="49" spans="1:5" x14ac:dyDescent="0.35">
      <c r="A49" t="s">
        <v>8219</v>
      </c>
      <c r="B49">
        <v>70</v>
      </c>
      <c r="D49" t="s">
        <v>8221</v>
      </c>
      <c r="E49">
        <v>13</v>
      </c>
    </row>
    <row r="50" spans="1:5" x14ac:dyDescent="0.35">
      <c r="A50" t="s">
        <v>8219</v>
      </c>
      <c r="B50">
        <v>38</v>
      </c>
      <c r="D50" t="s">
        <v>8221</v>
      </c>
      <c r="E50">
        <v>0</v>
      </c>
    </row>
    <row r="51" spans="1:5" x14ac:dyDescent="0.35">
      <c r="A51" t="s">
        <v>8219</v>
      </c>
      <c r="B51">
        <v>87</v>
      </c>
      <c r="D51" t="s">
        <v>8221</v>
      </c>
      <c r="E51">
        <v>0</v>
      </c>
    </row>
    <row r="52" spans="1:5" x14ac:dyDescent="0.35">
      <c r="A52" t="s">
        <v>8219</v>
      </c>
      <c r="B52">
        <v>22</v>
      </c>
      <c r="D52" t="s">
        <v>8221</v>
      </c>
      <c r="E52">
        <v>33</v>
      </c>
    </row>
    <row r="53" spans="1:5" x14ac:dyDescent="0.35">
      <c r="A53" t="s">
        <v>8219</v>
      </c>
      <c r="B53">
        <v>119</v>
      </c>
      <c r="D53" t="s">
        <v>8221</v>
      </c>
      <c r="E53">
        <v>12</v>
      </c>
    </row>
    <row r="54" spans="1:5" x14ac:dyDescent="0.35">
      <c r="A54" t="s">
        <v>8219</v>
      </c>
      <c r="B54">
        <v>52</v>
      </c>
      <c r="D54" t="s">
        <v>8221</v>
      </c>
      <c r="E54">
        <v>1</v>
      </c>
    </row>
    <row r="55" spans="1:5" x14ac:dyDescent="0.35">
      <c r="A55" t="s">
        <v>8219</v>
      </c>
      <c r="B55">
        <v>117</v>
      </c>
      <c r="D55" t="s">
        <v>8221</v>
      </c>
      <c r="E55">
        <v>1</v>
      </c>
    </row>
    <row r="56" spans="1:5" x14ac:dyDescent="0.35">
      <c r="A56" t="s">
        <v>8219</v>
      </c>
      <c r="B56">
        <v>52</v>
      </c>
      <c r="D56" t="s">
        <v>8221</v>
      </c>
      <c r="E56">
        <v>1</v>
      </c>
    </row>
    <row r="57" spans="1:5" x14ac:dyDescent="0.35">
      <c r="A57" t="s">
        <v>8219</v>
      </c>
      <c r="B57">
        <v>86</v>
      </c>
      <c r="D57" t="s">
        <v>8221</v>
      </c>
      <c r="E57">
        <v>1</v>
      </c>
    </row>
    <row r="58" spans="1:5" x14ac:dyDescent="0.35">
      <c r="A58" t="s">
        <v>8219</v>
      </c>
      <c r="B58">
        <v>174</v>
      </c>
      <c r="D58" t="s">
        <v>8221</v>
      </c>
      <c r="E58">
        <v>84</v>
      </c>
    </row>
    <row r="59" spans="1:5" x14ac:dyDescent="0.35">
      <c r="A59" t="s">
        <v>8219</v>
      </c>
      <c r="B59">
        <v>69</v>
      </c>
      <c r="D59" t="s">
        <v>8221</v>
      </c>
      <c r="E59">
        <v>38</v>
      </c>
    </row>
    <row r="60" spans="1:5" x14ac:dyDescent="0.35">
      <c r="A60" t="s">
        <v>8219</v>
      </c>
      <c r="B60">
        <v>75</v>
      </c>
      <c r="D60" t="s">
        <v>8221</v>
      </c>
      <c r="E60">
        <v>1</v>
      </c>
    </row>
    <row r="61" spans="1:5" x14ac:dyDescent="0.35">
      <c r="A61" t="s">
        <v>8219</v>
      </c>
      <c r="B61">
        <v>33</v>
      </c>
      <c r="D61" t="s">
        <v>8221</v>
      </c>
      <c r="E61">
        <v>76</v>
      </c>
    </row>
    <row r="62" spans="1:5" x14ac:dyDescent="0.35">
      <c r="A62" t="s">
        <v>8219</v>
      </c>
      <c r="B62">
        <v>108</v>
      </c>
      <c r="D62" t="s">
        <v>8221</v>
      </c>
      <c r="E62">
        <v>3</v>
      </c>
    </row>
    <row r="63" spans="1:5" x14ac:dyDescent="0.35">
      <c r="A63" t="s">
        <v>8219</v>
      </c>
      <c r="B63">
        <v>23</v>
      </c>
      <c r="D63" t="s">
        <v>8221</v>
      </c>
      <c r="E63">
        <v>0</v>
      </c>
    </row>
    <row r="64" spans="1:5" x14ac:dyDescent="0.35">
      <c r="A64" t="s">
        <v>8219</v>
      </c>
      <c r="B64">
        <v>48</v>
      </c>
      <c r="D64" t="s">
        <v>8221</v>
      </c>
      <c r="E64">
        <v>2</v>
      </c>
    </row>
    <row r="65" spans="1:5" x14ac:dyDescent="0.35">
      <c r="A65" t="s">
        <v>8219</v>
      </c>
      <c r="B65">
        <v>64</v>
      </c>
      <c r="D65" t="s">
        <v>8221</v>
      </c>
      <c r="E65">
        <v>0</v>
      </c>
    </row>
    <row r="66" spans="1:5" x14ac:dyDescent="0.35">
      <c r="A66" t="s">
        <v>8219</v>
      </c>
      <c r="B66">
        <v>24</v>
      </c>
      <c r="D66" t="s">
        <v>8221</v>
      </c>
      <c r="E66">
        <v>0</v>
      </c>
    </row>
    <row r="67" spans="1:5" x14ac:dyDescent="0.35">
      <c r="A67" t="s">
        <v>8219</v>
      </c>
      <c r="B67">
        <v>57</v>
      </c>
      <c r="D67" t="s">
        <v>8221</v>
      </c>
      <c r="E67">
        <v>0</v>
      </c>
    </row>
    <row r="68" spans="1:5" x14ac:dyDescent="0.35">
      <c r="A68" t="s">
        <v>8219</v>
      </c>
      <c r="B68">
        <v>26</v>
      </c>
      <c r="D68" t="s">
        <v>8221</v>
      </c>
      <c r="E68">
        <v>2</v>
      </c>
    </row>
    <row r="69" spans="1:5" x14ac:dyDescent="0.35">
      <c r="A69" t="s">
        <v>8219</v>
      </c>
      <c r="B69">
        <v>20</v>
      </c>
      <c r="D69" t="s">
        <v>8221</v>
      </c>
      <c r="E69">
        <v>0</v>
      </c>
    </row>
    <row r="70" spans="1:5" x14ac:dyDescent="0.35">
      <c r="A70" t="s">
        <v>8219</v>
      </c>
      <c r="B70">
        <v>36</v>
      </c>
      <c r="D70" t="s">
        <v>8221</v>
      </c>
      <c r="E70">
        <v>0</v>
      </c>
    </row>
    <row r="71" spans="1:5" x14ac:dyDescent="0.35">
      <c r="A71" t="s">
        <v>8219</v>
      </c>
      <c r="B71">
        <v>178</v>
      </c>
      <c r="D71" t="s">
        <v>8221</v>
      </c>
      <c r="E71">
        <v>0</v>
      </c>
    </row>
    <row r="72" spans="1:5" x14ac:dyDescent="0.35">
      <c r="A72" t="s">
        <v>8219</v>
      </c>
      <c r="B72">
        <v>17</v>
      </c>
      <c r="D72" t="s">
        <v>8221</v>
      </c>
      <c r="E72">
        <v>2</v>
      </c>
    </row>
    <row r="73" spans="1:5" x14ac:dyDescent="0.35">
      <c r="A73" t="s">
        <v>8219</v>
      </c>
      <c r="B73">
        <v>32</v>
      </c>
      <c r="D73" t="s">
        <v>8221</v>
      </c>
      <c r="E73">
        <v>0</v>
      </c>
    </row>
    <row r="74" spans="1:5" x14ac:dyDescent="0.35">
      <c r="A74" t="s">
        <v>8219</v>
      </c>
      <c r="B74">
        <v>41</v>
      </c>
      <c r="D74" t="s">
        <v>8221</v>
      </c>
      <c r="E74">
        <v>7</v>
      </c>
    </row>
    <row r="75" spans="1:5" x14ac:dyDescent="0.35">
      <c r="A75" t="s">
        <v>8219</v>
      </c>
      <c r="B75">
        <v>18</v>
      </c>
      <c r="D75" t="s">
        <v>8221</v>
      </c>
      <c r="E75">
        <v>0</v>
      </c>
    </row>
    <row r="76" spans="1:5" x14ac:dyDescent="0.35">
      <c r="A76" t="s">
        <v>8219</v>
      </c>
      <c r="B76">
        <v>29</v>
      </c>
      <c r="D76" t="s">
        <v>8221</v>
      </c>
      <c r="E76">
        <v>5</v>
      </c>
    </row>
    <row r="77" spans="1:5" x14ac:dyDescent="0.35">
      <c r="A77" t="s">
        <v>8219</v>
      </c>
      <c r="B77">
        <v>47</v>
      </c>
      <c r="D77" t="s">
        <v>8221</v>
      </c>
      <c r="E77">
        <v>0</v>
      </c>
    </row>
    <row r="78" spans="1:5" x14ac:dyDescent="0.35">
      <c r="A78" t="s">
        <v>8219</v>
      </c>
      <c r="B78">
        <v>15</v>
      </c>
      <c r="D78" t="s">
        <v>8221</v>
      </c>
      <c r="E78">
        <v>0</v>
      </c>
    </row>
    <row r="79" spans="1:5" x14ac:dyDescent="0.35">
      <c r="A79" t="s">
        <v>8219</v>
      </c>
      <c r="B79">
        <v>26</v>
      </c>
      <c r="D79" t="s">
        <v>8221</v>
      </c>
      <c r="E79">
        <v>1</v>
      </c>
    </row>
    <row r="80" spans="1:5" x14ac:dyDescent="0.35">
      <c r="A80" t="s">
        <v>8219</v>
      </c>
      <c r="B80">
        <v>35</v>
      </c>
      <c r="D80" t="s">
        <v>8221</v>
      </c>
      <c r="E80">
        <v>0</v>
      </c>
    </row>
    <row r="81" spans="1:5" x14ac:dyDescent="0.35">
      <c r="A81" t="s">
        <v>8219</v>
      </c>
      <c r="B81">
        <v>41</v>
      </c>
      <c r="D81" t="s">
        <v>8221</v>
      </c>
      <c r="E81">
        <v>5</v>
      </c>
    </row>
    <row r="82" spans="1:5" x14ac:dyDescent="0.35">
      <c r="A82" t="s">
        <v>8219</v>
      </c>
      <c r="B82">
        <v>47</v>
      </c>
      <c r="D82" t="s">
        <v>8221</v>
      </c>
      <c r="E82">
        <v>3</v>
      </c>
    </row>
    <row r="83" spans="1:5" x14ac:dyDescent="0.35">
      <c r="A83" t="s">
        <v>8219</v>
      </c>
      <c r="B83">
        <v>28</v>
      </c>
      <c r="D83" t="s">
        <v>8221</v>
      </c>
      <c r="E83">
        <v>6</v>
      </c>
    </row>
    <row r="84" spans="1:5" x14ac:dyDescent="0.35">
      <c r="A84" t="s">
        <v>8219</v>
      </c>
      <c r="B84">
        <v>100</v>
      </c>
      <c r="D84" t="s">
        <v>8221</v>
      </c>
      <c r="E84">
        <v>12</v>
      </c>
    </row>
    <row r="85" spans="1:5" x14ac:dyDescent="0.35">
      <c r="A85" t="s">
        <v>8219</v>
      </c>
      <c r="B85">
        <v>13</v>
      </c>
      <c r="D85" t="s">
        <v>8221</v>
      </c>
      <c r="E85">
        <v>13</v>
      </c>
    </row>
    <row r="86" spans="1:5" x14ac:dyDescent="0.35">
      <c r="A86" t="s">
        <v>8219</v>
      </c>
      <c r="B86">
        <v>7</v>
      </c>
      <c r="D86" t="s">
        <v>8221</v>
      </c>
      <c r="E86">
        <v>5</v>
      </c>
    </row>
    <row r="87" spans="1:5" x14ac:dyDescent="0.35">
      <c r="A87" t="s">
        <v>8219</v>
      </c>
      <c r="B87">
        <v>21</v>
      </c>
      <c r="D87" t="s">
        <v>8221</v>
      </c>
      <c r="E87">
        <v>2</v>
      </c>
    </row>
    <row r="88" spans="1:5" x14ac:dyDescent="0.35">
      <c r="A88" t="s">
        <v>8219</v>
      </c>
      <c r="B88">
        <v>17</v>
      </c>
      <c r="D88" t="s">
        <v>8221</v>
      </c>
      <c r="E88">
        <v>8</v>
      </c>
    </row>
    <row r="89" spans="1:5" x14ac:dyDescent="0.35">
      <c r="A89" t="s">
        <v>8219</v>
      </c>
      <c r="B89">
        <v>25</v>
      </c>
      <c r="D89" t="s">
        <v>8221</v>
      </c>
      <c r="E89">
        <v>0</v>
      </c>
    </row>
    <row r="90" spans="1:5" x14ac:dyDescent="0.35">
      <c r="A90" t="s">
        <v>8219</v>
      </c>
      <c r="B90">
        <v>60</v>
      </c>
      <c r="D90" t="s">
        <v>8221</v>
      </c>
      <c r="E90">
        <v>13</v>
      </c>
    </row>
    <row r="91" spans="1:5" x14ac:dyDescent="0.35">
      <c r="A91" t="s">
        <v>8219</v>
      </c>
      <c r="B91">
        <v>56</v>
      </c>
      <c r="D91" t="s">
        <v>8221</v>
      </c>
      <c r="E91">
        <v>0</v>
      </c>
    </row>
    <row r="92" spans="1:5" x14ac:dyDescent="0.35">
      <c r="A92" t="s">
        <v>8219</v>
      </c>
      <c r="B92">
        <v>16</v>
      </c>
      <c r="D92" t="s">
        <v>8221</v>
      </c>
      <c r="E92">
        <v>5</v>
      </c>
    </row>
    <row r="93" spans="1:5" x14ac:dyDescent="0.35">
      <c r="A93" t="s">
        <v>8219</v>
      </c>
      <c r="B93">
        <v>46</v>
      </c>
      <c r="D93" t="s">
        <v>8221</v>
      </c>
      <c r="E93">
        <v>8</v>
      </c>
    </row>
    <row r="94" spans="1:5" x14ac:dyDescent="0.35">
      <c r="A94" t="s">
        <v>8219</v>
      </c>
      <c r="B94">
        <v>43</v>
      </c>
      <c r="D94" t="s">
        <v>8221</v>
      </c>
      <c r="E94">
        <v>8</v>
      </c>
    </row>
    <row r="95" spans="1:5" x14ac:dyDescent="0.35">
      <c r="A95" t="s">
        <v>8219</v>
      </c>
      <c r="B95">
        <v>15</v>
      </c>
      <c r="D95" t="s">
        <v>8221</v>
      </c>
      <c r="E95">
        <v>0</v>
      </c>
    </row>
    <row r="96" spans="1:5" x14ac:dyDescent="0.35">
      <c r="A96" t="s">
        <v>8219</v>
      </c>
      <c r="B96">
        <v>12</v>
      </c>
      <c r="D96" t="s">
        <v>8221</v>
      </c>
      <c r="E96">
        <v>2</v>
      </c>
    </row>
    <row r="97" spans="1:5" x14ac:dyDescent="0.35">
      <c r="A97" t="s">
        <v>8219</v>
      </c>
      <c r="B97">
        <v>21</v>
      </c>
      <c r="D97" t="s">
        <v>8221</v>
      </c>
      <c r="E97">
        <v>3</v>
      </c>
    </row>
    <row r="98" spans="1:5" x14ac:dyDescent="0.35">
      <c r="A98" t="s">
        <v>8219</v>
      </c>
      <c r="B98">
        <v>34</v>
      </c>
      <c r="D98" t="s">
        <v>8221</v>
      </c>
      <c r="E98">
        <v>0</v>
      </c>
    </row>
    <row r="99" spans="1:5" x14ac:dyDescent="0.35">
      <c r="A99" t="s">
        <v>8219</v>
      </c>
      <c r="B99">
        <v>8</v>
      </c>
      <c r="D99" t="s">
        <v>8221</v>
      </c>
      <c r="E99">
        <v>0</v>
      </c>
    </row>
    <row r="100" spans="1:5" x14ac:dyDescent="0.35">
      <c r="A100" t="s">
        <v>8219</v>
      </c>
      <c r="B100">
        <v>60</v>
      </c>
      <c r="D100" t="s">
        <v>8221</v>
      </c>
      <c r="E100">
        <v>11</v>
      </c>
    </row>
    <row r="101" spans="1:5" x14ac:dyDescent="0.35">
      <c r="A101" t="s">
        <v>8219</v>
      </c>
      <c r="B101">
        <v>39</v>
      </c>
      <c r="D101" t="s">
        <v>8221</v>
      </c>
      <c r="E101">
        <v>0</v>
      </c>
    </row>
    <row r="102" spans="1:5" x14ac:dyDescent="0.35">
      <c r="A102" t="s">
        <v>8219</v>
      </c>
      <c r="B102">
        <v>26</v>
      </c>
      <c r="D102" t="s">
        <v>8221</v>
      </c>
      <c r="E102">
        <v>1</v>
      </c>
    </row>
    <row r="103" spans="1:5" x14ac:dyDescent="0.35">
      <c r="A103" t="s">
        <v>8219</v>
      </c>
      <c r="B103">
        <v>35</v>
      </c>
      <c r="D103" t="s">
        <v>8221</v>
      </c>
      <c r="E103">
        <v>0</v>
      </c>
    </row>
    <row r="104" spans="1:5" x14ac:dyDescent="0.35">
      <c r="A104" t="s">
        <v>8219</v>
      </c>
      <c r="B104">
        <v>65</v>
      </c>
      <c r="D104" t="s">
        <v>8221</v>
      </c>
      <c r="E104">
        <v>17</v>
      </c>
    </row>
    <row r="105" spans="1:5" x14ac:dyDescent="0.35">
      <c r="A105" t="s">
        <v>8219</v>
      </c>
      <c r="B105">
        <v>49</v>
      </c>
      <c r="D105" t="s">
        <v>8221</v>
      </c>
      <c r="E105">
        <v>2</v>
      </c>
    </row>
    <row r="106" spans="1:5" x14ac:dyDescent="0.35">
      <c r="A106" t="s">
        <v>8219</v>
      </c>
      <c r="B106">
        <v>10</v>
      </c>
      <c r="D106" t="s">
        <v>8221</v>
      </c>
      <c r="E106">
        <v>1</v>
      </c>
    </row>
    <row r="107" spans="1:5" x14ac:dyDescent="0.35">
      <c r="A107" t="s">
        <v>8219</v>
      </c>
      <c r="B107">
        <v>60</v>
      </c>
      <c r="D107" t="s">
        <v>8221</v>
      </c>
      <c r="E107">
        <v>2</v>
      </c>
    </row>
    <row r="108" spans="1:5" x14ac:dyDescent="0.35">
      <c r="A108" t="s">
        <v>8219</v>
      </c>
      <c r="B108">
        <v>27</v>
      </c>
      <c r="D108" t="s">
        <v>8221</v>
      </c>
      <c r="E108">
        <v>16</v>
      </c>
    </row>
    <row r="109" spans="1:5" x14ac:dyDescent="0.35">
      <c r="A109" t="s">
        <v>8219</v>
      </c>
      <c r="B109">
        <v>69</v>
      </c>
      <c r="D109" t="s">
        <v>8221</v>
      </c>
      <c r="E109">
        <v>1</v>
      </c>
    </row>
    <row r="110" spans="1:5" x14ac:dyDescent="0.35">
      <c r="A110" t="s">
        <v>8219</v>
      </c>
      <c r="B110">
        <v>47</v>
      </c>
      <c r="D110" t="s">
        <v>8221</v>
      </c>
      <c r="E110">
        <v>4</v>
      </c>
    </row>
    <row r="111" spans="1:5" x14ac:dyDescent="0.35">
      <c r="A111" t="s">
        <v>8219</v>
      </c>
      <c r="B111">
        <v>47</v>
      </c>
      <c r="D111" t="s">
        <v>8221</v>
      </c>
      <c r="E111">
        <v>5</v>
      </c>
    </row>
    <row r="112" spans="1:5" x14ac:dyDescent="0.35">
      <c r="A112" t="s">
        <v>8219</v>
      </c>
      <c r="B112">
        <v>26</v>
      </c>
      <c r="D112" t="s">
        <v>8221</v>
      </c>
      <c r="E112">
        <v>7</v>
      </c>
    </row>
    <row r="113" spans="1:5" x14ac:dyDescent="0.35">
      <c r="A113" t="s">
        <v>8219</v>
      </c>
      <c r="B113">
        <v>53</v>
      </c>
      <c r="D113" t="s">
        <v>8221</v>
      </c>
      <c r="E113">
        <v>0</v>
      </c>
    </row>
    <row r="114" spans="1:5" x14ac:dyDescent="0.35">
      <c r="A114" t="s">
        <v>8219</v>
      </c>
      <c r="B114">
        <v>81</v>
      </c>
      <c r="D114" t="s">
        <v>8221</v>
      </c>
      <c r="E114">
        <v>12</v>
      </c>
    </row>
    <row r="115" spans="1:5" x14ac:dyDescent="0.35">
      <c r="A115" t="s">
        <v>8219</v>
      </c>
      <c r="B115">
        <v>78</v>
      </c>
      <c r="D115" t="s">
        <v>8221</v>
      </c>
      <c r="E115">
        <v>2</v>
      </c>
    </row>
    <row r="116" spans="1:5" x14ac:dyDescent="0.35">
      <c r="A116" t="s">
        <v>8219</v>
      </c>
      <c r="B116">
        <v>35</v>
      </c>
      <c r="D116" t="s">
        <v>8221</v>
      </c>
      <c r="E116">
        <v>5</v>
      </c>
    </row>
    <row r="117" spans="1:5" x14ac:dyDescent="0.35">
      <c r="A117" t="s">
        <v>8219</v>
      </c>
      <c r="B117">
        <v>22</v>
      </c>
      <c r="D117" t="s">
        <v>8221</v>
      </c>
      <c r="E117">
        <v>2</v>
      </c>
    </row>
    <row r="118" spans="1:5" x14ac:dyDescent="0.35">
      <c r="A118" t="s">
        <v>8219</v>
      </c>
      <c r="B118">
        <v>57</v>
      </c>
      <c r="D118" t="s">
        <v>8221</v>
      </c>
      <c r="E118">
        <v>3</v>
      </c>
    </row>
    <row r="119" spans="1:5" x14ac:dyDescent="0.35">
      <c r="A119" t="s">
        <v>8219</v>
      </c>
      <c r="B119">
        <v>27</v>
      </c>
      <c r="D119" t="s">
        <v>8221</v>
      </c>
      <c r="E119">
        <v>0</v>
      </c>
    </row>
    <row r="120" spans="1:5" x14ac:dyDescent="0.35">
      <c r="A120" t="s">
        <v>8219</v>
      </c>
      <c r="B120">
        <v>39</v>
      </c>
      <c r="D120" t="s">
        <v>8221</v>
      </c>
      <c r="E120">
        <v>49</v>
      </c>
    </row>
    <row r="121" spans="1:5" x14ac:dyDescent="0.35">
      <c r="A121" t="s">
        <v>8219</v>
      </c>
      <c r="B121">
        <v>37</v>
      </c>
      <c r="D121" t="s">
        <v>8221</v>
      </c>
      <c r="E121">
        <v>1</v>
      </c>
    </row>
    <row r="122" spans="1:5" x14ac:dyDescent="0.35">
      <c r="A122" t="s">
        <v>8219</v>
      </c>
      <c r="B122">
        <v>137</v>
      </c>
      <c r="D122" t="s">
        <v>8221</v>
      </c>
      <c r="E122">
        <v>2</v>
      </c>
    </row>
    <row r="123" spans="1:5" x14ac:dyDescent="0.35">
      <c r="A123" t="s">
        <v>8219</v>
      </c>
      <c r="B123">
        <v>376</v>
      </c>
      <c r="D123" t="s">
        <v>8221</v>
      </c>
      <c r="E123">
        <v>0</v>
      </c>
    </row>
    <row r="124" spans="1:5" x14ac:dyDescent="0.35">
      <c r="A124" t="s">
        <v>8219</v>
      </c>
      <c r="B124">
        <v>202</v>
      </c>
      <c r="D124" t="s">
        <v>8221</v>
      </c>
      <c r="E124">
        <v>0</v>
      </c>
    </row>
    <row r="125" spans="1:5" x14ac:dyDescent="0.35">
      <c r="A125" t="s">
        <v>8219</v>
      </c>
      <c r="B125">
        <v>328</v>
      </c>
      <c r="D125" t="s">
        <v>8221</v>
      </c>
      <c r="E125">
        <v>11</v>
      </c>
    </row>
    <row r="126" spans="1:5" x14ac:dyDescent="0.35">
      <c r="A126" t="s">
        <v>8219</v>
      </c>
      <c r="B126">
        <v>84</v>
      </c>
      <c r="D126" t="s">
        <v>8221</v>
      </c>
      <c r="E126">
        <v>1</v>
      </c>
    </row>
    <row r="127" spans="1:5" x14ac:dyDescent="0.35">
      <c r="A127" t="s">
        <v>8219</v>
      </c>
      <c r="B127">
        <v>96</v>
      </c>
      <c r="D127" t="s">
        <v>8221</v>
      </c>
      <c r="E127">
        <v>8</v>
      </c>
    </row>
    <row r="128" spans="1:5" x14ac:dyDescent="0.35">
      <c r="A128" t="s">
        <v>8219</v>
      </c>
      <c r="B128">
        <v>223</v>
      </c>
      <c r="D128" t="s">
        <v>8221</v>
      </c>
      <c r="E128">
        <v>5</v>
      </c>
    </row>
    <row r="129" spans="1:5" x14ac:dyDescent="0.35">
      <c r="A129" t="s">
        <v>8219</v>
      </c>
      <c r="B129">
        <v>62</v>
      </c>
      <c r="D129" t="s">
        <v>8221</v>
      </c>
      <c r="E129">
        <v>39</v>
      </c>
    </row>
    <row r="130" spans="1:5" x14ac:dyDescent="0.35">
      <c r="A130" t="s">
        <v>8219</v>
      </c>
      <c r="B130">
        <v>146</v>
      </c>
      <c r="D130" t="s">
        <v>8221</v>
      </c>
      <c r="E130">
        <v>0</v>
      </c>
    </row>
    <row r="131" spans="1:5" x14ac:dyDescent="0.35">
      <c r="A131" t="s">
        <v>8219</v>
      </c>
      <c r="B131">
        <v>235</v>
      </c>
      <c r="D131" t="s">
        <v>8221</v>
      </c>
      <c r="E131">
        <v>0</v>
      </c>
    </row>
    <row r="132" spans="1:5" x14ac:dyDescent="0.35">
      <c r="A132" t="s">
        <v>8219</v>
      </c>
      <c r="B132">
        <v>437</v>
      </c>
      <c r="D132" t="s">
        <v>8221</v>
      </c>
      <c r="E132">
        <v>2</v>
      </c>
    </row>
    <row r="133" spans="1:5" x14ac:dyDescent="0.35">
      <c r="A133" t="s">
        <v>8219</v>
      </c>
      <c r="B133">
        <v>77</v>
      </c>
      <c r="D133" t="s">
        <v>8221</v>
      </c>
      <c r="E133">
        <v>170</v>
      </c>
    </row>
    <row r="134" spans="1:5" x14ac:dyDescent="0.35">
      <c r="A134" t="s">
        <v>8219</v>
      </c>
      <c r="B134">
        <v>108</v>
      </c>
      <c r="D134" t="s">
        <v>8221</v>
      </c>
      <c r="E134">
        <v>5</v>
      </c>
    </row>
    <row r="135" spans="1:5" x14ac:dyDescent="0.35">
      <c r="A135" t="s">
        <v>8219</v>
      </c>
      <c r="B135">
        <v>7</v>
      </c>
      <c r="D135" t="s">
        <v>8221</v>
      </c>
      <c r="E135">
        <v>14</v>
      </c>
    </row>
    <row r="136" spans="1:5" x14ac:dyDescent="0.35">
      <c r="A136" t="s">
        <v>8219</v>
      </c>
      <c r="B136">
        <v>314</v>
      </c>
      <c r="D136" t="s">
        <v>8221</v>
      </c>
      <c r="E136">
        <v>1</v>
      </c>
    </row>
    <row r="137" spans="1:5" x14ac:dyDescent="0.35">
      <c r="A137" t="s">
        <v>8219</v>
      </c>
      <c r="B137">
        <v>188</v>
      </c>
      <c r="D137" t="s">
        <v>8221</v>
      </c>
      <c r="E137">
        <v>0</v>
      </c>
    </row>
    <row r="138" spans="1:5" x14ac:dyDescent="0.35">
      <c r="A138" t="s">
        <v>8219</v>
      </c>
      <c r="B138">
        <v>275</v>
      </c>
      <c r="D138" t="s">
        <v>8221</v>
      </c>
      <c r="E138">
        <v>124</v>
      </c>
    </row>
    <row r="139" spans="1:5" x14ac:dyDescent="0.35">
      <c r="A139" t="s">
        <v>8219</v>
      </c>
      <c r="B139">
        <v>560</v>
      </c>
      <c r="D139" t="s">
        <v>8221</v>
      </c>
      <c r="E139">
        <v>0</v>
      </c>
    </row>
    <row r="140" spans="1:5" x14ac:dyDescent="0.35">
      <c r="A140" t="s">
        <v>8219</v>
      </c>
      <c r="B140">
        <v>688</v>
      </c>
      <c r="D140" t="s">
        <v>8221</v>
      </c>
      <c r="E140">
        <v>0</v>
      </c>
    </row>
    <row r="141" spans="1:5" x14ac:dyDescent="0.35">
      <c r="A141" t="s">
        <v>8219</v>
      </c>
      <c r="B141">
        <v>942</v>
      </c>
      <c r="D141" t="s">
        <v>8221</v>
      </c>
      <c r="E141">
        <v>55</v>
      </c>
    </row>
    <row r="142" spans="1:5" x14ac:dyDescent="0.35">
      <c r="A142" t="s">
        <v>8219</v>
      </c>
      <c r="B142">
        <v>88</v>
      </c>
      <c r="D142" t="s">
        <v>8221</v>
      </c>
      <c r="E142">
        <v>140</v>
      </c>
    </row>
    <row r="143" spans="1:5" x14ac:dyDescent="0.35">
      <c r="A143" t="s">
        <v>8219</v>
      </c>
      <c r="B143">
        <v>220</v>
      </c>
      <c r="D143" t="s">
        <v>8221</v>
      </c>
      <c r="E143">
        <v>21</v>
      </c>
    </row>
    <row r="144" spans="1:5" x14ac:dyDescent="0.35">
      <c r="A144" t="s">
        <v>8219</v>
      </c>
      <c r="B144">
        <v>145</v>
      </c>
      <c r="D144" t="s">
        <v>8221</v>
      </c>
      <c r="E144">
        <v>1</v>
      </c>
    </row>
    <row r="145" spans="1:5" x14ac:dyDescent="0.35">
      <c r="A145" t="s">
        <v>8219</v>
      </c>
      <c r="B145">
        <v>963</v>
      </c>
      <c r="D145" t="s">
        <v>8221</v>
      </c>
      <c r="E145">
        <v>147</v>
      </c>
    </row>
    <row r="146" spans="1:5" x14ac:dyDescent="0.35">
      <c r="A146" t="s">
        <v>8219</v>
      </c>
      <c r="B146">
        <v>91</v>
      </c>
      <c r="D146" t="s">
        <v>8221</v>
      </c>
      <c r="E146">
        <v>11</v>
      </c>
    </row>
    <row r="147" spans="1:5" x14ac:dyDescent="0.35">
      <c r="A147" t="s">
        <v>8219</v>
      </c>
      <c r="B147">
        <v>58</v>
      </c>
      <c r="D147" t="s">
        <v>8221</v>
      </c>
      <c r="E147">
        <v>125</v>
      </c>
    </row>
    <row r="148" spans="1:5" x14ac:dyDescent="0.35">
      <c r="A148" t="s">
        <v>8219</v>
      </c>
      <c r="B148">
        <v>36</v>
      </c>
      <c r="D148" t="s">
        <v>8221</v>
      </c>
      <c r="E148">
        <v>1</v>
      </c>
    </row>
    <row r="149" spans="1:5" x14ac:dyDescent="0.35">
      <c r="A149" t="s">
        <v>8219</v>
      </c>
      <c r="B149">
        <v>165</v>
      </c>
      <c r="D149" t="s">
        <v>8221</v>
      </c>
      <c r="E149">
        <v>0</v>
      </c>
    </row>
    <row r="150" spans="1:5" x14ac:dyDescent="0.35">
      <c r="A150" t="s">
        <v>8219</v>
      </c>
      <c r="B150">
        <v>111</v>
      </c>
      <c r="D150" t="s">
        <v>8221</v>
      </c>
      <c r="E150">
        <v>0</v>
      </c>
    </row>
    <row r="151" spans="1:5" x14ac:dyDescent="0.35">
      <c r="A151" t="s">
        <v>8219</v>
      </c>
      <c r="B151">
        <v>1596</v>
      </c>
      <c r="D151" t="s">
        <v>8221</v>
      </c>
      <c r="E151">
        <v>3</v>
      </c>
    </row>
    <row r="152" spans="1:5" x14ac:dyDescent="0.35">
      <c r="A152" t="s">
        <v>8219</v>
      </c>
      <c r="B152">
        <v>61</v>
      </c>
      <c r="D152" t="s">
        <v>8221</v>
      </c>
      <c r="E152">
        <v>0</v>
      </c>
    </row>
    <row r="153" spans="1:5" x14ac:dyDescent="0.35">
      <c r="A153" t="s">
        <v>8219</v>
      </c>
      <c r="B153">
        <v>287</v>
      </c>
      <c r="D153" t="s">
        <v>8221</v>
      </c>
      <c r="E153">
        <v>0</v>
      </c>
    </row>
    <row r="154" spans="1:5" x14ac:dyDescent="0.35">
      <c r="A154" t="s">
        <v>8219</v>
      </c>
      <c r="B154">
        <v>65</v>
      </c>
      <c r="D154" t="s">
        <v>8221</v>
      </c>
      <c r="E154">
        <v>0</v>
      </c>
    </row>
    <row r="155" spans="1:5" x14ac:dyDescent="0.35">
      <c r="A155" t="s">
        <v>8219</v>
      </c>
      <c r="B155">
        <v>118</v>
      </c>
      <c r="D155" t="s">
        <v>8221</v>
      </c>
      <c r="E155">
        <v>0</v>
      </c>
    </row>
    <row r="156" spans="1:5" x14ac:dyDescent="0.35">
      <c r="A156" t="s">
        <v>8219</v>
      </c>
      <c r="B156">
        <v>113</v>
      </c>
      <c r="D156" t="s">
        <v>8221</v>
      </c>
      <c r="E156">
        <v>3</v>
      </c>
    </row>
    <row r="157" spans="1:5" x14ac:dyDescent="0.35">
      <c r="A157" t="s">
        <v>8219</v>
      </c>
      <c r="B157">
        <v>332</v>
      </c>
      <c r="D157" t="s">
        <v>8221</v>
      </c>
      <c r="E157">
        <v>0</v>
      </c>
    </row>
    <row r="158" spans="1:5" x14ac:dyDescent="0.35">
      <c r="A158" t="s">
        <v>8219</v>
      </c>
      <c r="B158">
        <v>62</v>
      </c>
      <c r="D158" t="s">
        <v>8221</v>
      </c>
      <c r="E158">
        <v>1</v>
      </c>
    </row>
    <row r="159" spans="1:5" x14ac:dyDescent="0.35">
      <c r="A159" t="s">
        <v>8219</v>
      </c>
      <c r="B159">
        <v>951</v>
      </c>
      <c r="D159" t="s">
        <v>8221</v>
      </c>
      <c r="E159">
        <v>3</v>
      </c>
    </row>
    <row r="160" spans="1:5" x14ac:dyDescent="0.35">
      <c r="A160" t="s">
        <v>8219</v>
      </c>
      <c r="B160">
        <v>415</v>
      </c>
      <c r="D160" t="s">
        <v>8221</v>
      </c>
      <c r="E160">
        <v>22</v>
      </c>
    </row>
    <row r="161" spans="1:5" x14ac:dyDescent="0.35">
      <c r="A161" t="s">
        <v>8219</v>
      </c>
      <c r="B161">
        <v>305</v>
      </c>
      <c r="D161" t="s">
        <v>8221</v>
      </c>
      <c r="E161">
        <v>26</v>
      </c>
    </row>
    <row r="162" spans="1:5" x14ac:dyDescent="0.35">
      <c r="A162" t="s">
        <v>8219</v>
      </c>
      <c r="B162">
        <v>2139</v>
      </c>
      <c r="D162" t="s">
        <v>8221</v>
      </c>
      <c r="E162">
        <v>4</v>
      </c>
    </row>
    <row r="163" spans="1:5" x14ac:dyDescent="0.35">
      <c r="A163" t="s">
        <v>8219</v>
      </c>
      <c r="B163">
        <v>79</v>
      </c>
      <c r="D163" t="s">
        <v>8221</v>
      </c>
      <c r="E163">
        <v>0</v>
      </c>
    </row>
    <row r="164" spans="1:5" x14ac:dyDescent="0.35">
      <c r="A164" t="s">
        <v>8219</v>
      </c>
      <c r="B164">
        <v>179</v>
      </c>
      <c r="D164" t="s">
        <v>8221</v>
      </c>
      <c r="E164">
        <v>4</v>
      </c>
    </row>
    <row r="165" spans="1:5" x14ac:dyDescent="0.35">
      <c r="A165" t="s">
        <v>8219</v>
      </c>
      <c r="B165">
        <v>202</v>
      </c>
      <c r="D165" t="s">
        <v>8221</v>
      </c>
      <c r="E165">
        <v>9</v>
      </c>
    </row>
    <row r="166" spans="1:5" x14ac:dyDescent="0.35">
      <c r="A166" t="s">
        <v>8219</v>
      </c>
      <c r="B166">
        <v>760</v>
      </c>
      <c r="D166" t="s">
        <v>8221</v>
      </c>
      <c r="E166">
        <v>5</v>
      </c>
    </row>
    <row r="167" spans="1:5" x14ac:dyDescent="0.35">
      <c r="A167" t="s">
        <v>8219</v>
      </c>
      <c r="B167">
        <v>563</v>
      </c>
      <c r="D167" t="s">
        <v>8221</v>
      </c>
      <c r="E167">
        <v>14</v>
      </c>
    </row>
    <row r="168" spans="1:5" x14ac:dyDescent="0.35">
      <c r="A168" t="s">
        <v>8219</v>
      </c>
      <c r="B168">
        <v>135</v>
      </c>
      <c r="D168" t="s">
        <v>8221</v>
      </c>
      <c r="E168">
        <v>1</v>
      </c>
    </row>
    <row r="169" spans="1:5" x14ac:dyDescent="0.35">
      <c r="A169" t="s">
        <v>8219</v>
      </c>
      <c r="B169">
        <v>290</v>
      </c>
      <c r="D169" t="s">
        <v>8221</v>
      </c>
      <c r="E169">
        <v>10</v>
      </c>
    </row>
    <row r="170" spans="1:5" x14ac:dyDescent="0.35">
      <c r="A170" t="s">
        <v>8219</v>
      </c>
      <c r="B170">
        <v>447</v>
      </c>
      <c r="D170" t="s">
        <v>8221</v>
      </c>
      <c r="E170">
        <v>3</v>
      </c>
    </row>
    <row r="171" spans="1:5" x14ac:dyDescent="0.35">
      <c r="A171" t="s">
        <v>8219</v>
      </c>
      <c r="B171">
        <v>232</v>
      </c>
      <c r="D171" t="s">
        <v>8221</v>
      </c>
      <c r="E171">
        <v>1</v>
      </c>
    </row>
    <row r="172" spans="1:5" x14ac:dyDescent="0.35">
      <c r="A172" t="s">
        <v>8219</v>
      </c>
      <c r="B172">
        <v>168</v>
      </c>
      <c r="D172" t="s">
        <v>8221</v>
      </c>
      <c r="E172">
        <v>0</v>
      </c>
    </row>
    <row r="173" spans="1:5" x14ac:dyDescent="0.35">
      <c r="A173" t="s">
        <v>8219</v>
      </c>
      <c r="B173">
        <v>128</v>
      </c>
      <c r="D173" t="s">
        <v>8221</v>
      </c>
      <c r="E173">
        <v>5</v>
      </c>
    </row>
    <row r="174" spans="1:5" x14ac:dyDescent="0.35">
      <c r="A174" t="s">
        <v>8219</v>
      </c>
      <c r="B174">
        <v>493</v>
      </c>
      <c r="D174" t="s">
        <v>8221</v>
      </c>
      <c r="E174">
        <v>2</v>
      </c>
    </row>
    <row r="175" spans="1:5" x14ac:dyDescent="0.35">
      <c r="A175" t="s">
        <v>8219</v>
      </c>
      <c r="B175">
        <v>131</v>
      </c>
      <c r="D175" t="s">
        <v>8221</v>
      </c>
      <c r="E175">
        <v>68</v>
      </c>
    </row>
    <row r="176" spans="1:5" x14ac:dyDescent="0.35">
      <c r="A176" t="s">
        <v>8219</v>
      </c>
      <c r="B176">
        <v>50</v>
      </c>
      <c r="D176" t="s">
        <v>8221</v>
      </c>
      <c r="E176">
        <v>3</v>
      </c>
    </row>
    <row r="177" spans="1:5" x14ac:dyDescent="0.35">
      <c r="A177" t="s">
        <v>8219</v>
      </c>
      <c r="B177">
        <v>665</v>
      </c>
      <c r="D177" t="s">
        <v>8221</v>
      </c>
      <c r="E177">
        <v>34</v>
      </c>
    </row>
    <row r="178" spans="1:5" x14ac:dyDescent="0.35">
      <c r="A178" t="s">
        <v>8219</v>
      </c>
      <c r="B178">
        <v>129</v>
      </c>
      <c r="D178" t="s">
        <v>8221</v>
      </c>
      <c r="E178">
        <v>0</v>
      </c>
    </row>
    <row r="179" spans="1:5" x14ac:dyDescent="0.35">
      <c r="A179" t="s">
        <v>8219</v>
      </c>
      <c r="B179">
        <v>142</v>
      </c>
      <c r="D179" t="s">
        <v>8221</v>
      </c>
      <c r="E179">
        <v>3</v>
      </c>
    </row>
    <row r="180" spans="1:5" x14ac:dyDescent="0.35">
      <c r="A180" t="s">
        <v>8219</v>
      </c>
      <c r="B180">
        <v>2436</v>
      </c>
      <c r="D180" t="s">
        <v>8221</v>
      </c>
      <c r="E180">
        <v>0</v>
      </c>
    </row>
    <row r="181" spans="1:5" x14ac:dyDescent="0.35">
      <c r="A181" t="s">
        <v>8219</v>
      </c>
      <c r="B181">
        <v>244</v>
      </c>
      <c r="D181" t="s">
        <v>8221</v>
      </c>
      <c r="E181">
        <v>70</v>
      </c>
    </row>
    <row r="182" spans="1:5" x14ac:dyDescent="0.35">
      <c r="A182" t="s">
        <v>8219</v>
      </c>
      <c r="B182">
        <v>298</v>
      </c>
      <c r="D182" t="s">
        <v>8221</v>
      </c>
      <c r="E182">
        <v>1</v>
      </c>
    </row>
    <row r="183" spans="1:5" x14ac:dyDescent="0.35">
      <c r="A183" t="s">
        <v>8219</v>
      </c>
      <c r="B183">
        <v>251</v>
      </c>
      <c r="D183" t="s">
        <v>8221</v>
      </c>
      <c r="E183">
        <v>1</v>
      </c>
    </row>
    <row r="184" spans="1:5" x14ac:dyDescent="0.35">
      <c r="A184" t="s">
        <v>8219</v>
      </c>
      <c r="B184">
        <v>108</v>
      </c>
      <c r="D184" t="s">
        <v>8221</v>
      </c>
      <c r="E184">
        <v>1</v>
      </c>
    </row>
    <row r="185" spans="1:5" x14ac:dyDescent="0.35">
      <c r="A185" t="s">
        <v>8219</v>
      </c>
      <c r="B185">
        <v>82</v>
      </c>
      <c r="D185" t="s">
        <v>8221</v>
      </c>
      <c r="E185">
        <v>2</v>
      </c>
    </row>
    <row r="186" spans="1:5" x14ac:dyDescent="0.35">
      <c r="A186" t="s">
        <v>8219</v>
      </c>
      <c r="B186">
        <v>74</v>
      </c>
      <c r="D186" t="s">
        <v>8221</v>
      </c>
      <c r="E186">
        <v>2</v>
      </c>
    </row>
    <row r="187" spans="1:5" x14ac:dyDescent="0.35">
      <c r="A187" t="s">
        <v>8219</v>
      </c>
      <c r="B187">
        <v>189</v>
      </c>
      <c r="D187" t="s">
        <v>8221</v>
      </c>
      <c r="E187">
        <v>34</v>
      </c>
    </row>
    <row r="188" spans="1:5" x14ac:dyDescent="0.35">
      <c r="A188" t="s">
        <v>8219</v>
      </c>
      <c r="B188">
        <v>80</v>
      </c>
      <c r="D188" t="s">
        <v>8221</v>
      </c>
      <c r="E188">
        <v>2</v>
      </c>
    </row>
    <row r="189" spans="1:5" x14ac:dyDescent="0.35">
      <c r="A189" t="s">
        <v>8219</v>
      </c>
      <c r="B189">
        <v>576</v>
      </c>
      <c r="D189" t="s">
        <v>8221</v>
      </c>
      <c r="E189">
        <v>0</v>
      </c>
    </row>
    <row r="190" spans="1:5" x14ac:dyDescent="0.35">
      <c r="A190" t="s">
        <v>8219</v>
      </c>
      <c r="B190">
        <v>202</v>
      </c>
      <c r="D190" t="s">
        <v>8221</v>
      </c>
      <c r="E190">
        <v>1</v>
      </c>
    </row>
    <row r="191" spans="1:5" x14ac:dyDescent="0.35">
      <c r="A191" t="s">
        <v>8219</v>
      </c>
      <c r="B191">
        <v>238</v>
      </c>
      <c r="D191" t="s">
        <v>8221</v>
      </c>
      <c r="E191">
        <v>8</v>
      </c>
    </row>
    <row r="192" spans="1:5" x14ac:dyDescent="0.35">
      <c r="A192" t="s">
        <v>8219</v>
      </c>
      <c r="B192">
        <v>36</v>
      </c>
      <c r="D192" t="s">
        <v>8221</v>
      </c>
      <c r="E192">
        <v>4</v>
      </c>
    </row>
    <row r="193" spans="1:5" x14ac:dyDescent="0.35">
      <c r="A193" t="s">
        <v>8219</v>
      </c>
      <c r="B193">
        <v>150</v>
      </c>
      <c r="D193" t="s">
        <v>8221</v>
      </c>
      <c r="E193">
        <v>28</v>
      </c>
    </row>
    <row r="194" spans="1:5" x14ac:dyDescent="0.35">
      <c r="A194" t="s">
        <v>8219</v>
      </c>
      <c r="B194">
        <v>146</v>
      </c>
      <c r="D194" t="s">
        <v>8221</v>
      </c>
      <c r="E194">
        <v>0</v>
      </c>
    </row>
    <row r="195" spans="1:5" x14ac:dyDescent="0.35">
      <c r="A195" t="s">
        <v>8219</v>
      </c>
      <c r="B195">
        <v>222</v>
      </c>
      <c r="D195" t="s">
        <v>8221</v>
      </c>
      <c r="E195">
        <v>6</v>
      </c>
    </row>
    <row r="196" spans="1:5" x14ac:dyDescent="0.35">
      <c r="A196" t="s">
        <v>8219</v>
      </c>
      <c r="B196">
        <v>120</v>
      </c>
      <c r="D196" t="s">
        <v>8221</v>
      </c>
      <c r="E196">
        <v>22</v>
      </c>
    </row>
    <row r="197" spans="1:5" x14ac:dyDescent="0.35">
      <c r="A197" t="s">
        <v>8219</v>
      </c>
      <c r="B197">
        <v>126</v>
      </c>
      <c r="D197" t="s">
        <v>8221</v>
      </c>
      <c r="E197">
        <v>0</v>
      </c>
    </row>
    <row r="198" spans="1:5" x14ac:dyDescent="0.35">
      <c r="A198" t="s">
        <v>8219</v>
      </c>
      <c r="B198">
        <v>158</v>
      </c>
      <c r="D198" t="s">
        <v>8221</v>
      </c>
      <c r="E198">
        <v>1</v>
      </c>
    </row>
    <row r="199" spans="1:5" x14ac:dyDescent="0.35">
      <c r="A199" t="s">
        <v>8219</v>
      </c>
      <c r="B199">
        <v>316</v>
      </c>
      <c r="D199" t="s">
        <v>8221</v>
      </c>
      <c r="E199">
        <v>20</v>
      </c>
    </row>
    <row r="200" spans="1:5" x14ac:dyDescent="0.35">
      <c r="A200" t="s">
        <v>8219</v>
      </c>
      <c r="B200">
        <v>284</v>
      </c>
      <c r="D200" t="s">
        <v>8221</v>
      </c>
      <c r="E200">
        <v>0</v>
      </c>
    </row>
    <row r="201" spans="1:5" x14ac:dyDescent="0.35">
      <c r="A201" t="s">
        <v>8219</v>
      </c>
      <c r="B201">
        <v>51</v>
      </c>
      <c r="D201" t="s">
        <v>8221</v>
      </c>
      <c r="E201">
        <v>1</v>
      </c>
    </row>
    <row r="202" spans="1:5" x14ac:dyDescent="0.35">
      <c r="A202" t="s">
        <v>8219</v>
      </c>
      <c r="B202">
        <v>158</v>
      </c>
      <c r="D202" t="s">
        <v>8221</v>
      </c>
      <c r="E202">
        <v>3</v>
      </c>
    </row>
    <row r="203" spans="1:5" x14ac:dyDescent="0.35">
      <c r="A203" t="s">
        <v>8219</v>
      </c>
      <c r="B203">
        <v>337</v>
      </c>
      <c r="D203" t="s">
        <v>8221</v>
      </c>
      <c r="E203">
        <v>2</v>
      </c>
    </row>
    <row r="204" spans="1:5" x14ac:dyDescent="0.35">
      <c r="A204" t="s">
        <v>8219</v>
      </c>
      <c r="B204">
        <v>186</v>
      </c>
      <c r="D204" t="s">
        <v>8221</v>
      </c>
      <c r="E204">
        <v>0</v>
      </c>
    </row>
    <row r="205" spans="1:5" x14ac:dyDescent="0.35">
      <c r="A205" t="s">
        <v>8219</v>
      </c>
      <c r="B205">
        <v>58</v>
      </c>
      <c r="D205" t="s">
        <v>8221</v>
      </c>
      <c r="E205">
        <v>2</v>
      </c>
    </row>
    <row r="206" spans="1:5" x14ac:dyDescent="0.35">
      <c r="A206" t="s">
        <v>8219</v>
      </c>
      <c r="B206">
        <v>82</v>
      </c>
      <c r="D206" t="s">
        <v>8221</v>
      </c>
      <c r="E206">
        <v>1</v>
      </c>
    </row>
    <row r="207" spans="1:5" x14ac:dyDescent="0.35">
      <c r="A207" t="s">
        <v>8219</v>
      </c>
      <c r="B207">
        <v>736</v>
      </c>
      <c r="D207" t="s">
        <v>8221</v>
      </c>
      <c r="E207">
        <v>0</v>
      </c>
    </row>
    <row r="208" spans="1:5" x14ac:dyDescent="0.35">
      <c r="A208" t="s">
        <v>8219</v>
      </c>
      <c r="B208">
        <v>1151</v>
      </c>
      <c r="D208" t="s">
        <v>8221</v>
      </c>
      <c r="E208">
        <v>1</v>
      </c>
    </row>
    <row r="209" spans="1:5" x14ac:dyDescent="0.35">
      <c r="A209" t="s">
        <v>8219</v>
      </c>
      <c r="B209">
        <v>34</v>
      </c>
      <c r="D209" t="s">
        <v>8221</v>
      </c>
      <c r="E209">
        <v>0</v>
      </c>
    </row>
    <row r="210" spans="1:5" x14ac:dyDescent="0.35">
      <c r="A210" t="s">
        <v>8219</v>
      </c>
      <c r="B210">
        <v>498</v>
      </c>
      <c r="D210" t="s">
        <v>8221</v>
      </c>
      <c r="E210">
        <v>5</v>
      </c>
    </row>
    <row r="211" spans="1:5" x14ac:dyDescent="0.35">
      <c r="A211" t="s">
        <v>8219</v>
      </c>
      <c r="B211">
        <v>167</v>
      </c>
      <c r="D211" t="s">
        <v>8221</v>
      </c>
      <c r="E211">
        <v>1</v>
      </c>
    </row>
    <row r="212" spans="1:5" x14ac:dyDescent="0.35">
      <c r="A212" t="s">
        <v>8219</v>
      </c>
      <c r="B212">
        <v>340</v>
      </c>
      <c r="D212" t="s">
        <v>8221</v>
      </c>
      <c r="E212">
        <v>1</v>
      </c>
    </row>
    <row r="213" spans="1:5" x14ac:dyDescent="0.35">
      <c r="A213" t="s">
        <v>8219</v>
      </c>
      <c r="B213">
        <v>438</v>
      </c>
      <c r="D213" t="s">
        <v>8221</v>
      </c>
      <c r="E213">
        <v>2</v>
      </c>
    </row>
    <row r="214" spans="1:5" x14ac:dyDescent="0.35">
      <c r="A214" t="s">
        <v>8219</v>
      </c>
      <c r="B214">
        <v>555</v>
      </c>
      <c r="D214" t="s">
        <v>8221</v>
      </c>
      <c r="E214">
        <v>0</v>
      </c>
    </row>
    <row r="215" spans="1:5" x14ac:dyDescent="0.35">
      <c r="A215" t="s">
        <v>8219</v>
      </c>
      <c r="B215">
        <v>266</v>
      </c>
      <c r="D215" t="s">
        <v>8221</v>
      </c>
      <c r="E215">
        <v>9</v>
      </c>
    </row>
    <row r="216" spans="1:5" x14ac:dyDescent="0.35">
      <c r="A216" t="s">
        <v>8219</v>
      </c>
      <c r="B216">
        <v>69</v>
      </c>
      <c r="D216" t="s">
        <v>8221</v>
      </c>
      <c r="E216">
        <v>4</v>
      </c>
    </row>
    <row r="217" spans="1:5" x14ac:dyDescent="0.35">
      <c r="A217" t="s">
        <v>8219</v>
      </c>
      <c r="B217">
        <v>80</v>
      </c>
      <c r="D217" t="s">
        <v>8221</v>
      </c>
      <c r="E217">
        <v>4</v>
      </c>
    </row>
    <row r="218" spans="1:5" x14ac:dyDescent="0.35">
      <c r="A218" t="s">
        <v>8219</v>
      </c>
      <c r="B218">
        <v>493</v>
      </c>
      <c r="D218" t="s">
        <v>8221</v>
      </c>
      <c r="E218">
        <v>1</v>
      </c>
    </row>
    <row r="219" spans="1:5" x14ac:dyDescent="0.35">
      <c r="A219" t="s">
        <v>8219</v>
      </c>
      <c r="B219">
        <v>31</v>
      </c>
      <c r="D219" t="s">
        <v>8221</v>
      </c>
      <c r="E219">
        <v>1</v>
      </c>
    </row>
    <row r="220" spans="1:5" x14ac:dyDescent="0.35">
      <c r="A220" t="s">
        <v>8219</v>
      </c>
      <c r="B220">
        <v>236</v>
      </c>
      <c r="D220" t="s">
        <v>8221</v>
      </c>
      <c r="E220">
        <v>7</v>
      </c>
    </row>
    <row r="221" spans="1:5" x14ac:dyDescent="0.35">
      <c r="A221" t="s">
        <v>8219</v>
      </c>
      <c r="B221">
        <v>89</v>
      </c>
      <c r="D221" t="s">
        <v>8221</v>
      </c>
      <c r="E221">
        <v>5</v>
      </c>
    </row>
    <row r="222" spans="1:5" x14ac:dyDescent="0.35">
      <c r="A222" t="s">
        <v>8219</v>
      </c>
      <c r="B222">
        <v>299</v>
      </c>
      <c r="D222" t="s">
        <v>8221</v>
      </c>
      <c r="E222">
        <v>1</v>
      </c>
    </row>
    <row r="223" spans="1:5" x14ac:dyDescent="0.35">
      <c r="A223" t="s">
        <v>8219</v>
      </c>
      <c r="B223">
        <v>55</v>
      </c>
      <c r="D223" t="s">
        <v>8221</v>
      </c>
      <c r="E223">
        <v>0</v>
      </c>
    </row>
    <row r="224" spans="1:5" x14ac:dyDescent="0.35">
      <c r="A224" t="s">
        <v>8219</v>
      </c>
      <c r="B224">
        <v>325</v>
      </c>
      <c r="D224" t="s">
        <v>8221</v>
      </c>
      <c r="E224">
        <v>0</v>
      </c>
    </row>
    <row r="225" spans="1:5" x14ac:dyDescent="0.35">
      <c r="A225" t="s">
        <v>8219</v>
      </c>
      <c r="B225">
        <v>524</v>
      </c>
      <c r="D225" t="s">
        <v>8221</v>
      </c>
      <c r="E225">
        <v>1</v>
      </c>
    </row>
    <row r="226" spans="1:5" x14ac:dyDescent="0.35">
      <c r="A226" t="s">
        <v>8219</v>
      </c>
      <c r="B226">
        <v>285</v>
      </c>
      <c r="D226" t="s">
        <v>8221</v>
      </c>
      <c r="E226">
        <v>2</v>
      </c>
    </row>
    <row r="227" spans="1:5" x14ac:dyDescent="0.35">
      <c r="A227" t="s">
        <v>8219</v>
      </c>
      <c r="B227">
        <v>179</v>
      </c>
      <c r="D227" t="s">
        <v>8221</v>
      </c>
      <c r="E227">
        <v>0</v>
      </c>
    </row>
    <row r="228" spans="1:5" x14ac:dyDescent="0.35">
      <c r="A228" t="s">
        <v>8219</v>
      </c>
      <c r="B228">
        <v>188</v>
      </c>
      <c r="D228" t="s">
        <v>8221</v>
      </c>
      <c r="E228">
        <v>4</v>
      </c>
    </row>
    <row r="229" spans="1:5" x14ac:dyDescent="0.35">
      <c r="A229" t="s">
        <v>8219</v>
      </c>
      <c r="B229">
        <v>379</v>
      </c>
      <c r="D229" t="s">
        <v>8221</v>
      </c>
      <c r="E229">
        <v>7</v>
      </c>
    </row>
    <row r="230" spans="1:5" x14ac:dyDescent="0.35">
      <c r="A230" t="s">
        <v>8219</v>
      </c>
      <c r="B230">
        <v>119</v>
      </c>
      <c r="D230" t="s">
        <v>8221</v>
      </c>
      <c r="E230">
        <v>2</v>
      </c>
    </row>
    <row r="231" spans="1:5" x14ac:dyDescent="0.35">
      <c r="A231" t="s">
        <v>8219</v>
      </c>
      <c r="B231">
        <v>167</v>
      </c>
      <c r="D231" t="s">
        <v>8221</v>
      </c>
      <c r="E231">
        <v>1</v>
      </c>
    </row>
    <row r="232" spans="1:5" x14ac:dyDescent="0.35">
      <c r="A232" t="s">
        <v>8219</v>
      </c>
      <c r="B232">
        <v>221</v>
      </c>
      <c r="D232" t="s">
        <v>8221</v>
      </c>
      <c r="E232">
        <v>9</v>
      </c>
    </row>
    <row r="233" spans="1:5" x14ac:dyDescent="0.35">
      <c r="A233" t="s">
        <v>8219</v>
      </c>
      <c r="B233">
        <v>964</v>
      </c>
      <c r="D233" t="s">
        <v>8221</v>
      </c>
      <c r="E233">
        <v>2</v>
      </c>
    </row>
    <row r="234" spans="1:5" x14ac:dyDescent="0.35">
      <c r="A234" t="s">
        <v>8219</v>
      </c>
      <c r="B234">
        <v>286</v>
      </c>
      <c r="D234" t="s">
        <v>8221</v>
      </c>
      <c r="E234">
        <v>1</v>
      </c>
    </row>
    <row r="235" spans="1:5" x14ac:dyDescent="0.35">
      <c r="A235" t="s">
        <v>8219</v>
      </c>
      <c r="B235">
        <v>613</v>
      </c>
      <c r="D235" t="s">
        <v>8221</v>
      </c>
      <c r="E235">
        <v>7</v>
      </c>
    </row>
    <row r="236" spans="1:5" x14ac:dyDescent="0.35">
      <c r="A236" t="s">
        <v>8219</v>
      </c>
      <c r="B236">
        <v>29</v>
      </c>
      <c r="D236" t="s">
        <v>8221</v>
      </c>
      <c r="E236">
        <v>2</v>
      </c>
    </row>
    <row r="237" spans="1:5" x14ac:dyDescent="0.35">
      <c r="A237" t="s">
        <v>8219</v>
      </c>
      <c r="B237">
        <v>165</v>
      </c>
      <c r="D237" t="s">
        <v>8221</v>
      </c>
      <c r="E237">
        <v>8</v>
      </c>
    </row>
    <row r="238" spans="1:5" x14ac:dyDescent="0.35">
      <c r="A238" t="s">
        <v>8219</v>
      </c>
      <c r="B238">
        <v>97</v>
      </c>
      <c r="D238" t="s">
        <v>8221</v>
      </c>
      <c r="E238">
        <v>2</v>
      </c>
    </row>
    <row r="239" spans="1:5" x14ac:dyDescent="0.35">
      <c r="A239" t="s">
        <v>8219</v>
      </c>
      <c r="B239">
        <v>303</v>
      </c>
      <c r="D239" t="s">
        <v>8221</v>
      </c>
      <c r="E239">
        <v>2</v>
      </c>
    </row>
    <row r="240" spans="1:5" x14ac:dyDescent="0.35">
      <c r="A240" t="s">
        <v>8219</v>
      </c>
      <c r="B240">
        <v>267</v>
      </c>
      <c r="D240" t="s">
        <v>8221</v>
      </c>
      <c r="E240">
        <v>7</v>
      </c>
    </row>
    <row r="241" spans="1:5" x14ac:dyDescent="0.35">
      <c r="A241" t="s">
        <v>8219</v>
      </c>
      <c r="B241">
        <v>302</v>
      </c>
      <c r="D241" t="s">
        <v>8221</v>
      </c>
      <c r="E241">
        <v>2</v>
      </c>
    </row>
    <row r="242" spans="1:5" x14ac:dyDescent="0.35">
      <c r="A242" t="s">
        <v>8219</v>
      </c>
      <c r="B242">
        <v>87</v>
      </c>
      <c r="D242" t="s">
        <v>8221</v>
      </c>
      <c r="E242">
        <v>18</v>
      </c>
    </row>
    <row r="243" spans="1:5" x14ac:dyDescent="0.35">
      <c r="A243" t="s">
        <v>8219</v>
      </c>
      <c r="B243">
        <v>354</v>
      </c>
      <c r="D243" t="s">
        <v>8221</v>
      </c>
      <c r="E243">
        <v>9</v>
      </c>
    </row>
    <row r="244" spans="1:5" x14ac:dyDescent="0.35">
      <c r="A244" t="s">
        <v>8219</v>
      </c>
      <c r="B244">
        <v>86</v>
      </c>
      <c r="D244" t="s">
        <v>8221</v>
      </c>
      <c r="E244">
        <v>4</v>
      </c>
    </row>
    <row r="245" spans="1:5" x14ac:dyDescent="0.35">
      <c r="A245" t="s">
        <v>8219</v>
      </c>
      <c r="B245">
        <v>26</v>
      </c>
      <c r="D245" t="s">
        <v>8221</v>
      </c>
      <c r="E245">
        <v>7</v>
      </c>
    </row>
    <row r="246" spans="1:5" x14ac:dyDescent="0.35">
      <c r="A246" t="s">
        <v>8219</v>
      </c>
      <c r="B246">
        <v>113</v>
      </c>
      <c r="D246" t="s">
        <v>8221</v>
      </c>
      <c r="E246">
        <v>29</v>
      </c>
    </row>
    <row r="247" spans="1:5" x14ac:dyDescent="0.35">
      <c r="A247" t="s">
        <v>8219</v>
      </c>
      <c r="B247">
        <v>65</v>
      </c>
      <c r="D247" t="s">
        <v>8221</v>
      </c>
      <c r="E247">
        <v>12</v>
      </c>
    </row>
    <row r="248" spans="1:5" x14ac:dyDescent="0.35">
      <c r="A248" t="s">
        <v>8219</v>
      </c>
      <c r="B248">
        <v>134</v>
      </c>
      <c r="D248" t="s">
        <v>8221</v>
      </c>
      <c r="E248">
        <v>4</v>
      </c>
    </row>
    <row r="249" spans="1:5" x14ac:dyDescent="0.35">
      <c r="A249" t="s">
        <v>8219</v>
      </c>
      <c r="B249">
        <v>119</v>
      </c>
      <c r="D249" t="s">
        <v>8221</v>
      </c>
      <c r="E249">
        <v>28</v>
      </c>
    </row>
    <row r="250" spans="1:5" x14ac:dyDescent="0.35">
      <c r="A250" t="s">
        <v>8219</v>
      </c>
      <c r="B250">
        <v>159</v>
      </c>
      <c r="D250" t="s">
        <v>8221</v>
      </c>
      <c r="E250">
        <v>25</v>
      </c>
    </row>
    <row r="251" spans="1:5" x14ac:dyDescent="0.35">
      <c r="A251" t="s">
        <v>8219</v>
      </c>
      <c r="B251">
        <v>167</v>
      </c>
      <c r="D251" t="s">
        <v>8221</v>
      </c>
      <c r="E251">
        <v>28</v>
      </c>
    </row>
    <row r="252" spans="1:5" x14ac:dyDescent="0.35">
      <c r="A252" t="s">
        <v>8219</v>
      </c>
      <c r="B252">
        <v>43</v>
      </c>
      <c r="D252" t="s">
        <v>8221</v>
      </c>
      <c r="E252">
        <v>310</v>
      </c>
    </row>
    <row r="253" spans="1:5" x14ac:dyDescent="0.35">
      <c r="A253" t="s">
        <v>8219</v>
      </c>
      <c r="B253">
        <v>1062</v>
      </c>
      <c r="D253" t="s">
        <v>8221</v>
      </c>
      <c r="E253">
        <v>15</v>
      </c>
    </row>
    <row r="254" spans="1:5" x14ac:dyDescent="0.35">
      <c r="A254" t="s">
        <v>8219</v>
      </c>
      <c r="B254">
        <v>9</v>
      </c>
      <c r="D254" t="s">
        <v>8221</v>
      </c>
      <c r="E254">
        <v>215</v>
      </c>
    </row>
    <row r="255" spans="1:5" x14ac:dyDescent="0.35">
      <c r="A255" t="s">
        <v>8219</v>
      </c>
      <c r="B255">
        <v>89</v>
      </c>
      <c r="D255" t="s">
        <v>8221</v>
      </c>
      <c r="E255">
        <v>3</v>
      </c>
    </row>
    <row r="256" spans="1:5" x14ac:dyDescent="0.35">
      <c r="A256" t="s">
        <v>8219</v>
      </c>
      <c r="B256">
        <v>174</v>
      </c>
      <c r="D256" t="s">
        <v>8221</v>
      </c>
      <c r="E256">
        <v>2</v>
      </c>
    </row>
    <row r="257" spans="1:5" x14ac:dyDescent="0.35">
      <c r="A257" t="s">
        <v>8219</v>
      </c>
      <c r="B257">
        <v>14</v>
      </c>
      <c r="D257" t="s">
        <v>8221</v>
      </c>
      <c r="E257">
        <v>26</v>
      </c>
    </row>
    <row r="258" spans="1:5" x14ac:dyDescent="0.35">
      <c r="A258" t="s">
        <v>8219</v>
      </c>
      <c r="B258">
        <v>48</v>
      </c>
      <c r="D258" t="s">
        <v>8221</v>
      </c>
      <c r="E258">
        <v>24</v>
      </c>
    </row>
    <row r="259" spans="1:5" x14ac:dyDescent="0.35">
      <c r="A259" t="s">
        <v>8219</v>
      </c>
      <c r="B259">
        <v>133</v>
      </c>
      <c r="D259" t="s">
        <v>8221</v>
      </c>
      <c r="E259">
        <v>96</v>
      </c>
    </row>
    <row r="260" spans="1:5" x14ac:dyDescent="0.35">
      <c r="A260" t="s">
        <v>8219</v>
      </c>
      <c r="B260">
        <v>83</v>
      </c>
      <c r="D260" t="s">
        <v>8221</v>
      </c>
      <c r="E260">
        <v>17</v>
      </c>
    </row>
    <row r="261" spans="1:5" x14ac:dyDescent="0.35">
      <c r="A261" t="s">
        <v>8219</v>
      </c>
      <c r="B261">
        <v>149</v>
      </c>
      <c r="D261" t="s">
        <v>8221</v>
      </c>
      <c r="E261">
        <v>94</v>
      </c>
    </row>
    <row r="262" spans="1:5" x14ac:dyDescent="0.35">
      <c r="A262" t="s">
        <v>8219</v>
      </c>
      <c r="B262">
        <v>49</v>
      </c>
      <c r="D262" t="s">
        <v>8221</v>
      </c>
      <c r="E262">
        <v>129</v>
      </c>
    </row>
    <row r="263" spans="1:5" x14ac:dyDescent="0.35">
      <c r="A263" t="s">
        <v>8219</v>
      </c>
      <c r="B263">
        <v>251</v>
      </c>
      <c r="D263" t="s">
        <v>8221</v>
      </c>
      <c r="E263">
        <v>1</v>
      </c>
    </row>
    <row r="264" spans="1:5" x14ac:dyDescent="0.35">
      <c r="A264" t="s">
        <v>8219</v>
      </c>
      <c r="B264">
        <v>22</v>
      </c>
      <c r="D264" t="s">
        <v>8221</v>
      </c>
      <c r="E264">
        <v>4</v>
      </c>
    </row>
    <row r="265" spans="1:5" x14ac:dyDescent="0.35">
      <c r="A265" t="s">
        <v>8219</v>
      </c>
      <c r="B265">
        <v>48</v>
      </c>
      <c r="D265" t="s">
        <v>8221</v>
      </c>
      <c r="E265">
        <v>3</v>
      </c>
    </row>
    <row r="266" spans="1:5" x14ac:dyDescent="0.35">
      <c r="A266" t="s">
        <v>8219</v>
      </c>
      <c r="B266">
        <v>383</v>
      </c>
      <c r="D266" t="s">
        <v>8221</v>
      </c>
      <c r="E266">
        <v>135</v>
      </c>
    </row>
    <row r="267" spans="1:5" x14ac:dyDescent="0.35">
      <c r="A267" t="s">
        <v>8219</v>
      </c>
      <c r="B267">
        <v>237</v>
      </c>
      <c r="D267" t="s">
        <v>8221</v>
      </c>
      <c r="E267">
        <v>10</v>
      </c>
    </row>
    <row r="268" spans="1:5" x14ac:dyDescent="0.35">
      <c r="A268" t="s">
        <v>8219</v>
      </c>
      <c r="B268">
        <v>13</v>
      </c>
      <c r="D268" t="s">
        <v>8221</v>
      </c>
      <c r="E268">
        <v>0</v>
      </c>
    </row>
    <row r="269" spans="1:5" x14ac:dyDescent="0.35">
      <c r="A269" t="s">
        <v>8219</v>
      </c>
      <c r="B269">
        <v>562</v>
      </c>
      <c r="D269" t="s">
        <v>8221</v>
      </c>
      <c r="E269">
        <v>6</v>
      </c>
    </row>
    <row r="270" spans="1:5" x14ac:dyDescent="0.35">
      <c r="A270" t="s">
        <v>8219</v>
      </c>
      <c r="B270">
        <v>71</v>
      </c>
      <c r="D270" t="s">
        <v>8221</v>
      </c>
      <c r="E270">
        <v>36</v>
      </c>
    </row>
    <row r="271" spans="1:5" x14ac:dyDescent="0.35">
      <c r="A271" t="s">
        <v>8219</v>
      </c>
      <c r="B271">
        <v>1510</v>
      </c>
      <c r="D271" t="s">
        <v>8221</v>
      </c>
      <c r="E271">
        <v>336</v>
      </c>
    </row>
    <row r="272" spans="1:5" x14ac:dyDescent="0.35">
      <c r="A272" t="s">
        <v>8219</v>
      </c>
      <c r="B272">
        <v>14</v>
      </c>
      <c r="D272" t="s">
        <v>8221</v>
      </c>
      <c r="E272">
        <v>34</v>
      </c>
    </row>
    <row r="273" spans="1:5" x14ac:dyDescent="0.35">
      <c r="A273" t="s">
        <v>8219</v>
      </c>
      <c r="B273">
        <v>193</v>
      </c>
      <c r="D273" t="s">
        <v>8221</v>
      </c>
      <c r="E273">
        <v>10</v>
      </c>
    </row>
    <row r="274" spans="1:5" x14ac:dyDescent="0.35">
      <c r="A274" t="s">
        <v>8219</v>
      </c>
      <c r="B274">
        <v>206</v>
      </c>
      <c r="D274" t="s">
        <v>8221</v>
      </c>
      <c r="E274">
        <v>201</v>
      </c>
    </row>
    <row r="275" spans="1:5" x14ac:dyDescent="0.35">
      <c r="A275" t="s">
        <v>8219</v>
      </c>
      <c r="B275">
        <v>351</v>
      </c>
      <c r="D275" t="s">
        <v>8221</v>
      </c>
      <c r="E275">
        <v>296</v>
      </c>
    </row>
    <row r="276" spans="1:5" x14ac:dyDescent="0.35">
      <c r="A276" t="s">
        <v>8219</v>
      </c>
      <c r="B276">
        <v>50</v>
      </c>
      <c r="D276" t="s">
        <v>8221</v>
      </c>
      <c r="E276">
        <v>7</v>
      </c>
    </row>
    <row r="277" spans="1:5" x14ac:dyDescent="0.35">
      <c r="A277" t="s">
        <v>8219</v>
      </c>
      <c r="B277">
        <v>184</v>
      </c>
      <c r="D277" t="s">
        <v>8221</v>
      </c>
      <c r="E277">
        <v>7</v>
      </c>
    </row>
    <row r="278" spans="1:5" x14ac:dyDescent="0.35">
      <c r="A278" t="s">
        <v>8219</v>
      </c>
      <c r="B278">
        <v>196</v>
      </c>
      <c r="D278" t="s">
        <v>8221</v>
      </c>
      <c r="E278">
        <v>1</v>
      </c>
    </row>
    <row r="279" spans="1:5" x14ac:dyDescent="0.35">
      <c r="A279" t="s">
        <v>8219</v>
      </c>
      <c r="B279">
        <v>229</v>
      </c>
      <c r="D279" t="s">
        <v>8221</v>
      </c>
      <c r="E279">
        <v>114</v>
      </c>
    </row>
    <row r="280" spans="1:5" x14ac:dyDescent="0.35">
      <c r="A280" t="s">
        <v>8219</v>
      </c>
      <c r="B280">
        <v>67</v>
      </c>
      <c r="D280" t="s">
        <v>8221</v>
      </c>
      <c r="E280">
        <v>29</v>
      </c>
    </row>
    <row r="281" spans="1:5" x14ac:dyDescent="0.35">
      <c r="A281" t="s">
        <v>8219</v>
      </c>
      <c r="B281">
        <v>95</v>
      </c>
      <c r="D281" t="s">
        <v>8221</v>
      </c>
      <c r="E281">
        <v>890</v>
      </c>
    </row>
    <row r="282" spans="1:5" x14ac:dyDescent="0.35">
      <c r="A282" t="s">
        <v>8219</v>
      </c>
      <c r="B282">
        <v>62</v>
      </c>
      <c r="D282" t="s">
        <v>8221</v>
      </c>
      <c r="E282">
        <v>31</v>
      </c>
    </row>
    <row r="283" spans="1:5" x14ac:dyDescent="0.35">
      <c r="A283" t="s">
        <v>8219</v>
      </c>
      <c r="B283">
        <v>73</v>
      </c>
      <c r="D283" t="s">
        <v>8221</v>
      </c>
      <c r="E283">
        <v>21</v>
      </c>
    </row>
    <row r="284" spans="1:5" x14ac:dyDescent="0.35">
      <c r="A284" t="s">
        <v>8219</v>
      </c>
      <c r="B284">
        <v>43</v>
      </c>
      <c r="D284" t="s">
        <v>8221</v>
      </c>
      <c r="E284">
        <v>37</v>
      </c>
    </row>
    <row r="285" spans="1:5" x14ac:dyDescent="0.35">
      <c r="A285" t="s">
        <v>8219</v>
      </c>
      <c r="B285">
        <v>70</v>
      </c>
      <c r="D285" t="s">
        <v>8221</v>
      </c>
      <c r="E285">
        <v>7</v>
      </c>
    </row>
    <row r="286" spans="1:5" x14ac:dyDescent="0.35">
      <c r="A286" t="s">
        <v>8219</v>
      </c>
      <c r="B286">
        <v>271</v>
      </c>
      <c r="D286" t="s">
        <v>8221</v>
      </c>
      <c r="E286">
        <v>4</v>
      </c>
    </row>
    <row r="287" spans="1:5" x14ac:dyDescent="0.35">
      <c r="A287" t="s">
        <v>8219</v>
      </c>
      <c r="B287">
        <v>55</v>
      </c>
      <c r="D287" t="s">
        <v>8221</v>
      </c>
      <c r="E287">
        <v>5</v>
      </c>
    </row>
    <row r="288" spans="1:5" x14ac:dyDescent="0.35">
      <c r="A288" t="s">
        <v>8219</v>
      </c>
      <c r="B288">
        <v>35</v>
      </c>
      <c r="D288" t="s">
        <v>8221</v>
      </c>
      <c r="E288">
        <v>0</v>
      </c>
    </row>
    <row r="289" spans="1:5" x14ac:dyDescent="0.35">
      <c r="A289" t="s">
        <v>8219</v>
      </c>
      <c r="B289">
        <v>22</v>
      </c>
      <c r="D289" t="s">
        <v>8221</v>
      </c>
      <c r="E289">
        <v>456</v>
      </c>
    </row>
    <row r="290" spans="1:5" x14ac:dyDescent="0.35">
      <c r="A290" t="s">
        <v>8219</v>
      </c>
      <c r="B290">
        <v>38</v>
      </c>
      <c r="D290" t="s">
        <v>8221</v>
      </c>
      <c r="E290">
        <v>369</v>
      </c>
    </row>
    <row r="291" spans="1:5" x14ac:dyDescent="0.35">
      <c r="A291" t="s">
        <v>8219</v>
      </c>
      <c r="B291">
        <v>15</v>
      </c>
      <c r="D291" t="s">
        <v>8221</v>
      </c>
      <c r="E291">
        <v>2</v>
      </c>
    </row>
    <row r="292" spans="1:5" x14ac:dyDescent="0.35">
      <c r="A292" t="s">
        <v>8219</v>
      </c>
      <c r="B292">
        <v>7</v>
      </c>
      <c r="D292" t="s">
        <v>8221</v>
      </c>
      <c r="E292">
        <v>0</v>
      </c>
    </row>
    <row r="293" spans="1:5" x14ac:dyDescent="0.35">
      <c r="A293" t="s">
        <v>8219</v>
      </c>
      <c r="B293">
        <v>241</v>
      </c>
      <c r="D293" t="s">
        <v>8221</v>
      </c>
      <c r="E293">
        <v>338</v>
      </c>
    </row>
    <row r="294" spans="1:5" x14ac:dyDescent="0.35">
      <c r="A294" t="s">
        <v>8219</v>
      </c>
      <c r="B294">
        <v>55</v>
      </c>
      <c r="D294" t="s">
        <v>8221</v>
      </c>
      <c r="E294">
        <v>4</v>
      </c>
    </row>
    <row r="295" spans="1:5" x14ac:dyDescent="0.35">
      <c r="A295" t="s">
        <v>8219</v>
      </c>
      <c r="B295">
        <v>171</v>
      </c>
      <c r="D295" t="s">
        <v>8221</v>
      </c>
      <c r="E295">
        <v>1</v>
      </c>
    </row>
    <row r="296" spans="1:5" x14ac:dyDescent="0.35">
      <c r="A296" t="s">
        <v>8219</v>
      </c>
      <c r="B296">
        <v>208</v>
      </c>
      <c r="D296" t="s">
        <v>8221</v>
      </c>
      <c r="E296">
        <v>28</v>
      </c>
    </row>
    <row r="297" spans="1:5" x14ac:dyDescent="0.35">
      <c r="A297" t="s">
        <v>8219</v>
      </c>
      <c r="B297">
        <v>21</v>
      </c>
      <c r="D297" t="s">
        <v>8221</v>
      </c>
      <c r="E297">
        <v>12</v>
      </c>
    </row>
    <row r="298" spans="1:5" x14ac:dyDescent="0.35">
      <c r="A298" t="s">
        <v>8219</v>
      </c>
      <c r="B298">
        <v>25</v>
      </c>
      <c r="D298" t="s">
        <v>8221</v>
      </c>
      <c r="E298">
        <v>16</v>
      </c>
    </row>
    <row r="299" spans="1:5" x14ac:dyDescent="0.35">
      <c r="A299" t="s">
        <v>8219</v>
      </c>
      <c r="B299">
        <v>52</v>
      </c>
      <c r="D299" t="s">
        <v>8221</v>
      </c>
      <c r="E299">
        <v>4</v>
      </c>
    </row>
    <row r="300" spans="1:5" x14ac:dyDescent="0.35">
      <c r="A300" t="s">
        <v>8219</v>
      </c>
      <c r="B300">
        <v>104</v>
      </c>
      <c r="D300" t="s">
        <v>8221</v>
      </c>
      <c r="E300">
        <v>4</v>
      </c>
    </row>
    <row r="301" spans="1:5" x14ac:dyDescent="0.35">
      <c r="A301" t="s">
        <v>8219</v>
      </c>
      <c r="B301">
        <v>73</v>
      </c>
      <c r="D301" t="s">
        <v>8221</v>
      </c>
      <c r="E301">
        <v>10</v>
      </c>
    </row>
    <row r="302" spans="1:5" x14ac:dyDescent="0.35">
      <c r="A302" t="s">
        <v>8219</v>
      </c>
      <c r="B302">
        <v>34</v>
      </c>
      <c r="D302" t="s">
        <v>8221</v>
      </c>
      <c r="E302">
        <v>0</v>
      </c>
    </row>
    <row r="303" spans="1:5" x14ac:dyDescent="0.35">
      <c r="A303" t="s">
        <v>8219</v>
      </c>
      <c r="B303">
        <v>56</v>
      </c>
      <c r="D303" t="s">
        <v>8221</v>
      </c>
      <c r="E303">
        <v>6</v>
      </c>
    </row>
    <row r="304" spans="1:5" x14ac:dyDescent="0.35">
      <c r="A304" t="s">
        <v>8219</v>
      </c>
      <c r="B304">
        <v>31</v>
      </c>
      <c r="D304" t="s">
        <v>8221</v>
      </c>
      <c r="E304">
        <v>0</v>
      </c>
    </row>
    <row r="305" spans="1:5" x14ac:dyDescent="0.35">
      <c r="A305" t="s">
        <v>8219</v>
      </c>
      <c r="B305">
        <v>84</v>
      </c>
      <c r="D305" t="s">
        <v>8221</v>
      </c>
      <c r="E305">
        <v>1</v>
      </c>
    </row>
    <row r="306" spans="1:5" x14ac:dyDescent="0.35">
      <c r="A306" t="s">
        <v>8219</v>
      </c>
      <c r="B306">
        <v>130</v>
      </c>
      <c r="D306" t="s">
        <v>8221</v>
      </c>
      <c r="E306">
        <v>0</v>
      </c>
    </row>
    <row r="307" spans="1:5" x14ac:dyDescent="0.35">
      <c r="A307" t="s">
        <v>8219</v>
      </c>
      <c r="B307">
        <v>12</v>
      </c>
      <c r="D307" t="s">
        <v>8221</v>
      </c>
      <c r="E307">
        <v>44</v>
      </c>
    </row>
    <row r="308" spans="1:5" x14ac:dyDescent="0.35">
      <c r="A308" t="s">
        <v>8219</v>
      </c>
      <c r="B308">
        <v>23</v>
      </c>
      <c r="D308" t="s">
        <v>8221</v>
      </c>
      <c r="E308">
        <v>0</v>
      </c>
    </row>
    <row r="309" spans="1:5" x14ac:dyDescent="0.35">
      <c r="A309" t="s">
        <v>8219</v>
      </c>
      <c r="B309">
        <v>158</v>
      </c>
      <c r="D309" t="s">
        <v>8221</v>
      </c>
      <c r="E309">
        <v>3</v>
      </c>
    </row>
    <row r="310" spans="1:5" x14ac:dyDescent="0.35">
      <c r="A310" t="s">
        <v>8219</v>
      </c>
      <c r="B310">
        <v>30</v>
      </c>
      <c r="D310" t="s">
        <v>8221</v>
      </c>
      <c r="E310">
        <v>0</v>
      </c>
    </row>
    <row r="311" spans="1:5" x14ac:dyDescent="0.35">
      <c r="A311" t="s">
        <v>8219</v>
      </c>
      <c r="B311">
        <v>18</v>
      </c>
      <c r="D311" t="s">
        <v>8221</v>
      </c>
      <c r="E311">
        <v>52</v>
      </c>
    </row>
    <row r="312" spans="1:5" x14ac:dyDescent="0.35">
      <c r="A312" t="s">
        <v>8219</v>
      </c>
      <c r="B312">
        <v>29</v>
      </c>
      <c r="D312" t="s">
        <v>8221</v>
      </c>
      <c r="E312">
        <v>0</v>
      </c>
    </row>
    <row r="313" spans="1:5" x14ac:dyDescent="0.35">
      <c r="A313" t="s">
        <v>8219</v>
      </c>
      <c r="B313">
        <v>31</v>
      </c>
      <c r="D313" t="s">
        <v>8221</v>
      </c>
      <c r="E313">
        <v>1</v>
      </c>
    </row>
    <row r="314" spans="1:5" x14ac:dyDescent="0.35">
      <c r="A314" t="s">
        <v>8219</v>
      </c>
      <c r="B314">
        <v>173</v>
      </c>
      <c r="D314" t="s">
        <v>8221</v>
      </c>
      <c r="E314">
        <v>1</v>
      </c>
    </row>
    <row r="315" spans="1:5" x14ac:dyDescent="0.35">
      <c r="A315" t="s">
        <v>8219</v>
      </c>
      <c r="B315">
        <v>17</v>
      </c>
      <c r="D315" t="s">
        <v>8221</v>
      </c>
      <c r="E315">
        <v>2</v>
      </c>
    </row>
    <row r="316" spans="1:5" x14ac:dyDescent="0.35">
      <c r="A316" t="s">
        <v>8219</v>
      </c>
      <c r="B316">
        <v>48</v>
      </c>
      <c r="D316" t="s">
        <v>8221</v>
      </c>
      <c r="E316">
        <v>9</v>
      </c>
    </row>
    <row r="317" spans="1:5" x14ac:dyDescent="0.35">
      <c r="A317" t="s">
        <v>8219</v>
      </c>
      <c r="B317">
        <v>59</v>
      </c>
      <c r="D317" t="s">
        <v>8221</v>
      </c>
      <c r="E317">
        <v>5</v>
      </c>
    </row>
    <row r="318" spans="1:5" x14ac:dyDescent="0.35">
      <c r="A318" t="s">
        <v>8219</v>
      </c>
      <c r="B318">
        <v>39</v>
      </c>
      <c r="D318" t="s">
        <v>8221</v>
      </c>
      <c r="E318">
        <v>57</v>
      </c>
    </row>
    <row r="319" spans="1:5" x14ac:dyDescent="0.35">
      <c r="A319" t="s">
        <v>8219</v>
      </c>
      <c r="B319">
        <v>59</v>
      </c>
      <c r="D319" t="s">
        <v>8221</v>
      </c>
      <c r="E319">
        <v>3</v>
      </c>
    </row>
    <row r="320" spans="1:5" x14ac:dyDescent="0.35">
      <c r="A320" t="s">
        <v>8219</v>
      </c>
      <c r="B320">
        <v>60</v>
      </c>
      <c r="D320" t="s">
        <v>8221</v>
      </c>
      <c r="E320">
        <v>1</v>
      </c>
    </row>
    <row r="321" spans="1:5" x14ac:dyDescent="0.35">
      <c r="A321" t="s">
        <v>8219</v>
      </c>
      <c r="B321">
        <v>20</v>
      </c>
      <c r="D321" t="s">
        <v>8221</v>
      </c>
      <c r="E321">
        <v>6</v>
      </c>
    </row>
    <row r="322" spans="1:5" x14ac:dyDescent="0.35">
      <c r="A322" t="s">
        <v>8219</v>
      </c>
      <c r="B322">
        <v>2</v>
      </c>
      <c r="D322" t="s">
        <v>8221</v>
      </c>
      <c r="E322">
        <v>48</v>
      </c>
    </row>
    <row r="323" spans="1:5" x14ac:dyDescent="0.35">
      <c r="A323" t="s">
        <v>8219</v>
      </c>
      <c r="B323">
        <v>315</v>
      </c>
      <c r="D323" t="s">
        <v>8221</v>
      </c>
      <c r="E323">
        <v>2</v>
      </c>
    </row>
    <row r="324" spans="1:5" x14ac:dyDescent="0.35">
      <c r="A324" t="s">
        <v>8219</v>
      </c>
      <c r="B324">
        <v>2174</v>
      </c>
      <c r="D324" t="s">
        <v>8221</v>
      </c>
      <c r="E324">
        <v>4</v>
      </c>
    </row>
    <row r="325" spans="1:5" x14ac:dyDescent="0.35">
      <c r="A325" t="s">
        <v>8219</v>
      </c>
      <c r="B325">
        <v>152</v>
      </c>
      <c r="D325" t="s">
        <v>8221</v>
      </c>
      <c r="E325">
        <v>5</v>
      </c>
    </row>
    <row r="326" spans="1:5" x14ac:dyDescent="0.35">
      <c r="A326" t="s">
        <v>8219</v>
      </c>
      <c r="B326">
        <v>1021</v>
      </c>
      <c r="D326" t="s">
        <v>8221</v>
      </c>
      <c r="E326">
        <v>79</v>
      </c>
    </row>
    <row r="327" spans="1:5" x14ac:dyDescent="0.35">
      <c r="A327" t="s">
        <v>8219</v>
      </c>
      <c r="B327">
        <v>237</v>
      </c>
      <c r="D327" t="s">
        <v>8221</v>
      </c>
      <c r="E327">
        <v>2</v>
      </c>
    </row>
    <row r="328" spans="1:5" x14ac:dyDescent="0.35">
      <c r="A328" t="s">
        <v>8219</v>
      </c>
      <c r="B328">
        <v>27</v>
      </c>
      <c r="D328" t="s">
        <v>8221</v>
      </c>
      <c r="E328">
        <v>11</v>
      </c>
    </row>
    <row r="329" spans="1:5" x14ac:dyDescent="0.35">
      <c r="A329" t="s">
        <v>8219</v>
      </c>
      <c r="B329">
        <v>17</v>
      </c>
      <c r="D329" t="s">
        <v>8221</v>
      </c>
      <c r="E329">
        <v>11</v>
      </c>
    </row>
    <row r="330" spans="1:5" x14ac:dyDescent="0.35">
      <c r="A330" t="s">
        <v>8219</v>
      </c>
      <c r="B330">
        <v>27</v>
      </c>
      <c r="D330" t="s">
        <v>8221</v>
      </c>
      <c r="E330">
        <v>1</v>
      </c>
    </row>
    <row r="331" spans="1:5" x14ac:dyDescent="0.35">
      <c r="A331" t="s">
        <v>8219</v>
      </c>
      <c r="B331">
        <v>82</v>
      </c>
      <c r="D331" t="s">
        <v>8221</v>
      </c>
      <c r="E331">
        <v>3</v>
      </c>
    </row>
    <row r="332" spans="1:5" x14ac:dyDescent="0.35">
      <c r="A332" t="s">
        <v>8219</v>
      </c>
      <c r="B332">
        <v>48</v>
      </c>
      <c r="D332" t="s">
        <v>8221</v>
      </c>
      <c r="E332">
        <v>5</v>
      </c>
    </row>
    <row r="333" spans="1:5" x14ac:dyDescent="0.35">
      <c r="A333" t="s">
        <v>8219</v>
      </c>
      <c r="B333">
        <v>105</v>
      </c>
      <c r="D333" t="s">
        <v>8221</v>
      </c>
      <c r="E333">
        <v>12</v>
      </c>
    </row>
    <row r="334" spans="1:5" x14ac:dyDescent="0.35">
      <c r="A334" t="s">
        <v>8219</v>
      </c>
      <c r="B334">
        <v>28</v>
      </c>
      <c r="D334" t="s">
        <v>8221</v>
      </c>
      <c r="E334">
        <v>2</v>
      </c>
    </row>
    <row r="335" spans="1:5" x14ac:dyDescent="0.35">
      <c r="A335" t="s">
        <v>8219</v>
      </c>
      <c r="B335">
        <v>1107</v>
      </c>
      <c r="D335" t="s">
        <v>8221</v>
      </c>
      <c r="E335">
        <v>5</v>
      </c>
    </row>
    <row r="336" spans="1:5" x14ac:dyDescent="0.35">
      <c r="A336" t="s">
        <v>8219</v>
      </c>
      <c r="B336">
        <v>1013</v>
      </c>
      <c r="D336" t="s">
        <v>8221</v>
      </c>
      <c r="E336">
        <v>21</v>
      </c>
    </row>
    <row r="337" spans="1:5" x14ac:dyDescent="0.35">
      <c r="A337" t="s">
        <v>8219</v>
      </c>
      <c r="B337">
        <v>274</v>
      </c>
      <c r="D337" t="s">
        <v>8221</v>
      </c>
      <c r="E337">
        <v>0</v>
      </c>
    </row>
    <row r="338" spans="1:5" x14ac:dyDescent="0.35">
      <c r="A338" t="s">
        <v>8219</v>
      </c>
      <c r="B338">
        <v>87</v>
      </c>
      <c r="D338" t="s">
        <v>8221</v>
      </c>
      <c r="E338">
        <v>45</v>
      </c>
    </row>
    <row r="339" spans="1:5" x14ac:dyDescent="0.35">
      <c r="A339" t="s">
        <v>8219</v>
      </c>
      <c r="B339">
        <v>99</v>
      </c>
      <c r="D339" t="s">
        <v>8221</v>
      </c>
      <c r="E339">
        <v>29</v>
      </c>
    </row>
    <row r="340" spans="1:5" x14ac:dyDescent="0.35">
      <c r="A340" t="s">
        <v>8219</v>
      </c>
      <c r="B340">
        <v>276</v>
      </c>
      <c r="D340" t="s">
        <v>8221</v>
      </c>
      <c r="E340">
        <v>2</v>
      </c>
    </row>
    <row r="341" spans="1:5" x14ac:dyDescent="0.35">
      <c r="A341" t="s">
        <v>8219</v>
      </c>
      <c r="B341">
        <v>21</v>
      </c>
      <c r="D341" t="s">
        <v>8221</v>
      </c>
      <c r="E341">
        <v>30</v>
      </c>
    </row>
    <row r="342" spans="1:5" x14ac:dyDescent="0.35">
      <c r="A342" t="s">
        <v>8219</v>
      </c>
      <c r="B342">
        <v>41</v>
      </c>
      <c r="D342" t="s">
        <v>8221</v>
      </c>
      <c r="E342">
        <v>8</v>
      </c>
    </row>
    <row r="343" spans="1:5" x14ac:dyDescent="0.35">
      <c r="A343" t="s">
        <v>8219</v>
      </c>
      <c r="B343">
        <v>119</v>
      </c>
      <c r="D343" t="s">
        <v>8221</v>
      </c>
      <c r="E343">
        <v>1</v>
      </c>
    </row>
    <row r="344" spans="1:5" x14ac:dyDescent="0.35">
      <c r="A344" t="s">
        <v>8219</v>
      </c>
      <c r="B344">
        <v>153</v>
      </c>
      <c r="D344" t="s">
        <v>8221</v>
      </c>
      <c r="E344">
        <v>14</v>
      </c>
    </row>
    <row r="345" spans="1:5" x14ac:dyDescent="0.35">
      <c r="A345" t="s">
        <v>8219</v>
      </c>
      <c r="B345">
        <v>100</v>
      </c>
      <c r="D345" t="s">
        <v>8221</v>
      </c>
      <c r="E345">
        <v>24</v>
      </c>
    </row>
    <row r="346" spans="1:5" x14ac:dyDescent="0.35">
      <c r="A346" t="s">
        <v>8219</v>
      </c>
      <c r="B346">
        <v>143</v>
      </c>
      <c r="D346" t="s">
        <v>8221</v>
      </c>
      <c r="E346">
        <v>2</v>
      </c>
    </row>
    <row r="347" spans="1:5" x14ac:dyDescent="0.35">
      <c r="A347" t="s">
        <v>8219</v>
      </c>
      <c r="B347">
        <v>140</v>
      </c>
      <c r="D347" t="s">
        <v>8221</v>
      </c>
      <c r="E347">
        <v>21</v>
      </c>
    </row>
    <row r="348" spans="1:5" x14ac:dyDescent="0.35">
      <c r="A348" t="s">
        <v>8219</v>
      </c>
      <c r="B348">
        <v>35</v>
      </c>
      <c r="D348" t="s">
        <v>8221</v>
      </c>
      <c r="E348">
        <v>7</v>
      </c>
    </row>
    <row r="349" spans="1:5" x14ac:dyDescent="0.35">
      <c r="A349" t="s">
        <v>8219</v>
      </c>
      <c r="B349">
        <v>149</v>
      </c>
      <c r="D349" t="s">
        <v>8221</v>
      </c>
      <c r="E349">
        <v>0</v>
      </c>
    </row>
    <row r="350" spans="1:5" x14ac:dyDescent="0.35">
      <c r="A350" t="s">
        <v>8219</v>
      </c>
      <c r="B350">
        <v>130</v>
      </c>
      <c r="D350" t="s">
        <v>8221</v>
      </c>
      <c r="E350">
        <v>4</v>
      </c>
    </row>
    <row r="351" spans="1:5" x14ac:dyDescent="0.35">
      <c r="A351" t="s">
        <v>8219</v>
      </c>
      <c r="B351">
        <v>120</v>
      </c>
      <c r="D351" t="s">
        <v>8221</v>
      </c>
      <c r="E351">
        <v>32</v>
      </c>
    </row>
    <row r="352" spans="1:5" x14ac:dyDescent="0.35">
      <c r="A352" t="s">
        <v>8219</v>
      </c>
      <c r="B352">
        <v>265</v>
      </c>
      <c r="D352" t="s">
        <v>8221</v>
      </c>
      <c r="E352">
        <v>4</v>
      </c>
    </row>
    <row r="353" spans="1:5" x14ac:dyDescent="0.35">
      <c r="A353" t="s">
        <v>8219</v>
      </c>
      <c r="B353">
        <v>71</v>
      </c>
      <c r="D353" t="s">
        <v>8221</v>
      </c>
      <c r="E353">
        <v>9</v>
      </c>
    </row>
    <row r="354" spans="1:5" x14ac:dyDescent="0.35">
      <c r="A354" t="s">
        <v>8219</v>
      </c>
      <c r="B354">
        <v>13</v>
      </c>
      <c r="D354" t="s">
        <v>8221</v>
      </c>
      <c r="E354">
        <v>17</v>
      </c>
    </row>
    <row r="355" spans="1:5" x14ac:dyDescent="0.35">
      <c r="A355" t="s">
        <v>8219</v>
      </c>
      <c r="B355">
        <v>169</v>
      </c>
      <c r="D355" t="s">
        <v>8221</v>
      </c>
      <c r="E355">
        <v>5</v>
      </c>
    </row>
    <row r="356" spans="1:5" x14ac:dyDescent="0.35">
      <c r="A356" t="s">
        <v>8219</v>
      </c>
      <c r="B356">
        <v>57</v>
      </c>
      <c r="D356" t="s">
        <v>8221</v>
      </c>
      <c r="E356">
        <v>53</v>
      </c>
    </row>
    <row r="357" spans="1:5" x14ac:dyDescent="0.35">
      <c r="A357" t="s">
        <v>8219</v>
      </c>
      <c r="B357">
        <v>229</v>
      </c>
      <c r="D357" t="s">
        <v>8221</v>
      </c>
      <c r="E357">
        <v>7</v>
      </c>
    </row>
    <row r="358" spans="1:5" x14ac:dyDescent="0.35">
      <c r="A358" t="s">
        <v>8219</v>
      </c>
      <c r="B358">
        <v>108</v>
      </c>
      <c r="D358" t="s">
        <v>8221</v>
      </c>
      <c r="E358">
        <v>72</v>
      </c>
    </row>
    <row r="359" spans="1:5" x14ac:dyDescent="0.35">
      <c r="A359" t="s">
        <v>8219</v>
      </c>
      <c r="B359">
        <v>108</v>
      </c>
      <c r="D359" t="s">
        <v>8221</v>
      </c>
      <c r="E359">
        <v>0</v>
      </c>
    </row>
    <row r="360" spans="1:5" x14ac:dyDescent="0.35">
      <c r="A360" t="s">
        <v>8219</v>
      </c>
      <c r="B360">
        <v>41</v>
      </c>
      <c r="D360" t="s">
        <v>8221</v>
      </c>
      <c r="E360">
        <v>2</v>
      </c>
    </row>
    <row r="361" spans="1:5" x14ac:dyDescent="0.35">
      <c r="A361" t="s">
        <v>8219</v>
      </c>
      <c r="B361">
        <v>139</v>
      </c>
      <c r="D361" t="s">
        <v>8221</v>
      </c>
      <c r="E361">
        <v>8</v>
      </c>
    </row>
    <row r="362" spans="1:5" x14ac:dyDescent="0.35">
      <c r="A362" t="s">
        <v>8219</v>
      </c>
      <c r="B362">
        <v>19</v>
      </c>
      <c r="D362" t="s">
        <v>8221</v>
      </c>
      <c r="E362">
        <v>2</v>
      </c>
    </row>
    <row r="363" spans="1:5" x14ac:dyDescent="0.35">
      <c r="A363" t="s">
        <v>8219</v>
      </c>
      <c r="B363">
        <v>94</v>
      </c>
      <c r="D363" t="s">
        <v>8221</v>
      </c>
      <c r="E363">
        <v>0</v>
      </c>
    </row>
    <row r="364" spans="1:5" x14ac:dyDescent="0.35">
      <c r="A364" t="s">
        <v>8219</v>
      </c>
      <c r="B364">
        <v>23</v>
      </c>
      <c r="D364" t="s">
        <v>8221</v>
      </c>
      <c r="E364">
        <v>3</v>
      </c>
    </row>
    <row r="365" spans="1:5" x14ac:dyDescent="0.35">
      <c r="A365" t="s">
        <v>8219</v>
      </c>
      <c r="B365">
        <v>15</v>
      </c>
      <c r="D365" t="s">
        <v>8221</v>
      </c>
      <c r="E365">
        <v>4</v>
      </c>
    </row>
    <row r="366" spans="1:5" x14ac:dyDescent="0.35">
      <c r="A366" t="s">
        <v>8219</v>
      </c>
      <c r="B366">
        <v>62</v>
      </c>
      <c r="D366" t="s">
        <v>8221</v>
      </c>
      <c r="E366">
        <v>3</v>
      </c>
    </row>
    <row r="367" spans="1:5" x14ac:dyDescent="0.35">
      <c r="A367" t="s">
        <v>8219</v>
      </c>
      <c r="B367">
        <v>74</v>
      </c>
      <c r="D367" t="s">
        <v>8221</v>
      </c>
      <c r="E367">
        <v>6</v>
      </c>
    </row>
    <row r="368" spans="1:5" x14ac:dyDescent="0.35">
      <c r="A368" t="s">
        <v>8219</v>
      </c>
      <c r="B368">
        <v>97</v>
      </c>
      <c r="D368" t="s">
        <v>8221</v>
      </c>
      <c r="E368">
        <v>0</v>
      </c>
    </row>
    <row r="369" spans="1:5" x14ac:dyDescent="0.35">
      <c r="A369" t="s">
        <v>8219</v>
      </c>
      <c r="B369">
        <v>55</v>
      </c>
      <c r="D369" t="s">
        <v>8221</v>
      </c>
      <c r="E369">
        <v>0</v>
      </c>
    </row>
    <row r="370" spans="1:5" x14ac:dyDescent="0.35">
      <c r="A370" t="s">
        <v>8219</v>
      </c>
      <c r="B370">
        <v>44</v>
      </c>
      <c r="D370" t="s">
        <v>8221</v>
      </c>
      <c r="E370">
        <v>0</v>
      </c>
    </row>
    <row r="371" spans="1:5" x14ac:dyDescent="0.35">
      <c r="A371" t="s">
        <v>8219</v>
      </c>
      <c r="B371">
        <v>110</v>
      </c>
      <c r="D371" t="s">
        <v>8221</v>
      </c>
      <c r="E371">
        <v>8</v>
      </c>
    </row>
    <row r="372" spans="1:5" x14ac:dyDescent="0.35">
      <c r="A372" t="s">
        <v>8219</v>
      </c>
      <c r="B372">
        <v>59</v>
      </c>
      <c r="D372" t="s">
        <v>8221</v>
      </c>
      <c r="E372">
        <v>5</v>
      </c>
    </row>
    <row r="373" spans="1:5" x14ac:dyDescent="0.35">
      <c r="A373" t="s">
        <v>8219</v>
      </c>
      <c r="B373">
        <v>62</v>
      </c>
      <c r="D373" t="s">
        <v>8221</v>
      </c>
      <c r="E373">
        <v>0</v>
      </c>
    </row>
    <row r="374" spans="1:5" x14ac:dyDescent="0.35">
      <c r="A374" t="s">
        <v>8219</v>
      </c>
      <c r="B374">
        <v>105</v>
      </c>
      <c r="D374" t="s">
        <v>8221</v>
      </c>
      <c r="E374">
        <v>2</v>
      </c>
    </row>
    <row r="375" spans="1:5" x14ac:dyDescent="0.35">
      <c r="A375" t="s">
        <v>8219</v>
      </c>
      <c r="B375">
        <v>26</v>
      </c>
      <c r="D375" t="s">
        <v>8221</v>
      </c>
      <c r="E375">
        <v>24</v>
      </c>
    </row>
    <row r="376" spans="1:5" x14ac:dyDescent="0.35">
      <c r="A376" t="s">
        <v>8219</v>
      </c>
      <c r="B376">
        <v>49</v>
      </c>
      <c r="D376" t="s">
        <v>8221</v>
      </c>
      <c r="E376">
        <v>0</v>
      </c>
    </row>
    <row r="377" spans="1:5" x14ac:dyDescent="0.35">
      <c r="A377" t="s">
        <v>8219</v>
      </c>
      <c r="B377">
        <v>68</v>
      </c>
      <c r="D377" t="s">
        <v>8221</v>
      </c>
      <c r="E377">
        <v>9</v>
      </c>
    </row>
    <row r="378" spans="1:5" x14ac:dyDescent="0.35">
      <c r="A378" t="s">
        <v>8219</v>
      </c>
      <c r="B378">
        <v>22</v>
      </c>
      <c r="D378" t="s">
        <v>8221</v>
      </c>
      <c r="E378">
        <v>0</v>
      </c>
    </row>
    <row r="379" spans="1:5" x14ac:dyDescent="0.35">
      <c r="A379" t="s">
        <v>8219</v>
      </c>
      <c r="B379">
        <v>18</v>
      </c>
      <c r="D379" t="s">
        <v>8221</v>
      </c>
      <c r="E379">
        <v>1</v>
      </c>
    </row>
    <row r="380" spans="1:5" x14ac:dyDescent="0.35">
      <c r="A380" t="s">
        <v>8219</v>
      </c>
      <c r="B380">
        <v>19</v>
      </c>
      <c r="D380" t="s">
        <v>8221</v>
      </c>
      <c r="E380">
        <v>10</v>
      </c>
    </row>
    <row r="381" spans="1:5" x14ac:dyDescent="0.35">
      <c r="A381" t="s">
        <v>8219</v>
      </c>
      <c r="B381">
        <v>99</v>
      </c>
      <c r="D381" t="s">
        <v>8221</v>
      </c>
      <c r="E381">
        <v>1</v>
      </c>
    </row>
    <row r="382" spans="1:5" x14ac:dyDescent="0.35">
      <c r="A382" t="s">
        <v>8219</v>
      </c>
      <c r="B382">
        <v>27</v>
      </c>
      <c r="D382" t="s">
        <v>8221</v>
      </c>
      <c r="E382">
        <v>0</v>
      </c>
    </row>
    <row r="383" spans="1:5" x14ac:dyDescent="0.35">
      <c r="A383" t="s">
        <v>8219</v>
      </c>
      <c r="B383">
        <v>25</v>
      </c>
      <c r="D383" t="s">
        <v>8221</v>
      </c>
      <c r="E383">
        <v>20</v>
      </c>
    </row>
    <row r="384" spans="1:5" x14ac:dyDescent="0.35">
      <c r="A384" t="s">
        <v>8219</v>
      </c>
      <c r="B384">
        <v>14</v>
      </c>
      <c r="D384" t="s">
        <v>8221</v>
      </c>
      <c r="E384">
        <v>30</v>
      </c>
    </row>
    <row r="385" spans="1:5" x14ac:dyDescent="0.35">
      <c r="A385" t="s">
        <v>8219</v>
      </c>
      <c r="B385">
        <v>35</v>
      </c>
      <c r="D385" t="s">
        <v>8221</v>
      </c>
      <c r="E385">
        <v>6</v>
      </c>
    </row>
    <row r="386" spans="1:5" x14ac:dyDescent="0.35">
      <c r="A386" t="s">
        <v>8219</v>
      </c>
      <c r="B386">
        <v>10</v>
      </c>
      <c r="D386" t="s">
        <v>8221</v>
      </c>
      <c r="E386">
        <v>15</v>
      </c>
    </row>
    <row r="387" spans="1:5" x14ac:dyDescent="0.35">
      <c r="A387" t="s">
        <v>8219</v>
      </c>
      <c r="B387">
        <v>29</v>
      </c>
      <c r="D387" t="s">
        <v>8221</v>
      </c>
      <c r="E387">
        <v>5</v>
      </c>
    </row>
    <row r="388" spans="1:5" x14ac:dyDescent="0.35">
      <c r="A388" t="s">
        <v>8219</v>
      </c>
      <c r="B388">
        <v>44</v>
      </c>
      <c r="D388" t="s">
        <v>8221</v>
      </c>
      <c r="E388">
        <v>0</v>
      </c>
    </row>
    <row r="389" spans="1:5" x14ac:dyDescent="0.35">
      <c r="A389" t="s">
        <v>8219</v>
      </c>
      <c r="B389">
        <v>17</v>
      </c>
      <c r="D389" t="s">
        <v>8221</v>
      </c>
      <c r="E389">
        <v>0</v>
      </c>
    </row>
    <row r="390" spans="1:5" x14ac:dyDescent="0.35">
      <c r="A390" t="s">
        <v>8219</v>
      </c>
      <c r="B390">
        <v>34</v>
      </c>
      <c r="D390" t="s">
        <v>8221</v>
      </c>
      <c r="E390">
        <v>28</v>
      </c>
    </row>
    <row r="391" spans="1:5" x14ac:dyDescent="0.35">
      <c r="A391" t="s">
        <v>8219</v>
      </c>
      <c r="B391">
        <v>14</v>
      </c>
      <c r="D391" t="s">
        <v>8221</v>
      </c>
      <c r="E391">
        <v>0</v>
      </c>
    </row>
    <row r="392" spans="1:5" x14ac:dyDescent="0.35">
      <c r="A392" t="s">
        <v>8219</v>
      </c>
      <c r="B392">
        <v>156</v>
      </c>
      <c r="D392" t="s">
        <v>8221</v>
      </c>
      <c r="E392">
        <v>5</v>
      </c>
    </row>
    <row r="393" spans="1:5" x14ac:dyDescent="0.35">
      <c r="A393" t="s">
        <v>8219</v>
      </c>
      <c r="B393">
        <v>128</v>
      </c>
      <c r="D393" t="s">
        <v>8221</v>
      </c>
      <c r="E393">
        <v>7</v>
      </c>
    </row>
    <row r="394" spans="1:5" x14ac:dyDescent="0.35">
      <c r="A394" t="s">
        <v>8219</v>
      </c>
      <c r="B394">
        <v>60</v>
      </c>
      <c r="D394" t="s">
        <v>8221</v>
      </c>
      <c r="E394">
        <v>30</v>
      </c>
    </row>
    <row r="395" spans="1:5" x14ac:dyDescent="0.35">
      <c r="A395" t="s">
        <v>8219</v>
      </c>
      <c r="B395">
        <v>32</v>
      </c>
      <c r="D395" t="s">
        <v>8221</v>
      </c>
      <c r="E395">
        <v>2</v>
      </c>
    </row>
    <row r="396" spans="1:5" x14ac:dyDescent="0.35">
      <c r="A396" t="s">
        <v>8219</v>
      </c>
      <c r="B396">
        <v>53</v>
      </c>
      <c r="D396" t="s">
        <v>8221</v>
      </c>
      <c r="E396">
        <v>30</v>
      </c>
    </row>
    <row r="397" spans="1:5" x14ac:dyDescent="0.35">
      <c r="A397" t="s">
        <v>8219</v>
      </c>
      <c r="B397">
        <v>184</v>
      </c>
      <c r="D397" t="s">
        <v>8221</v>
      </c>
      <c r="E397">
        <v>2</v>
      </c>
    </row>
    <row r="398" spans="1:5" x14ac:dyDescent="0.35">
      <c r="A398" t="s">
        <v>8219</v>
      </c>
      <c r="B398">
        <v>90</v>
      </c>
      <c r="D398" t="s">
        <v>8221</v>
      </c>
      <c r="E398">
        <v>0</v>
      </c>
    </row>
    <row r="399" spans="1:5" x14ac:dyDescent="0.35">
      <c r="A399" t="s">
        <v>8219</v>
      </c>
      <c r="B399">
        <v>71</v>
      </c>
      <c r="D399" t="s">
        <v>8221</v>
      </c>
      <c r="E399">
        <v>2</v>
      </c>
    </row>
    <row r="400" spans="1:5" x14ac:dyDescent="0.35">
      <c r="A400" t="s">
        <v>8219</v>
      </c>
      <c r="B400">
        <v>87</v>
      </c>
      <c r="D400" t="s">
        <v>8221</v>
      </c>
      <c r="E400">
        <v>1</v>
      </c>
    </row>
    <row r="401" spans="1:5" x14ac:dyDescent="0.35">
      <c r="A401" t="s">
        <v>8219</v>
      </c>
      <c r="B401">
        <v>28</v>
      </c>
      <c r="D401" t="s">
        <v>8221</v>
      </c>
      <c r="E401">
        <v>2</v>
      </c>
    </row>
    <row r="402" spans="1:5" x14ac:dyDescent="0.35">
      <c r="A402" t="s">
        <v>8219</v>
      </c>
      <c r="B402">
        <v>56</v>
      </c>
      <c r="D402" t="s">
        <v>8221</v>
      </c>
      <c r="E402">
        <v>14</v>
      </c>
    </row>
    <row r="403" spans="1:5" x14ac:dyDescent="0.35">
      <c r="A403" t="s">
        <v>8219</v>
      </c>
      <c r="B403">
        <v>51</v>
      </c>
      <c r="D403" t="s">
        <v>8221</v>
      </c>
      <c r="E403">
        <v>31</v>
      </c>
    </row>
    <row r="404" spans="1:5" x14ac:dyDescent="0.35">
      <c r="A404" t="s">
        <v>8219</v>
      </c>
      <c r="B404">
        <v>75</v>
      </c>
      <c r="D404" t="s">
        <v>8221</v>
      </c>
      <c r="E404">
        <v>16</v>
      </c>
    </row>
    <row r="405" spans="1:5" x14ac:dyDescent="0.35">
      <c r="A405" t="s">
        <v>8219</v>
      </c>
      <c r="B405">
        <v>38</v>
      </c>
      <c r="D405" t="s">
        <v>8221</v>
      </c>
      <c r="E405">
        <v>12</v>
      </c>
    </row>
    <row r="406" spans="1:5" x14ac:dyDescent="0.35">
      <c r="A406" t="s">
        <v>8219</v>
      </c>
      <c r="B406">
        <v>18</v>
      </c>
      <c r="D406" t="s">
        <v>8221</v>
      </c>
      <c r="E406">
        <v>96</v>
      </c>
    </row>
    <row r="407" spans="1:5" x14ac:dyDescent="0.35">
      <c r="A407" t="s">
        <v>8219</v>
      </c>
      <c r="B407">
        <v>54</v>
      </c>
      <c r="D407" t="s">
        <v>8221</v>
      </c>
      <c r="E407">
        <v>16</v>
      </c>
    </row>
    <row r="408" spans="1:5" x14ac:dyDescent="0.35">
      <c r="A408" t="s">
        <v>8219</v>
      </c>
      <c r="B408">
        <v>71</v>
      </c>
      <c r="D408" t="s">
        <v>8221</v>
      </c>
      <c r="E408">
        <v>5</v>
      </c>
    </row>
    <row r="409" spans="1:5" x14ac:dyDescent="0.35">
      <c r="A409" t="s">
        <v>8219</v>
      </c>
      <c r="B409">
        <v>57</v>
      </c>
      <c r="D409" t="s">
        <v>8221</v>
      </c>
      <c r="E409">
        <v>0</v>
      </c>
    </row>
    <row r="410" spans="1:5" x14ac:dyDescent="0.35">
      <c r="A410" t="s">
        <v>8219</v>
      </c>
      <c r="B410">
        <v>43</v>
      </c>
      <c r="D410" t="s">
        <v>8221</v>
      </c>
      <c r="E410">
        <v>8</v>
      </c>
    </row>
    <row r="411" spans="1:5" x14ac:dyDescent="0.35">
      <c r="A411" t="s">
        <v>8219</v>
      </c>
      <c r="B411">
        <v>52</v>
      </c>
      <c r="D411" t="s">
        <v>8221</v>
      </c>
      <c r="E411">
        <v>7</v>
      </c>
    </row>
    <row r="412" spans="1:5" x14ac:dyDescent="0.35">
      <c r="A412" t="s">
        <v>8219</v>
      </c>
      <c r="B412">
        <v>27</v>
      </c>
      <c r="D412" t="s">
        <v>8221</v>
      </c>
      <c r="E412">
        <v>24</v>
      </c>
    </row>
    <row r="413" spans="1:5" x14ac:dyDescent="0.35">
      <c r="A413" t="s">
        <v>8219</v>
      </c>
      <c r="B413">
        <v>12</v>
      </c>
      <c r="D413" t="s">
        <v>8221</v>
      </c>
      <c r="E413">
        <v>121</v>
      </c>
    </row>
    <row r="414" spans="1:5" x14ac:dyDescent="0.35">
      <c r="A414" t="s">
        <v>8219</v>
      </c>
      <c r="B414">
        <v>33</v>
      </c>
      <c r="D414" t="s">
        <v>8221</v>
      </c>
      <c r="E414">
        <v>196</v>
      </c>
    </row>
    <row r="415" spans="1:5" x14ac:dyDescent="0.35">
      <c r="A415" t="s">
        <v>8219</v>
      </c>
      <c r="B415">
        <v>96</v>
      </c>
      <c r="D415" t="s">
        <v>8221</v>
      </c>
      <c r="E415">
        <v>5</v>
      </c>
    </row>
    <row r="416" spans="1:5" x14ac:dyDescent="0.35">
      <c r="A416" t="s">
        <v>8219</v>
      </c>
      <c r="B416">
        <v>28</v>
      </c>
      <c r="D416" t="s">
        <v>8221</v>
      </c>
      <c r="E416">
        <v>73</v>
      </c>
    </row>
    <row r="417" spans="1:5" x14ac:dyDescent="0.35">
      <c r="A417" t="s">
        <v>8219</v>
      </c>
      <c r="B417">
        <v>43</v>
      </c>
      <c r="D417" t="s">
        <v>8221</v>
      </c>
      <c r="E417">
        <v>93</v>
      </c>
    </row>
    <row r="418" spans="1:5" x14ac:dyDescent="0.35">
      <c r="A418" t="s">
        <v>8219</v>
      </c>
      <c r="B418">
        <v>205</v>
      </c>
      <c r="D418" t="s">
        <v>8221</v>
      </c>
      <c r="E418">
        <v>17</v>
      </c>
    </row>
    <row r="419" spans="1:5" x14ac:dyDescent="0.35">
      <c r="A419" t="s">
        <v>8219</v>
      </c>
      <c r="B419">
        <v>23</v>
      </c>
      <c r="D419" t="s">
        <v>8221</v>
      </c>
      <c r="E419">
        <v>7</v>
      </c>
    </row>
    <row r="420" spans="1:5" x14ac:dyDescent="0.35">
      <c r="A420" t="s">
        <v>8219</v>
      </c>
      <c r="B420">
        <v>19</v>
      </c>
      <c r="D420" t="s">
        <v>8221</v>
      </c>
      <c r="E420">
        <v>17</v>
      </c>
    </row>
    <row r="421" spans="1:5" x14ac:dyDescent="0.35">
      <c r="A421" t="s">
        <v>8219</v>
      </c>
      <c r="B421">
        <v>14</v>
      </c>
      <c r="D421" t="s">
        <v>8221</v>
      </c>
      <c r="E421">
        <v>171</v>
      </c>
    </row>
    <row r="422" spans="1:5" x14ac:dyDescent="0.35">
      <c r="A422" t="s">
        <v>8219</v>
      </c>
      <c r="B422">
        <v>38</v>
      </c>
      <c r="D422" t="s">
        <v>8221</v>
      </c>
      <c r="E422">
        <v>188</v>
      </c>
    </row>
    <row r="423" spans="1:5" x14ac:dyDescent="0.35">
      <c r="A423" t="s">
        <v>8219</v>
      </c>
      <c r="B423">
        <v>78</v>
      </c>
      <c r="D423" t="s">
        <v>8221</v>
      </c>
      <c r="E423">
        <v>110</v>
      </c>
    </row>
    <row r="424" spans="1:5" x14ac:dyDescent="0.35">
      <c r="A424" t="s">
        <v>8219</v>
      </c>
      <c r="B424">
        <v>69</v>
      </c>
      <c r="D424" t="s">
        <v>8221</v>
      </c>
      <c r="E424">
        <v>37</v>
      </c>
    </row>
    <row r="425" spans="1:5" x14ac:dyDescent="0.35">
      <c r="A425" t="s">
        <v>8219</v>
      </c>
      <c r="B425">
        <v>33</v>
      </c>
      <c r="D425" t="s">
        <v>8221</v>
      </c>
      <c r="E425">
        <v>9</v>
      </c>
    </row>
    <row r="426" spans="1:5" x14ac:dyDescent="0.35">
      <c r="A426" t="s">
        <v>8219</v>
      </c>
      <c r="B426">
        <v>54</v>
      </c>
      <c r="D426" t="s">
        <v>8221</v>
      </c>
      <c r="E426">
        <v>29</v>
      </c>
    </row>
    <row r="427" spans="1:5" x14ac:dyDescent="0.35">
      <c r="A427" t="s">
        <v>8219</v>
      </c>
      <c r="B427">
        <v>99</v>
      </c>
      <c r="D427" t="s">
        <v>8221</v>
      </c>
      <c r="E427">
        <v>6</v>
      </c>
    </row>
    <row r="428" spans="1:5" x14ac:dyDescent="0.35">
      <c r="A428" t="s">
        <v>8219</v>
      </c>
      <c r="B428">
        <v>49</v>
      </c>
      <c r="D428" t="s">
        <v>8221</v>
      </c>
      <c r="E428">
        <v>30</v>
      </c>
    </row>
    <row r="429" spans="1:5" x14ac:dyDescent="0.35">
      <c r="A429" t="s">
        <v>8219</v>
      </c>
      <c r="B429">
        <v>11</v>
      </c>
      <c r="D429" t="s">
        <v>8221</v>
      </c>
      <c r="E429">
        <v>81</v>
      </c>
    </row>
    <row r="430" spans="1:5" x14ac:dyDescent="0.35">
      <c r="A430" t="s">
        <v>8219</v>
      </c>
      <c r="B430">
        <v>38</v>
      </c>
      <c r="D430" t="s">
        <v>8221</v>
      </c>
      <c r="E430">
        <v>4</v>
      </c>
    </row>
    <row r="431" spans="1:5" x14ac:dyDescent="0.35">
      <c r="A431" t="s">
        <v>8219</v>
      </c>
      <c r="B431">
        <v>16</v>
      </c>
      <c r="D431" t="s">
        <v>8221</v>
      </c>
      <c r="E431">
        <v>11</v>
      </c>
    </row>
    <row r="432" spans="1:5" x14ac:dyDescent="0.35">
      <c r="A432" t="s">
        <v>8219</v>
      </c>
      <c r="B432">
        <v>32</v>
      </c>
      <c r="D432" t="s">
        <v>8221</v>
      </c>
      <c r="E432">
        <v>14</v>
      </c>
    </row>
    <row r="433" spans="1:5" x14ac:dyDescent="0.35">
      <c r="A433" t="s">
        <v>8219</v>
      </c>
      <c r="B433">
        <v>20</v>
      </c>
      <c r="D433" t="s">
        <v>8221</v>
      </c>
      <c r="E433">
        <v>5</v>
      </c>
    </row>
    <row r="434" spans="1:5" x14ac:dyDescent="0.35">
      <c r="A434" t="s">
        <v>8219</v>
      </c>
      <c r="B434">
        <v>154</v>
      </c>
      <c r="D434" t="s">
        <v>8221</v>
      </c>
      <c r="E434">
        <v>45</v>
      </c>
    </row>
    <row r="435" spans="1:5" x14ac:dyDescent="0.35">
      <c r="A435" t="s">
        <v>8219</v>
      </c>
      <c r="B435">
        <v>41</v>
      </c>
      <c r="D435" t="s">
        <v>8221</v>
      </c>
      <c r="E435">
        <v>8</v>
      </c>
    </row>
    <row r="436" spans="1:5" x14ac:dyDescent="0.35">
      <c r="A436" t="s">
        <v>8219</v>
      </c>
      <c r="B436">
        <v>75</v>
      </c>
      <c r="D436" t="s">
        <v>8221</v>
      </c>
      <c r="E436">
        <v>3</v>
      </c>
    </row>
    <row r="437" spans="1:5" x14ac:dyDescent="0.35">
      <c r="A437" t="s">
        <v>8219</v>
      </c>
      <c r="B437">
        <v>40</v>
      </c>
      <c r="D437" t="s">
        <v>8221</v>
      </c>
      <c r="E437">
        <v>24</v>
      </c>
    </row>
    <row r="438" spans="1:5" x14ac:dyDescent="0.35">
      <c r="A438" t="s">
        <v>8219</v>
      </c>
      <c r="B438">
        <v>46</v>
      </c>
      <c r="D438" t="s">
        <v>8221</v>
      </c>
      <c r="E438">
        <v>18</v>
      </c>
    </row>
    <row r="439" spans="1:5" x14ac:dyDescent="0.35">
      <c r="A439" t="s">
        <v>8219</v>
      </c>
      <c r="B439">
        <v>62</v>
      </c>
      <c r="D439" t="s">
        <v>8221</v>
      </c>
      <c r="E439">
        <v>12</v>
      </c>
    </row>
    <row r="440" spans="1:5" x14ac:dyDescent="0.35">
      <c r="A440" t="s">
        <v>8219</v>
      </c>
      <c r="B440">
        <v>61</v>
      </c>
      <c r="D440" t="s">
        <v>8221</v>
      </c>
      <c r="E440">
        <v>123</v>
      </c>
    </row>
    <row r="441" spans="1:5" x14ac:dyDescent="0.35">
      <c r="A441" t="s">
        <v>8219</v>
      </c>
      <c r="B441">
        <v>96</v>
      </c>
      <c r="D441" t="s">
        <v>8221</v>
      </c>
      <c r="E441">
        <v>96</v>
      </c>
    </row>
    <row r="442" spans="1:5" x14ac:dyDescent="0.35">
      <c r="A442" t="s">
        <v>8219</v>
      </c>
      <c r="B442">
        <v>190</v>
      </c>
      <c r="D442" t="s">
        <v>8221</v>
      </c>
      <c r="E442">
        <v>31</v>
      </c>
    </row>
    <row r="443" spans="1:5" x14ac:dyDescent="0.35">
      <c r="A443" t="s">
        <v>8219</v>
      </c>
      <c r="B443">
        <v>94</v>
      </c>
      <c r="D443" t="s">
        <v>8221</v>
      </c>
      <c r="E443">
        <v>4</v>
      </c>
    </row>
    <row r="444" spans="1:5" x14ac:dyDescent="0.35">
      <c r="A444" t="s">
        <v>8219</v>
      </c>
      <c r="B444">
        <v>39</v>
      </c>
      <c r="D444" t="s">
        <v>8221</v>
      </c>
      <c r="E444">
        <v>3</v>
      </c>
    </row>
    <row r="445" spans="1:5" x14ac:dyDescent="0.35">
      <c r="A445" t="s">
        <v>8219</v>
      </c>
      <c r="B445">
        <v>127</v>
      </c>
      <c r="D445" t="s">
        <v>8221</v>
      </c>
      <c r="E445">
        <v>179</v>
      </c>
    </row>
    <row r="446" spans="1:5" x14ac:dyDescent="0.35">
      <c r="A446" t="s">
        <v>8219</v>
      </c>
      <c r="B446">
        <v>159</v>
      </c>
      <c r="D446" t="s">
        <v>8221</v>
      </c>
      <c r="E446">
        <v>3</v>
      </c>
    </row>
    <row r="447" spans="1:5" x14ac:dyDescent="0.35">
      <c r="A447" t="s">
        <v>8219</v>
      </c>
      <c r="B447">
        <v>177</v>
      </c>
      <c r="D447" t="s">
        <v>8221</v>
      </c>
      <c r="E447">
        <v>23</v>
      </c>
    </row>
    <row r="448" spans="1:5" x14ac:dyDescent="0.35">
      <c r="A448" t="s">
        <v>8219</v>
      </c>
      <c r="B448">
        <v>47</v>
      </c>
      <c r="D448" t="s">
        <v>8221</v>
      </c>
      <c r="E448">
        <v>23</v>
      </c>
    </row>
    <row r="449" spans="1:5" x14ac:dyDescent="0.35">
      <c r="A449" t="s">
        <v>8219</v>
      </c>
      <c r="B449">
        <v>1</v>
      </c>
      <c r="D449" t="s">
        <v>8221</v>
      </c>
      <c r="E449">
        <v>41</v>
      </c>
    </row>
    <row r="450" spans="1:5" x14ac:dyDescent="0.35">
      <c r="A450" t="s">
        <v>8219</v>
      </c>
      <c r="B450">
        <v>16</v>
      </c>
      <c r="D450" t="s">
        <v>8221</v>
      </c>
      <c r="E450">
        <v>0</v>
      </c>
    </row>
    <row r="451" spans="1:5" x14ac:dyDescent="0.35">
      <c r="A451" t="s">
        <v>8219</v>
      </c>
      <c r="B451">
        <v>115</v>
      </c>
      <c r="D451" t="s">
        <v>8221</v>
      </c>
      <c r="E451">
        <v>32</v>
      </c>
    </row>
    <row r="452" spans="1:5" x14ac:dyDescent="0.35">
      <c r="A452" t="s">
        <v>8219</v>
      </c>
      <c r="B452">
        <v>133</v>
      </c>
      <c r="D452" t="s">
        <v>8221</v>
      </c>
      <c r="E452">
        <v>2</v>
      </c>
    </row>
    <row r="453" spans="1:5" x14ac:dyDescent="0.35">
      <c r="A453" t="s">
        <v>8219</v>
      </c>
      <c r="B453">
        <v>70</v>
      </c>
      <c r="D453" t="s">
        <v>8221</v>
      </c>
      <c r="E453">
        <v>7</v>
      </c>
    </row>
    <row r="454" spans="1:5" x14ac:dyDescent="0.35">
      <c r="A454" t="s">
        <v>8219</v>
      </c>
      <c r="B454">
        <v>62</v>
      </c>
      <c r="D454" t="s">
        <v>8221</v>
      </c>
      <c r="E454">
        <v>4</v>
      </c>
    </row>
    <row r="455" spans="1:5" x14ac:dyDescent="0.35">
      <c r="A455" t="s">
        <v>8219</v>
      </c>
      <c r="B455">
        <v>10</v>
      </c>
      <c r="D455" t="s">
        <v>8221</v>
      </c>
      <c r="E455">
        <v>196</v>
      </c>
    </row>
    <row r="456" spans="1:5" x14ac:dyDescent="0.35">
      <c r="A456" t="s">
        <v>8219</v>
      </c>
      <c r="B456">
        <v>499</v>
      </c>
      <c r="D456" t="s">
        <v>8221</v>
      </c>
      <c r="E456">
        <v>11</v>
      </c>
    </row>
    <row r="457" spans="1:5" x14ac:dyDescent="0.35">
      <c r="A457" t="s">
        <v>8219</v>
      </c>
      <c r="B457">
        <v>47</v>
      </c>
      <c r="D457" t="s">
        <v>8221</v>
      </c>
      <c r="E457">
        <v>9</v>
      </c>
    </row>
    <row r="458" spans="1:5" x14ac:dyDescent="0.35">
      <c r="A458" t="s">
        <v>8219</v>
      </c>
      <c r="B458">
        <v>28</v>
      </c>
      <c r="D458" t="s">
        <v>8221</v>
      </c>
      <c r="E458">
        <v>5</v>
      </c>
    </row>
    <row r="459" spans="1:5" x14ac:dyDescent="0.35">
      <c r="A459" t="s">
        <v>8219</v>
      </c>
      <c r="B459">
        <v>24</v>
      </c>
      <c r="D459" t="s">
        <v>8221</v>
      </c>
      <c r="E459">
        <v>8</v>
      </c>
    </row>
    <row r="460" spans="1:5" x14ac:dyDescent="0.35">
      <c r="A460" t="s">
        <v>8219</v>
      </c>
      <c r="B460">
        <v>76</v>
      </c>
      <c r="D460" t="s">
        <v>8221</v>
      </c>
      <c r="E460">
        <v>229</v>
      </c>
    </row>
    <row r="461" spans="1:5" x14ac:dyDescent="0.35">
      <c r="A461" t="s">
        <v>8219</v>
      </c>
      <c r="B461">
        <v>98</v>
      </c>
      <c r="D461" t="s">
        <v>8221</v>
      </c>
      <c r="E461">
        <v>40</v>
      </c>
    </row>
    <row r="462" spans="1:5" x14ac:dyDescent="0.35">
      <c r="A462" t="s">
        <v>8219</v>
      </c>
      <c r="B462">
        <v>30</v>
      </c>
      <c r="D462" t="s">
        <v>8221</v>
      </c>
      <c r="E462">
        <v>123</v>
      </c>
    </row>
    <row r="463" spans="1:5" x14ac:dyDescent="0.35">
      <c r="A463" t="s">
        <v>8219</v>
      </c>
      <c r="B463">
        <v>478</v>
      </c>
      <c r="D463" t="s">
        <v>8221</v>
      </c>
      <c r="E463">
        <v>5</v>
      </c>
    </row>
    <row r="464" spans="1:5" x14ac:dyDescent="0.35">
      <c r="A464" t="s">
        <v>8219</v>
      </c>
      <c r="B464">
        <v>74</v>
      </c>
      <c r="D464" t="s">
        <v>8221</v>
      </c>
      <c r="E464">
        <v>148</v>
      </c>
    </row>
    <row r="465" spans="1:5" x14ac:dyDescent="0.35">
      <c r="A465" t="s">
        <v>8219</v>
      </c>
      <c r="B465">
        <v>131</v>
      </c>
      <c r="D465" t="s">
        <v>8221</v>
      </c>
      <c r="E465">
        <v>10</v>
      </c>
    </row>
    <row r="466" spans="1:5" x14ac:dyDescent="0.35">
      <c r="A466" t="s">
        <v>8219</v>
      </c>
      <c r="B466">
        <v>61</v>
      </c>
      <c r="D466" t="s">
        <v>8221</v>
      </c>
      <c r="E466">
        <v>4</v>
      </c>
    </row>
    <row r="467" spans="1:5" x14ac:dyDescent="0.35">
      <c r="A467" t="s">
        <v>8219</v>
      </c>
      <c r="B467">
        <v>1071</v>
      </c>
      <c r="D467" t="s">
        <v>8221</v>
      </c>
      <c r="E467">
        <v>21</v>
      </c>
    </row>
    <row r="468" spans="1:5" x14ac:dyDescent="0.35">
      <c r="A468" t="s">
        <v>8219</v>
      </c>
      <c r="B468">
        <v>122</v>
      </c>
      <c r="D468" t="s">
        <v>8221</v>
      </c>
      <c r="E468">
        <v>2</v>
      </c>
    </row>
    <row r="469" spans="1:5" x14ac:dyDescent="0.35">
      <c r="A469" t="s">
        <v>8219</v>
      </c>
      <c r="B469">
        <v>111</v>
      </c>
      <c r="D469" t="s">
        <v>8221</v>
      </c>
      <c r="E469">
        <v>0</v>
      </c>
    </row>
    <row r="470" spans="1:5" x14ac:dyDescent="0.35">
      <c r="A470" t="s">
        <v>8219</v>
      </c>
      <c r="B470">
        <v>255</v>
      </c>
      <c r="D470" t="s">
        <v>8221</v>
      </c>
      <c r="E470">
        <v>4</v>
      </c>
    </row>
    <row r="471" spans="1:5" x14ac:dyDescent="0.35">
      <c r="A471" t="s">
        <v>8219</v>
      </c>
      <c r="B471">
        <v>141</v>
      </c>
      <c r="D471" t="s">
        <v>8221</v>
      </c>
      <c r="E471">
        <v>1</v>
      </c>
    </row>
    <row r="472" spans="1:5" x14ac:dyDescent="0.35">
      <c r="A472" t="s">
        <v>8219</v>
      </c>
      <c r="B472">
        <v>159</v>
      </c>
      <c r="D472" t="s">
        <v>8221</v>
      </c>
      <c r="E472">
        <v>30</v>
      </c>
    </row>
    <row r="473" spans="1:5" x14ac:dyDescent="0.35">
      <c r="A473" t="s">
        <v>8219</v>
      </c>
      <c r="B473">
        <v>99</v>
      </c>
      <c r="D473" t="s">
        <v>8221</v>
      </c>
      <c r="E473">
        <v>3</v>
      </c>
    </row>
    <row r="474" spans="1:5" x14ac:dyDescent="0.35">
      <c r="A474" t="s">
        <v>8219</v>
      </c>
      <c r="B474">
        <v>96</v>
      </c>
      <c r="D474" t="s">
        <v>8221</v>
      </c>
      <c r="E474">
        <v>975</v>
      </c>
    </row>
    <row r="475" spans="1:5" x14ac:dyDescent="0.35">
      <c r="A475" t="s">
        <v>8219</v>
      </c>
      <c r="B475">
        <v>27</v>
      </c>
      <c r="D475" t="s">
        <v>8221</v>
      </c>
      <c r="E475">
        <v>167</v>
      </c>
    </row>
    <row r="476" spans="1:5" x14ac:dyDescent="0.35">
      <c r="A476" t="s">
        <v>8219</v>
      </c>
      <c r="B476">
        <v>166</v>
      </c>
      <c r="D476" t="s">
        <v>8221</v>
      </c>
      <c r="E476">
        <v>5</v>
      </c>
    </row>
    <row r="477" spans="1:5" x14ac:dyDescent="0.35">
      <c r="A477" t="s">
        <v>8219</v>
      </c>
      <c r="B477">
        <v>76</v>
      </c>
      <c r="D477" t="s">
        <v>8221</v>
      </c>
      <c r="E477">
        <v>18</v>
      </c>
    </row>
    <row r="478" spans="1:5" x14ac:dyDescent="0.35">
      <c r="A478" t="s">
        <v>8219</v>
      </c>
      <c r="B478">
        <v>211</v>
      </c>
      <c r="D478" t="s">
        <v>8221</v>
      </c>
      <c r="E478">
        <v>98</v>
      </c>
    </row>
    <row r="479" spans="1:5" x14ac:dyDescent="0.35">
      <c r="A479" t="s">
        <v>8219</v>
      </c>
      <c r="B479">
        <v>21</v>
      </c>
      <c r="D479" t="s">
        <v>8221</v>
      </c>
      <c r="E479">
        <v>4</v>
      </c>
    </row>
    <row r="480" spans="1:5" x14ac:dyDescent="0.35">
      <c r="A480" t="s">
        <v>8219</v>
      </c>
      <c r="B480">
        <v>61</v>
      </c>
      <c r="D480" t="s">
        <v>8221</v>
      </c>
      <c r="E480">
        <v>3</v>
      </c>
    </row>
    <row r="481" spans="1:5" x14ac:dyDescent="0.35">
      <c r="A481" t="s">
        <v>8219</v>
      </c>
      <c r="B481">
        <v>30</v>
      </c>
      <c r="D481" t="s">
        <v>8221</v>
      </c>
      <c r="E481">
        <v>1</v>
      </c>
    </row>
    <row r="482" spans="1:5" x14ac:dyDescent="0.35">
      <c r="A482" t="s">
        <v>8219</v>
      </c>
      <c r="B482">
        <v>375</v>
      </c>
      <c r="D482" t="s">
        <v>8221</v>
      </c>
      <c r="E482">
        <v>0</v>
      </c>
    </row>
    <row r="483" spans="1:5" x14ac:dyDescent="0.35">
      <c r="A483" t="s">
        <v>8219</v>
      </c>
      <c r="B483">
        <v>111</v>
      </c>
      <c r="D483" t="s">
        <v>8221</v>
      </c>
      <c r="E483">
        <v>9</v>
      </c>
    </row>
    <row r="484" spans="1:5" x14ac:dyDescent="0.35">
      <c r="A484" t="s">
        <v>8219</v>
      </c>
      <c r="B484">
        <v>123</v>
      </c>
      <c r="D484" t="s">
        <v>8221</v>
      </c>
      <c r="E484">
        <v>2</v>
      </c>
    </row>
    <row r="485" spans="1:5" x14ac:dyDescent="0.35">
      <c r="A485" t="s">
        <v>8219</v>
      </c>
      <c r="B485">
        <v>70</v>
      </c>
      <c r="D485" t="s">
        <v>8221</v>
      </c>
      <c r="E485">
        <v>0</v>
      </c>
    </row>
    <row r="486" spans="1:5" x14ac:dyDescent="0.35">
      <c r="A486" t="s">
        <v>8219</v>
      </c>
      <c r="B486">
        <v>85</v>
      </c>
      <c r="D486" t="s">
        <v>8221</v>
      </c>
      <c r="E486">
        <v>147</v>
      </c>
    </row>
    <row r="487" spans="1:5" x14ac:dyDescent="0.35">
      <c r="A487" t="s">
        <v>8219</v>
      </c>
      <c r="B487">
        <v>86</v>
      </c>
      <c r="D487" t="s">
        <v>8221</v>
      </c>
      <c r="E487">
        <v>49</v>
      </c>
    </row>
    <row r="488" spans="1:5" x14ac:dyDescent="0.35">
      <c r="A488" t="s">
        <v>8219</v>
      </c>
      <c r="B488">
        <v>13</v>
      </c>
      <c r="D488" t="s">
        <v>8221</v>
      </c>
      <c r="E488">
        <v>1</v>
      </c>
    </row>
    <row r="489" spans="1:5" x14ac:dyDescent="0.35">
      <c r="A489" t="s">
        <v>8219</v>
      </c>
      <c r="B489">
        <v>33</v>
      </c>
      <c r="D489" t="s">
        <v>8221</v>
      </c>
      <c r="E489">
        <v>2</v>
      </c>
    </row>
    <row r="490" spans="1:5" x14ac:dyDescent="0.35">
      <c r="A490" t="s">
        <v>8219</v>
      </c>
      <c r="B490">
        <v>15</v>
      </c>
      <c r="D490" t="s">
        <v>8221</v>
      </c>
      <c r="E490">
        <v>7</v>
      </c>
    </row>
    <row r="491" spans="1:5" x14ac:dyDescent="0.35">
      <c r="A491" t="s">
        <v>8219</v>
      </c>
      <c r="B491">
        <v>273</v>
      </c>
      <c r="D491" t="s">
        <v>8221</v>
      </c>
      <c r="E491">
        <v>4</v>
      </c>
    </row>
    <row r="492" spans="1:5" x14ac:dyDescent="0.35">
      <c r="A492" t="s">
        <v>8219</v>
      </c>
      <c r="B492">
        <v>714</v>
      </c>
      <c r="D492" t="s">
        <v>8221</v>
      </c>
      <c r="E492">
        <v>27</v>
      </c>
    </row>
    <row r="493" spans="1:5" x14ac:dyDescent="0.35">
      <c r="A493" t="s">
        <v>8219</v>
      </c>
      <c r="B493">
        <v>170</v>
      </c>
      <c r="D493" t="s">
        <v>8221</v>
      </c>
      <c r="E493">
        <v>94</v>
      </c>
    </row>
    <row r="494" spans="1:5" x14ac:dyDescent="0.35">
      <c r="A494" t="s">
        <v>8219</v>
      </c>
      <c r="B494">
        <v>512</v>
      </c>
      <c r="D494" t="s">
        <v>8221</v>
      </c>
      <c r="E494">
        <v>29</v>
      </c>
    </row>
    <row r="495" spans="1:5" x14ac:dyDescent="0.35">
      <c r="A495" t="s">
        <v>8219</v>
      </c>
      <c r="B495">
        <v>314</v>
      </c>
      <c r="D495" t="s">
        <v>8221</v>
      </c>
      <c r="E495">
        <v>7</v>
      </c>
    </row>
    <row r="496" spans="1:5" x14ac:dyDescent="0.35">
      <c r="A496" t="s">
        <v>8219</v>
      </c>
      <c r="B496">
        <v>167</v>
      </c>
      <c r="D496" t="s">
        <v>8221</v>
      </c>
      <c r="E496">
        <v>22</v>
      </c>
    </row>
    <row r="497" spans="1:5" x14ac:dyDescent="0.35">
      <c r="A497" t="s">
        <v>8219</v>
      </c>
      <c r="B497">
        <v>9</v>
      </c>
      <c r="D497" t="s">
        <v>8221</v>
      </c>
      <c r="E497">
        <v>1</v>
      </c>
    </row>
    <row r="498" spans="1:5" x14ac:dyDescent="0.35">
      <c r="A498" t="s">
        <v>8219</v>
      </c>
      <c r="B498">
        <v>103</v>
      </c>
      <c r="D498" t="s">
        <v>8221</v>
      </c>
      <c r="E498">
        <v>10</v>
      </c>
    </row>
    <row r="499" spans="1:5" x14ac:dyDescent="0.35">
      <c r="A499" t="s">
        <v>8219</v>
      </c>
      <c r="B499">
        <v>111</v>
      </c>
      <c r="D499" t="s">
        <v>8221</v>
      </c>
      <c r="E499">
        <v>6</v>
      </c>
    </row>
    <row r="500" spans="1:5" x14ac:dyDescent="0.35">
      <c r="A500" t="s">
        <v>8219</v>
      </c>
      <c r="B500">
        <v>271</v>
      </c>
      <c r="D500" t="s">
        <v>8221</v>
      </c>
      <c r="E500">
        <v>24</v>
      </c>
    </row>
    <row r="501" spans="1:5" x14ac:dyDescent="0.35">
      <c r="A501" t="s">
        <v>8219</v>
      </c>
      <c r="B501">
        <v>101</v>
      </c>
      <c r="D501" t="s">
        <v>8221</v>
      </c>
      <c r="E501">
        <v>15</v>
      </c>
    </row>
    <row r="502" spans="1:5" x14ac:dyDescent="0.35">
      <c r="A502" t="s">
        <v>8219</v>
      </c>
      <c r="B502">
        <v>57</v>
      </c>
      <c r="D502" t="s">
        <v>8221</v>
      </c>
      <c r="E502">
        <v>37</v>
      </c>
    </row>
    <row r="503" spans="1:5" x14ac:dyDescent="0.35">
      <c r="A503" t="s">
        <v>8219</v>
      </c>
      <c r="B503">
        <v>62</v>
      </c>
      <c r="D503" t="s">
        <v>8221</v>
      </c>
      <c r="E503">
        <v>20</v>
      </c>
    </row>
    <row r="504" spans="1:5" x14ac:dyDescent="0.35">
      <c r="A504" t="s">
        <v>8219</v>
      </c>
      <c r="B504">
        <v>32</v>
      </c>
      <c r="D504" t="s">
        <v>8221</v>
      </c>
      <c r="E504">
        <v>7</v>
      </c>
    </row>
    <row r="505" spans="1:5" x14ac:dyDescent="0.35">
      <c r="A505" t="s">
        <v>8219</v>
      </c>
      <c r="B505">
        <v>141</v>
      </c>
      <c r="D505" t="s">
        <v>8221</v>
      </c>
      <c r="E505">
        <v>0</v>
      </c>
    </row>
    <row r="506" spans="1:5" x14ac:dyDescent="0.35">
      <c r="A506" t="s">
        <v>8219</v>
      </c>
      <c r="B506">
        <v>75</v>
      </c>
      <c r="D506" t="s">
        <v>8221</v>
      </c>
      <c r="E506">
        <v>21</v>
      </c>
    </row>
    <row r="507" spans="1:5" x14ac:dyDescent="0.35">
      <c r="A507" t="s">
        <v>8219</v>
      </c>
      <c r="B507">
        <v>46</v>
      </c>
      <c r="D507" t="s">
        <v>8221</v>
      </c>
      <c r="E507">
        <v>3</v>
      </c>
    </row>
    <row r="508" spans="1:5" x14ac:dyDescent="0.35">
      <c r="A508" t="s">
        <v>8219</v>
      </c>
      <c r="B508">
        <v>103</v>
      </c>
      <c r="D508" t="s">
        <v>8221</v>
      </c>
      <c r="E508">
        <v>11</v>
      </c>
    </row>
    <row r="509" spans="1:5" x14ac:dyDescent="0.35">
      <c r="A509" t="s">
        <v>8219</v>
      </c>
      <c r="B509">
        <v>6</v>
      </c>
      <c r="D509" t="s">
        <v>8221</v>
      </c>
      <c r="E509">
        <v>1</v>
      </c>
    </row>
    <row r="510" spans="1:5" x14ac:dyDescent="0.35">
      <c r="A510" t="s">
        <v>8219</v>
      </c>
      <c r="B510">
        <v>83</v>
      </c>
      <c r="D510" t="s">
        <v>8221</v>
      </c>
      <c r="E510">
        <v>312</v>
      </c>
    </row>
    <row r="511" spans="1:5" x14ac:dyDescent="0.35">
      <c r="A511" t="s">
        <v>8219</v>
      </c>
      <c r="B511">
        <v>108</v>
      </c>
      <c r="D511" t="s">
        <v>8221</v>
      </c>
      <c r="E511">
        <v>1</v>
      </c>
    </row>
    <row r="512" spans="1:5" x14ac:dyDescent="0.35">
      <c r="A512" t="s">
        <v>8219</v>
      </c>
      <c r="B512">
        <v>25</v>
      </c>
      <c r="D512" t="s">
        <v>8221</v>
      </c>
      <c r="E512">
        <v>3</v>
      </c>
    </row>
    <row r="513" spans="1:5" x14ac:dyDescent="0.35">
      <c r="A513" t="s">
        <v>8219</v>
      </c>
      <c r="B513">
        <v>549</v>
      </c>
      <c r="D513" t="s">
        <v>8221</v>
      </c>
      <c r="E513">
        <v>4</v>
      </c>
    </row>
    <row r="514" spans="1:5" x14ac:dyDescent="0.35">
      <c r="A514" t="s">
        <v>8219</v>
      </c>
      <c r="B514">
        <v>222</v>
      </c>
      <c r="D514" t="s">
        <v>8221</v>
      </c>
      <c r="E514">
        <v>10</v>
      </c>
    </row>
    <row r="515" spans="1:5" x14ac:dyDescent="0.35">
      <c r="A515" t="s">
        <v>8219</v>
      </c>
      <c r="B515">
        <v>183</v>
      </c>
      <c r="D515" t="s">
        <v>8221</v>
      </c>
      <c r="E515">
        <v>8</v>
      </c>
    </row>
    <row r="516" spans="1:5" x14ac:dyDescent="0.35">
      <c r="A516" t="s">
        <v>8219</v>
      </c>
      <c r="B516">
        <v>89</v>
      </c>
      <c r="D516" t="s">
        <v>8221</v>
      </c>
      <c r="E516">
        <v>3</v>
      </c>
    </row>
    <row r="517" spans="1:5" x14ac:dyDescent="0.35">
      <c r="A517" t="s">
        <v>8219</v>
      </c>
      <c r="B517">
        <v>253</v>
      </c>
      <c r="D517" t="s">
        <v>8221</v>
      </c>
      <c r="E517">
        <v>1</v>
      </c>
    </row>
    <row r="518" spans="1:5" x14ac:dyDescent="0.35">
      <c r="A518" t="s">
        <v>8219</v>
      </c>
      <c r="B518">
        <v>140</v>
      </c>
      <c r="D518" t="s">
        <v>8221</v>
      </c>
      <c r="E518">
        <v>0</v>
      </c>
    </row>
    <row r="519" spans="1:5" x14ac:dyDescent="0.35">
      <c r="A519" t="s">
        <v>8219</v>
      </c>
      <c r="B519">
        <v>103</v>
      </c>
      <c r="D519" t="s">
        <v>8221</v>
      </c>
      <c r="E519">
        <v>5</v>
      </c>
    </row>
    <row r="520" spans="1:5" x14ac:dyDescent="0.35">
      <c r="A520" t="s">
        <v>8219</v>
      </c>
      <c r="B520">
        <v>138</v>
      </c>
      <c r="D520" t="s">
        <v>8221</v>
      </c>
      <c r="E520">
        <v>0</v>
      </c>
    </row>
    <row r="521" spans="1:5" x14ac:dyDescent="0.35">
      <c r="A521" t="s">
        <v>8219</v>
      </c>
      <c r="B521">
        <v>191</v>
      </c>
      <c r="D521" t="s">
        <v>8221</v>
      </c>
      <c r="E521">
        <v>3</v>
      </c>
    </row>
    <row r="522" spans="1:5" x14ac:dyDescent="0.35">
      <c r="A522" t="s">
        <v>8219</v>
      </c>
      <c r="B522">
        <v>45</v>
      </c>
      <c r="D522" t="s">
        <v>8221</v>
      </c>
      <c r="E522">
        <v>7</v>
      </c>
    </row>
    <row r="523" spans="1:5" x14ac:dyDescent="0.35">
      <c r="A523" t="s">
        <v>8219</v>
      </c>
      <c r="B523">
        <v>17</v>
      </c>
      <c r="D523" t="s">
        <v>8221</v>
      </c>
      <c r="E523">
        <v>0</v>
      </c>
    </row>
    <row r="524" spans="1:5" x14ac:dyDescent="0.35">
      <c r="A524" t="s">
        <v>8219</v>
      </c>
      <c r="B524">
        <v>31</v>
      </c>
      <c r="D524" t="s">
        <v>8221</v>
      </c>
      <c r="E524">
        <v>2</v>
      </c>
    </row>
    <row r="525" spans="1:5" x14ac:dyDescent="0.35">
      <c r="A525" t="s">
        <v>8219</v>
      </c>
      <c r="B525">
        <v>50</v>
      </c>
      <c r="D525" t="s">
        <v>8221</v>
      </c>
      <c r="E525">
        <v>23</v>
      </c>
    </row>
    <row r="526" spans="1:5" x14ac:dyDescent="0.35">
      <c r="A526" t="s">
        <v>8219</v>
      </c>
      <c r="B526">
        <v>59</v>
      </c>
      <c r="D526" t="s">
        <v>8221</v>
      </c>
      <c r="E526">
        <v>1</v>
      </c>
    </row>
    <row r="527" spans="1:5" x14ac:dyDescent="0.35">
      <c r="A527" t="s">
        <v>8219</v>
      </c>
      <c r="B527">
        <v>81</v>
      </c>
      <c r="D527" t="s">
        <v>8221</v>
      </c>
      <c r="E527">
        <v>2</v>
      </c>
    </row>
    <row r="528" spans="1:5" x14ac:dyDescent="0.35">
      <c r="A528" t="s">
        <v>8219</v>
      </c>
      <c r="B528">
        <v>508</v>
      </c>
      <c r="D528" t="s">
        <v>8221</v>
      </c>
      <c r="E528">
        <v>3</v>
      </c>
    </row>
    <row r="529" spans="1:5" x14ac:dyDescent="0.35">
      <c r="A529" t="s">
        <v>8219</v>
      </c>
      <c r="B529">
        <v>74</v>
      </c>
      <c r="D529" t="s">
        <v>8221</v>
      </c>
      <c r="E529">
        <v>0</v>
      </c>
    </row>
    <row r="530" spans="1:5" x14ac:dyDescent="0.35">
      <c r="A530" t="s">
        <v>8219</v>
      </c>
      <c r="B530">
        <v>141</v>
      </c>
      <c r="D530" t="s">
        <v>8221</v>
      </c>
      <c r="E530">
        <v>13</v>
      </c>
    </row>
    <row r="531" spans="1:5" x14ac:dyDescent="0.35">
      <c r="A531" t="s">
        <v>8219</v>
      </c>
      <c r="B531">
        <v>711</v>
      </c>
      <c r="D531" t="s">
        <v>8221</v>
      </c>
      <c r="E531">
        <v>1</v>
      </c>
    </row>
    <row r="532" spans="1:5" x14ac:dyDescent="0.35">
      <c r="A532" t="s">
        <v>8219</v>
      </c>
      <c r="B532">
        <v>141</v>
      </c>
      <c r="D532" t="s">
        <v>8221</v>
      </c>
      <c r="E532">
        <v>1</v>
      </c>
    </row>
    <row r="533" spans="1:5" x14ac:dyDescent="0.35">
      <c r="A533" t="s">
        <v>8219</v>
      </c>
      <c r="B533">
        <v>109</v>
      </c>
      <c r="D533" t="s">
        <v>8221</v>
      </c>
      <c r="E533">
        <v>1</v>
      </c>
    </row>
    <row r="534" spans="1:5" x14ac:dyDescent="0.35">
      <c r="A534" t="s">
        <v>8219</v>
      </c>
      <c r="B534">
        <v>361</v>
      </c>
      <c r="D534" t="s">
        <v>8221</v>
      </c>
      <c r="E534">
        <v>6</v>
      </c>
    </row>
    <row r="535" spans="1:5" x14ac:dyDescent="0.35">
      <c r="A535" t="s">
        <v>8219</v>
      </c>
      <c r="B535">
        <v>176</v>
      </c>
      <c r="D535" t="s">
        <v>8221</v>
      </c>
      <c r="E535">
        <v>39</v>
      </c>
    </row>
    <row r="536" spans="1:5" x14ac:dyDescent="0.35">
      <c r="A536" t="s">
        <v>8219</v>
      </c>
      <c r="B536">
        <v>670</v>
      </c>
      <c r="D536" t="s">
        <v>8221</v>
      </c>
      <c r="E536">
        <v>4</v>
      </c>
    </row>
    <row r="537" spans="1:5" x14ac:dyDescent="0.35">
      <c r="A537" t="s">
        <v>8219</v>
      </c>
      <c r="B537">
        <v>96</v>
      </c>
      <c r="D537" t="s">
        <v>8221</v>
      </c>
      <c r="E537">
        <v>1</v>
      </c>
    </row>
    <row r="538" spans="1:5" x14ac:dyDescent="0.35">
      <c r="A538" t="s">
        <v>8219</v>
      </c>
      <c r="B538">
        <v>74</v>
      </c>
      <c r="D538" t="s">
        <v>8221</v>
      </c>
      <c r="E538">
        <v>0</v>
      </c>
    </row>
    <row r="539" spans="1:5" x14ac:dyDescent="0.35">
      <c r="A539" t="s">
        <v>8219</v>
      </c>
      <c r="B539">
        <v>52</v>
      </c>
      <c r="D539" t="s">
        <v>8221</v>
      </c>
      <c r="E539">
        <v>0</v>
      </c>
    </row>
    <row r="540" spans="1:5" x14ac:dyDescent="0.35">
      <c r="A540" t="s">
        <v>8219</v>
      </c>
      <c r="B540">
        <v>105</v>
      </c>
      <c r="D540" t="s">
        <v>8221</v>
      </c>
      <c r="E540">
        <v>0</v>
      </c>
    </row>
    <row r="541" spans="1:5" x14ac:dyDescent="0.35">
      <c r="A541" t="s">
        <v>8219</v>
      </c>
      <c r="B541">
        <v>41</v>
      </c>
      <c r="D541" t="s">
        <v>8221</v>
      </c>
      <c r="E541">
        <v>8</v>
      </c>
    </row>
    <row r="542" spans="1:5" x14ac:dyDescent="0.35">
      <c r="A542" t="s">
        <v>8219</v>
      </c>
      <c r="B542">
        <v>34</v>
      </c>
      <c r="D542" t="s">
        <v>8221</v>
      </c>
      <c r="E542">
        <v>0</v>
      </c>
    </row>
    <row r="543" spans="1:5" x14ac:dyDescent="0.35">
      <c r="A543" t="s">
        <v>8219</v>
      </c>
      <c r="B543">
        <v>66</v>
      </c>
      <c r="D543" t="s">
        <v>8221</v>
      </c>
      <c r="E543">
        <v>1</v>
      </c>
    </row>
    <row r="544" spans="1:5" x14ac:dyDescent="0.35">
      <c r="A544" t="s">
        <v>8219</v>
      </c>
      <c r="B544">
        <v>50</v>
      </c>
      <c r="D544" t="s">
        <v>8221</v>
      </c>
      <c r="E544">
        <v>12</v>
      </c>
    </row>
    <row r="545" spans="1:5" x14ac:dyDescent="0.35">
      <c r="A545" t="s">
        <v>8219</v>
      </c>
      <c r="B545">
        <v>159</v>
      </c>
      <c r="D545" t="s">
        <v>8221</v>
      </c>
      <c r="E545">
        <v>0</v>
      </c>
    </row>
    <row r="546" spans="1:5" x14ac:dyDescent="0.35">
      <c r="A546" t="s">
        <v>8219</v>
      </c>
      <c r="B546">
        <v>182</v>
      </c>
      <c r="D546" t="s">
        <v>8221</v>
      </c>
      <c r="E546">
        <v>3</v>
      </c>
    </row>
    <row r="547" spans="1:5" x14ac:dyDescent="0.35">
      <c r="A547" t="s">
        <v>8219</v>
      </c>
      <c r="B547">
        <v>206</v>
      </c>
      <c r="D547" t="s">
        <v>8221</v>
      </c>
      <c r="E547">
        <v>2</v>
      </c>
    </row>
    <row r="548" spans="1:5" x14ac:dyDescent="0.35">
      <c r="A548" t="s">
        <v>8219</v>
      </c>
      <c r="B548">
        <v>169</v>
      </c>
      <c r="D548" t="s">
        <v>8221</v>
      </c>
      <c r="E548">
        <v>6</v>
      </c>
    </row>
    <row r="549" spans="1:5" x14ac:dyDescent="0.35">
      <c r="A549" t="s">
        <v>8219</v>
      </c>
      <c r="B549">
        <v>31</v>
      </c>
      <c r="D549" t="s">
        <v>8221</v>
      </c>
      <c r="E549">
        <v>0</v>
      </c>
    </row>
    <row r="550" spans="1:5" x14ac:dyDescent="0.35">
      <c r="A550" t="s">
        <v>8219</v>
      </c>
      <c r="B550">
        <v>28</v>
      </c>
      <c r="D550" t="s">
        <v>8221</v>
      </c>
      <c r="E550">
        <v>15</v>
      </c>
    </row>
    <row r="551" spans="1:5" x14ac:dyDescent="0.35">
      <c r="A551" t="s">
        <v>8219</v>
      </c>
      <c r="B551">
        <v>54</v>
      </c>
      <c r="D551" t="s">
        <v>8221</v>
      </c>
      <c r="E551">
        <v>1</v>
      </c>
    </row>
    <row r="552" spans="1:5" x14ac:dyDescent="0.35">
      <c r="A552" t="s">
        <v>8219</v>
      </c>
      <c r="B552">
        <v>467</v>
      </c>
      <c r="D552" t="s">
        <v>8221</v>
      </c>
      <c r="E552">
        <v>3</v>
      </c>
    </row>
    <row r="553" spans="1:5" x14ac:dyDescent="0.35">
      <c r="A553" t="s">
        <v>8219</v>
      </c>
      <c r="B553">
        <v>389</v>
      </c>
      <c r="D553" t="s">
        <v>8221</v>
      </c>
      <c r="E553">
        <v>8</v>
      </c>
    </row>
    <row r="554" spans="1:5" x14ac:dyDescent="0.35">
      <c r="A554" t="s">
        <v>8219</v>
      </c>
      <c r="B554">
        <v>68</v>
      </c>
      <c r="D554" t="s">
        <v>8221</v>
      </c>
      <c r="E554">
        <v>0</v>
      </c>
    </row>
    <row r="555" spans="1:5" x14ac:dyDescent="0.35">
      <c r="A555" t="s">
        <v>8219</v>
      </c>
      <c r="B555">
        <v>413</v>
      </c>
      <c r="D555" t="s">
        <v>8221</v>
      </c>
      <c r="E555">
        <v>3</v>
      </c>
    </row>
    <row r="556" spans="1:5" x14ac:dyDescent="0.35">
      <c r="A556" t="s">
        <v>8219</v>
      </c>
      <c r="B556">
        <v>190</v>
      </c>
      <c r="D556" t="s">
        <v>8221</v>
      </c>
      <c r="E556">
        <v>3</v>
      </c>
    </row>
    <row r="557" spans="1:5" x14ac:dyDescent="0.35">
      <c r="A557" t="s">
        <v>8219</v>
      </c>
      <c r="B557">
        <v>189</v>
      </c>
      <c r="D557" t="s">
        <v>8221</v>
      </c>
      <c r="E557">
        <v>0</v>
      </c>
    </row>
    <row r="558" spans="1:5" x14ac:dyDescent="0.35">
      <c r="A558" t="s">
        <v>8219</v>
      </c>
      <c r="B558">
        <v>130</v>
      </c>
      <c r="D558" t="s">
        <v>8221</v>
      </c>
      <c r="E558">
        <v>19</v>
      </c>
    </row>
    <row r="559" spans="1:5" x14ac:dyDescent="0.35">
      <c r="A559" t="s">
        <v>8219</v>
      </c>
      <c r="B559">
        <v>74</v>
      </c>
      <c r="D559" t="s">
        <v>8221</v>
      </c>
      <c r="E559">
        <v>0</v>
      </c>
    </row>
    <row r="560" spans="1:5" x14ac:dyDescent="0.35">
      <c r="A560" t="s">
        <v>8219</v>
      </c>
      <c r="B560">
        <v>274</v>
      </c>
      <c r="D560" t="s">
        <v>8221</v>
      </c>
      <c r="E560">
        <v>2</v>
      </c>
    </row>
    <row r="561" spans="1:5" x14ac:dyDescent="0.35">
      <c r="A561" t="s">
        <v>8219</v>
      </c>
      <c r="B561">
        <v>22</v>
      </c>
      <c r="D561" t="s">
        <v>8221</v>
      </c>
      <c r="E561">
        <v>0</v>
      </c>
    </row>
    <row r="562" spans="1:5" x14ac:dyDescent="0.35">
      <c r="A562" t="s">
        <v>8219</v>
      </c>
      <c r="B562">
        <v>31</v>
      </c>
      <c r="D562" t="s">
        <v>8221</v>
      </c>
      <c r="E562">
        <v>0</v>
      </c>
    </row>
    <row r="563" spans="1:5" x14ac:dyDescent="0.35">
      <c r="A563" t="s">
        <v>8219</v>
      </c>
      <c r="B563">
        <v>63</v>
      </c>
      <c r="D563" t="s">
        <v>8221</v>
      </c>
      <c r="E563">
        <v>25</v>
      </c>
    </row>
    <row r="564" spans="1:5" x14ac:dyDescent="0.35">
      <c r="A564" t="s">
        <v>8219</v>
      </c>
      <c r="B564">
        <v>20</v>
      </c>
      <c r="D564" t="s">
        <v>8221</v>
      </c>
      <c r="E564">
        <v>8</v>
      </c>
    </row>
    <row r="565" spans="1:5" x14ac:dyDescent="0.35">
      <c r="A565" t="s">
        <v>8219</v>
      </c>
      <c r="B565">
        <v>25</v>
      </c>
      <c r="D565" t="s">
        <v>8221</v>
      </c>
      <c r="E565">
        <v>16</v>
      </c>
    </row>
    <row r="566" spans="1:5" x14ac:dyDescent="0.35">
      <c r="A566" t="s">
        <v>8219</v>
      </c>
      <c r="B566">
        <v>61</v>
      </c>
      <c r="D566" t="s">
        <v>8221</v>
      </c>
      <c r="E566">
        <v>3</v>
      </c>
    </row>
    <row r="567" spans="1:5" x14ac:dyDescent="0.35">
      <c r="A567" t="s">
        <v>8219</v>
      </c>
      <c r="B567">
        <v>52</v>
      </c>
      <c r="D567" t="s">
        <v>8221</v>
      </c>
      <c r="E567">
        <v>3</v>
      </c>
    </row>
    <row r="568" spans="1:5" x14ac:dyDescent="0.35">
      <c r="A568" t="s">
        <v>8219</v>
      </c>
      <c r="B568">
        <v>86</v>
      </c>
      <c r="D568" t="s">
        <v>8221</v>
      </c>
      <c r="E568">
        <v>2</v>
      </c>
    </row>
    <row r="569" spans="1:5" x14ac:dyDescent="0.35">
      <c r="A569" t="s">
        <v>8219</v>
      </c>
      <c r="B569">
        <v>42</v>
      </c>
      <c r="D569" t="s">
        <v>8221</v>
      </c>
      <c r="E569">
        <v>1</v>
      </c>
    </row>
    <row r="570" spans="1:5" x14ac:dyDescent="0.35">
      <c r="A570" t="s">
        <v>8219</v>
      </c>
      <c r="B570">
        <v>52</v>
      </c>
      <c r="D570" t="s">
        <v>8221</v>
      </c>
      <c r="E570">
        <v>0</v>
      </c>
    </row>
    <row r="571" spans="1:5" x14ac:dyDescent="0.35">
      <c r="A571" t="s">
        <v>8219</v>
      </c>
      <c r="B571">
        <v>120</v>
      </c>
      <c r="D571" t="s">
        <v>8221</v>
      </c>
      <c r="E571">
        <v>1</v>
      </c>
    </row>
    <row r="572" spans="1:5" x14ac:dyDescent="0.35">
      <c r="A572" t="s">
        <v>8219</v>
      </c>
      <c r="B572">
        <v>22</v>
      </c>
      <c r="D572" t="s">
        <v>8221</v>
      </c>
      <c r="E572">
        <v>19</v>
      </c>
    </row>
    <row r="573" spans="1:5" x14ac:dyDescent="0.35">
      <c r="A573" t="s">
        <v>8219</v>
      </c>
      <c r="B573">
        <v>64</v>
      </c>
      <c r="D573" t="s">
        <v>8221</v>
      </c>
      <c r="E573">
        <v>9</v>
      </c>
    </row>
    <row r="574" spans="1:5" x14ac:dyDescent="0.35">
      <c r="A574" t="s">
        <v>8219</v>
      </c>
      <c r="B574">
        <v>23</v>
      </c>
      <c r="D574" t="s">
        <v>8221</v>
      </c>
      <c r="E574">
        <v>1</v>
      </c>
    </row>
    <row r="575" spans="1:5" x14ac:dyDescent="0.35">
      <c r="A575" t="s">
        <v>8219</v>
      </c>
      <c r="B575">
        <v>238</v>
      </c>
      <c r="D575" t="s">
        <v>8221</v>
      </c>
      <c r="E575">
        <v>0</v>
      </c>
    </row>
    <row r="576" spans="1:5" x14ac:dyDescent="0.35">
      <c r="A576" t="s">
        <v>8219</v>
      </c>
      <c r="B576">
        <v>33</v>
      </c>
      <c r="D576" t="s">
        <v>8221</v>
      </c>
      <c r="E576">
        <v>1</v>
      </c>
    </row>
    <row r="577" spans="1:5" x14ac:dyDescent="0.35">
      <c r="A577" t="s">
        <v>8219</v>
      </c>
      <c r="B577">
        <v>32</v>
      </c>
      <c r="D577" t="s">
        <v>8221</v>
      </c>
      <c r="E577">
        <v>5</v>
      </c>
    </row>
    <row r="578" spans="1:5" x14ac:dyDescent="0.35">
      <c r="A578" t="s">
        <v>8219</v>
      </c>
      <c r="B578">
        <v>24</v>
      </c>
      <c r="D578" t="s">
        <v>8221</v>
      </c>
      <c r="E578">
        <v>85</v>
      </c>
    </row>
    <row r="579" spans="1:5" x14ac:dyDescent="0.35">
      <c r="A579" t="s">
        <v>8219</v>
      </c>
      <c r="B579">
        <v>29</v>
      </c>
      <c r="D579" t="s">
        <v>8221</v>
      </c>
      <c r="E579">
        <v>3</v>
      </c>
    </row>
    <row r="580" spans="1:5" x14ac:dyDescent="0.35">
      <c r="A580" t="s">
        <v>8219</v>
      </c>
      <c r="B580">
        <v>50</v>
      </c>
      <c r="D580" t="s">
        <v>8221</v>
      </c>
      <c r="E580">
        <v>4</v>
      </c>
    </row>
    <row r="581" spans="1:5" x14ac:dyDescent="0.35">
      <c r="A581" t="s">
        <v>8219</v>
      </c>
      <c r="B581">
        <v>108</v>
      </c>
      <c r="D581" t="s">
        <v>8221</v>
      </c>
      <c r="E581">
        <v>3</v>
      </c>
    </row>
    <row r="582" spans="1:5" x14ac:dyDescent="0.35">
      <c r="A582" t="s">
        <v>8219</v>
      </c>
      <c r="B582">
        <v>139</v>
      </c>
      <c r="D582" t="s">
        <v>8221</v>
      </c>
      <c r="E582">
        <v>5</v>
      </c>
    </row>
    <row r="583" spans="1:5" x14ac:dyDescent="0.35">
      <c r="A583" t="s">
        <v>8219</v>
      </c>
      <c r="B583">
        <v>7</v>
      </c>
      <c r="D583" t="s">
        <v>8221</v>
      </c>
      <c r="E583">
        <v>17</v>
      </c>
    </row>
    <row r="584" spans="1:5" x14ac:dyDescent="0.35">
      <c r="A584" t="s">
        <v>8219</v>
      </c>
      <c r="B584">
        <v>149</v>
      </c>
      <c r="D584" t="s">
        <v>8221</v>
      </c>
      <c r="E584">
        <v>3</v>
      </c>
    </row>
    <row r="585" spans="1:5" x14ac:dyDescent="0.35">
      <c r="A585" t="s">
        <v>8219</v>
      </c>
      <c r="B585">
        <v>31</v>
      </c>
      <c r="D585" t="s">
        <v>8221</v>
      </c>
      <c r="E585">
        <v>2</v>
      </c>
    </row>
    <row r="586" spans="1:5" x14ac:dyDescent="0.35">
      <c r="A586" t="s">
        <v>8219</v>
      </c>
      <c r="B586">
        <v>26</v>
      </c>
      <c r="D586" t="s">
        <v>8221</v>
      </c>
      <c r="E586">
        <v>6</v>
      </c>
    </row>
    <row r="587" spans="1:5" x14ac:dyDescent="0.35">
      <c r="A587" t="s">
        <v>8219</v>
      </c>
      <c r="B587">
        <v>172</v>
      </c>
      <c r="D587" t="s">
        <v>8221</v>
      </c>
      <c r="E587">
        <v>0</v>
      </c>
    </row>
    <row r="588" spans="1:5" x14ac:dyDescent="0.35">
      <c r="A588" t="s">
        <v>8219</v>
      </c>
      <c r="B588">
        <v>78</v>
      </c>
      <c r="D588" t="s">
        <v>8221</v>
      </c>
      <c r="E588">
        <v>1</v>
      </c>
    </row>
    <row r="589" spans="1:5" x14ac:dyDescent="0.35">
      <c r="A589" t="s">
        <v>8219</v>
      </c>
      <c r="B589">
        <v>120</v>
      </c>
      <c r="D589" t="s">
        <v>8221</v>
      </c>
      <c r="E589">
        <v>3</v>
      </c>
    </row>
    <row r="590" spans="1:5" x14ac:dyDescent="0.35">
      <c r="A590" t="s">
        <v>8219</v>
      </c>
      <c r="B590">
        <v>227</v>
      </c>
      <c r="D590" t="s">
        <v>8221</v>
      </c>
      <c r="E590">
        <v>13</v>
      </c>
    </row>
    <row r="591" spans="1:5" x14ac:dyDescent="0.35">
      <c r="A591" t="s">
        <v>8219</v>
      </c>
      <c r="B591">
        <v>42</v>
      </c>
      <c r="D591" t="s">
        <v>8221</v>
      </c>
      <c r="E591">
        <v>1</v>
      </c>
    </row>
    <row r="592" spans="1:5" x14ac:dyDescent="0.35">
      <c r="A592" t="s">
        <v>8219</v>
      </c>
      <c r="B592">
        <v>64</v>
      </c>
      <c r="D592" t="s">
        <v>8221</v>
      </c>
      <c r="E592">
        <v>1</v>
      </c>
    </row>
    <row r="593" spans="1:5" x14ac:dyDescent="0.35">
      <c r="A593" t="s">
        <v>8219</v>
      </c>
      <c r="B593">
        <v>121</v>
      </c>
      <c r="D593" t="s">
        <v>8221</v>
      </c>
      <c r="E593">
        <v>9</v>
      </c>
    </row>
    <row r="594" spans="1:5" x14ac:dyDescent="0.35">
      <c r="A594" t="s">
        <v>8219</v>
      </c>
      <c r="B594">
        <v>87</v>
      </c>
      <c r="D594" t="s">
        <v>8221</v>
      </c>
      <c r="E594">
        <v>0</v>
      </c>
    </row>
    <row r="595" spans="1:5" x14ac:dyDescent="0.35">
      <c r="A595" t="s">
        <v>8219</v>
      </c>
      <c r="B595">
        <v>65</v>
      </c>
      <c r="D595" t="s">
        <v>8221</v>
      </c>
      <c r="E595">
        <v>2</v>
      </c>
    </row>
    <row r="596" spans="1:5" x14ac:dyDescent="0.35">
      <c r="A596" t="s">
        <v>8219</v>
      </c>
      <c r="B596">
        <v>49</v>
      </c>
      <c r="D596" t="s">
        <v>8221</v>
      </c>
      <c r="E596">
        <v>1</v>
      </c>
    </row>
    <row r="597" spans="1:5" x14ac:dyDescent="0.35">
      <c r="A597" t="s">
        <v>8219</v>
      </c>
      <c r="B597">
        <v>19</v>
      </c>
      <c r="D597" t="s">
        <v>8221</v>
      </c>
      <c r="E597">
        <v>10</v>
      </c>
    </row>
    <row r="598" spans="1:5" x14ac:dyDescent="0.35">
      <c r="A598" t="s">
        <v>8219</v>
      </c>
      <c r="B598">
        <v>81</v>
      </c>
      <c r="D598" t="s">
        <v>8221</v>
      </c>
      <c r="E598">
        <v>3</v>
      </c>
    </row>
    <row r="599" spans="1:5" x14ac:dyDescent="0.35">
      <c r="A599" t="s">
        <v>8219</v>
      </c>
      <c r="B599">
        <v>264</v>
      </c>
      <c r="D599" t="s">
        <v>8221</v>
      </c>
      <c r="E599">
        <v>2</v>
      </c>
    </row>
    <row r="600" spans="1:5" x14ac:dyDescent="0.35">
      <c r="A600" t="s">
        <v>8219</v>
      </c>
      <c r="B600">
        <v>25</v>
      </c>
      <c r="D600" t="s">
        <v>8221</v>
      </c>
      <c r="E600">
        <v>2</v>
      </c>
    </row>
    <row r="601" spans="1:5" x14ac:dyDescent="0.35">
      <c r="A601" t="s">
        <v>8219</v>
      </c>
      <c r="B601">
        <v>5</v>
      </c>
      <c r="D601" t="s">
        <v>8221</v>
      </c>
      <c r="E601">
        <v>1</v>
      </c>
    </row>
    <row r="602" spans="1:5" x14ac:dyDescent="0.35">
      <c r="A602" t="s">
        <v>8219</v>
      </c>
      <c r="B602">
        <v>144</v>
      </c>
      <c r="D602" t="s">
        <v>8221</v>
      </c>
      <c r="E602">
        <v>14</v>
      </c>
    </row>
    <row r="603" spans="1:5" x14ac:dyDescent="0.35">
      <c r="A603" t="s">
        <v>8219</v>
      </c>
      <c r="B603">
        <v>92</v>
      </c>
      <c r="D603" t="s">
        <v>8221</v>
      </c>
      <c r="E603">
        <v>0</v>
      </c>
    </row>
    <row r="604" spans="1:5" x14ac:dyDescent="0.35">
      <c r="A604" t="s">
        <v>8219</v>
      </c>
      <c r="B604">
        <v>147</v>
      </c>
      <c r="D604" t="s">
        <v>8221</v>
      </c>
      <c r="E604">
        <v>0</v>
      </c>
    </row>
    <row r="605" spans="1:5" x14ac:dyDescent="0.35">
      <c r="A605" t="s">
        <v>8219</v>
      </c>
      <c r="B605">
        <v>90</v>
      </c>
      <c r="D605" t="s">
        <v>8221</v>
      </c>
      <c r="E605">
        <v>4</v>
      </c>
    </row>
    <row r="606" spans="1:5" x14ac:dyDescent="0.35">
      <c r="A606" t="s">
        <v>8219</v>
      </c>
      <c r="B606">
        <v>87</v>
      </c>
      <c r="D606" t="s">
        <v>8221</v>
      </c>
      <c r="E606">
        <v>3</v>
      </c>
    </row>
    <row r="607" spans="1:5" x14ac:dyDescent="0.35">
      <c r="A607" t="s">
        <v>8219</v>
      </c>
      <c r="B607">
        <v>406</v>
      </c>
      <c r="D607" t="s">
        <v>8221</v>
      </c>
      <c r="E607">
        <v>0</v>
      </c>
    </row>
    <row r="608" spans="1:5" x14ac:dyDescent="0.35">
      <c r="A608" t="s">
        <v>8219</v>
      </c>
      <c r="B608">
        <v>20</v>
      </c>
      <c r="D608" t="s">
        <v>8221</v>
      </c>
      <c r="E608">
        <v>5</v>
      </c>
    </row>
    <row r="609" spans="1:5" x14ac:dyDescent="0.35">
      <c r="A609" t="s">
        <v>8219</v>
      </c>
      <c r="B609">
        <v>70</v>
      </c>
      <c r="D609" t="s">
        <v>8221</v>
      </c>
      <c r="E609">
        <v>47</v>
      </c>
    </row>
    <row r="610" spans="1:5" x14ac:dyDescent="0.35">
      <c r="A610" t="s">
        <v>8219</v>
      </c>
      <c r="B610">
        <v>16</v>
      </c>
      <c r="D610" t="s">
        <v>8221</v>
      </c>
      <c r="E610">
        <v>0</v>
      </c>
    </row>
    <row r="611" spans="1:5" x14ac:dyDescent="0.35">
      <c r="A611" t="s">
        <v>8219</v>
      </c>
      <c r="B611">
        <v>52</v>
      </c>
      <c r="D611" t="s">
        <v>8221</v>
      </c>
      <c r="E611">
        <v>10</v>
      </c>
    </row>
    <row r="612" spans="1:5" x14ac:dyDescent="0.35">
      <c r="A612" t="s">
        <v>8219</v>
      </c>
      <c r="B612">
        <v>66</v>
      </c>
      <c r="D612" t="s">
        <v>8221</v>
      </c>
      <c r="E612">
        <v>11</v>
      </c>
    </row>
    <row r="613" spans="1:5" x14ac:dyDescent="0.35">
      <c r="A613" t="s">
        <v>8219</v>
      </c>
      <c r="B613">
        <v>109</v>
      </c>
      <c r="D613" t="s">
        <v>8221</v>
      </c>
      <c r="E613">
        <v>2</v>
      </c>
    </row>
    <row r="614" spans="1:5" x14ac:dyDescent="0.35">
      <c r="A614" t="s">
        <v>8219</v>
      </c>
      <c r="B614">
        <v>168</v>
      </c>
      <c r="D614" t="s">
        <v>8221</v>
      </c>
      <c r="E614">
        <v>2</v>
      </c>
    </row>
    <row r="615" spans="1:5" x14ac:dyDescent="0.35">
      <c r="A615" t="s">
        <v>8219</v>
      </c>
      <c r="B615">
        <v>31</v>
      </c>
      <c r="D615" t="s">
        <v>8221</v>
      </c>
      <c r="E615">
        <v>22</v>
      </c>
    </row>
    <row r="616" spans="1:5" x14ac:dyDescent="0.35">
      <c r="A616" t="s">
        <v>8219</v>
      </c>
      <c r="B616">
        <v>133</v>
      </c>
      <c r="D616" t="s">
        <v>8221</v>
      </c>
      <c r="E616">
        <v>8</v>
      </c>
    </row>
    <row r="617" spans="1:5" x14ac:dyDescent="0.35">
      <c r="A617" t="s">
        <v>8219</v>
      </c>
      <c r="B617">
        <v>151</v>
      </c>
      <c r="D617" t="s">
        <v>8221</v>
      </c>
      <c r="E617">
        <v>6</v>
      </c>
    </row>
    <row r="618" spans="1:5" x14ac:dyDescent="0.35">
      <c r="A618" t="s">
        <v>8219</v>
      </c>
      <c r="B618">
        <v>5</v>
      </c>
      <c r="D618" t="s">
        <v>8221</v>
      </c>
      <c r="E618">
        <v>1</v>
      </c>
    </row>
    <row r="619" spans="1:5" x14ac:dyDescent="0.35">
      <c r="A619" t="s">
        <v>8219</v>
      </c>
      <c r="B619">
        <v>73</v>
      </c>
      <c r="D619" t="s">
        <v>8221</v>
      </c>
      <c r="E619">
        <v>3</v>
      </c>
    </row>
    <row r="620" spans="1:5" x14ac:dyDescent="0.35">
      <c r="A620" t="s">
        <v>8219</v>
      </c>
      <c r="B620">
        <v>148</v>
      </c>
      <c r="D620" t="s">
        <v>8221</v>
      </c>
      <c r="E620">
        <v>0</v>
      </c>
    </row>
    <row r="621" spans="1:5" x14ac:dyDescent="0.35">
      <c r="A621" t="s">
        <v>8219</v>
      </c>
      <c r="B621">
        <v>93</v>
      </c>
      <c r="D621" t="s">
        <v>8221</v>
      </c>
      <c r="E621">
        <v>0</v>
      </c>
    </row>
    <row r="622" spans="1:5" x14ac:dyDescent="0.35">
      <c r="A622" t="s">
        <v>8219</v>
      </c>
      <c r="B622">
        <v>63</v>
      </c>
      <c r="D622" t="s">
        <v>8221</v>
      </c>
      <c r="E622">
        <v>0</v>
      </c>
    </row>
    <row r="623" spans="1:5" x14ac:dyDescent="0.35">
      <c r="A623" t="s">
        <v>8219</v>
      </c>
      <c r="B623">
        <v>134</v>
      </c>
      <c r="D623" t="s">
        <v>8221</v>
      </c>
      <c r="E623">
        <v>0</v>
      </c>
    </row>
    <row r="624" spans="1:5" x14ac:dyDescent="0.35">
      <c r="A624" t="s">
        <v>8219</v>
      </c>
      <c r="B624">
        <v>14</v>
      </c>
      <c r="D624" t="s">
        <v>8221</v>
      </c>
      <c r="E624">
        <v>0</v>
      </c>
    </row>
    <row r="625" spans="1:5" x14ac:dyDescent="0.35">
      <c r="A625" t="s">
        <v>8219</v>
      </c>
      <c r="B625">
        <v>78</v>
      </c>
      <c r="D625" t="s">
        <v>8221</v>
      </c>
      <c r="E625">
        <v>3</v>
      </c>
    </row>
    <row r="626" spans="1:5" x14ac:dyDescent="0.35">
      <c r="A626" t="s">
        <v>8219</v>
      </c>
      <c r="B626">
        <v>112</v>
      </c>
      <c r="D626" t="s">
        <v>8221</v>
      </c>
      <c r="E626">
        <v>0</v>
      </c>
    </row>
    <row r="627" spans="1:5" x14ac:dyDescent="0.35">
      <c r="A627" t="s">
        <v>8219</v>
      </c>
      <c r="B627">
        <v>34</v>
      </c>
      <c r="D627" t="s">
        <v>8221</v>
      </c>
      <c r="E627">
        <v>0</v>
      </c>
    </row>
    <row r="628" spans="1:5" x14ac:dyDescent="0.35">
      <c r="A628" t="s">
        <v>8219</v>
      </c>
      <c r="B628">
        <v>19</v>
      </c>
      <c r="D628" t="s">
        <v>8221</v>
      </c>
      <c r="E628">
        <v>1</v>
      </c>
    </row>
    <row r="629" spans="1:5" x14ac:dyDescent="0.35">
      <c r="A629" t="s">
        <v>8219</v>
      </c>
      <c r="B629">
        <v>13</v>
      </c>
      <c r="D629" t="s">
        <v>8221</v>
      </c>
      <c r="E629">
        <v>6</v>
      </c>
    </row>
    <row r="630" spans="1:5" x14ac:dyDescent="0.35">
      <c r="A630" t="s">
        <v>8219</v>
      </c>
      <c r="B630">
        <v>104</v>
      </c>
      <c r="D630" t="s">
        <v>8221</v>
      </c>
      <c r="E630">
        <v>1</v>
      </c>
    </row>
    <row r="631" spans="1:5" x14ac:dyDescent="0.35">
      <c r="A631" t="s">
        <v>8219</v>
      </c>
      <c r="B631">
        <v>52</v>
      </c>
      <c r="D631" t="s">
        <v>8221</v>
      </c>
      <c r="E631">
        <v>2</v>
      </c>
    </row>
    <row r="632" spans="1:5" x14ac:dyDescent="0.35">
      <c r="A632" t="s">
        <v>8219</v>
      </c>
      <c r="B632">
        <v>17</v>
      </c>
      <c r="D632" t="s">
        <v>8221</v>
      </c>
      <c r="E632">
        <v>0</v>
      </c>
    </row>
    <row r="633" spans="1:5" x14ac:dyDescent="0.35">
      <c r="A633" t="s">
        <v>8219</v>
      </c>
      <c r="B633">
        <v>82</v>
      </c>
      <c r="D633" t="s">
        <v>8221</v>
      </c>
      <c r="E633">
        <v>3</v>
      </c>
    </row>
    <row r="634" spans="1:5" x14ac:dyDescent="0.35">
      <c r="A634" t="s">
        <v>8219</v>
      </c>
      <c r="B634">
        <v>73</v>
      </c>
      <c r="D634" t="s">
        <v>8221</v>
      </c>
      <c r="E634">
        <v>3</v>
      </c>
    </row>
    <row r="635" spans="1:5" x14ac:dyDescent="0.35">
      <c r="A635" t="s">
        <v>8219</v>
      </c>
      <c r="B635">
        <v>158</v>
      </c>
      <c r="D635" t="s">
        <v>8221</v>
      </c>
      <c r="E635">
        <v>0</v>
      </c>
    </row>
    <row r="636" spans="1:5" x14ac:dyDescent="0.35">
      <c r="A636" t="s">
        <v>8219</v>
      </c>
      <c r="B636">
        <v>65</v>
      </c>
      <c r="D636" t="s">
        <v>8221</v>
      </c>
      <c r="E636">
        <v>6</v>
      </c>
    </row>
    <row r="637" spans="1:5" x14ac:dyDescent="0.35">
      <c r="A637" t="s">
        <v>8219</v>
      </c>
      <c r="B637">
        <v>184</v>
      </c>
      <c r="D637" t="s">
        <v>8221</v>
      </c>
      <c r="E637">
        <v>0</v>
      </c>
    </row>
    <row r="638" spans="1:5" x14ac:dyDescent="0.35">
      <c r="A638" t="s">
        <v>8219</v>
      </c>
      <c r="B638">
        <v>34</v>
      </c>
      <c r="D638" t="s">
        <v>8221</v>
      </c>
      <c r="E638">
        <v>19</v>
      </c>
    </row>
    <row r="639" spans="1:5" x14ac:dyDescent="0.35">
      <c r="A639" t="s">
        <v>8219</v>
      </c>
      <c r="B639">
        <v>240</v>
      </c>
      <c r="D639" t="s">
        <v>8221</v>
      </c>
      <c r="E639">
        <v>1</v>
      </c>
    </row>
    <row r="640" spans="1:5" x14ac:dyDescent="0.35">
      <c r="A640" t="s">
        <v>8219</v>
      </c>
      <c r="B640">
        <v>113</v>
      </c>
      <c r="D640" t="s">
        <v>8221</v>
      </c>
      <c r="E640">
        <v>2</v>
      </c>
    </row>
    <row r="641" spans="1:5" x14ac:dyDescent="0.35">
      <c r="A641" t="s">
        <v>8219</v>
      </c>
      <c r="B641">
        <v>66</v>
      </c>
      <c r="D641" t="s">
        <v>8221</v>
      </c>
      <c r="E641">
        <v>0</v>
      </c>
    </row>
    <row r="642" spans="1:5" x14ac:dyDescent="0.35">
      <c r="A642" t="s">
        <v>8219</v>
      </c>
      <c r="B642">
        <v>340</v>
      </c>
      <c r="D642" t="s">
        <v>8221</v>
      </c>
      <c r="E642">
        <v>11</v>
      </c>
    </row>
    <row r="643" spans="1:5" x14ac:dyDescent="0.35">
      <c r="A643" t="s">
        <v>8219</v>
      </c>
      <c r="B643">
        <v>150</v>
      </c>
      <c r="D643" t="s">
        <v>8221</v>
      </c>
      <c r="E643">
        <v>0</v>
      </c>
    </row>
    <row r="644" spans="1:5" x14ac:dyDescent="0.35">
      <c r="A644" t="s">
        <v>8219</v>
      </c>
      <c r="B644">
        <v>25</v>
      </c>
      <c r="D644" t="s">
        <v>8221</v>
      </c>
      <c r="E644">
        <v>0</v>
      </c>
    </row>
    <row r="645" spans="1:5" x14ac:dyDescent="0.35">
      <c r="A645" t="s">
        <v>8219</v>
      </c>
      <c r="B645">
        <v>234</v>
      </c>
      <c r="D645" t="s">
        <v>8221</v>
      </c>
      <c r="E645">
        <v>1</v>
      </c>
    </row>
    <row r="646" spans="1:5" x14ac:dyDescent="0.35">
      <c r="A646" t="s">
        <v>8219</v>
      </c>
      <c r="B646">
        <v>2602</v>
      </c>
      <c r="D646" t="s">
        <v>8221</v>
      </c>
      <c r="E646">
        <v>3</v>
      </c>
    </row>
    <row r="647" spans="1:5" x14ac:dyDescent="0.35">
      <c r="A647" t="s">
        <v>8219</v>
      </c>
      <c r="B647">
        <v>248</v>
      </c>
      <c r="D647" t="s">
        <v>8221</v>
      </c>
      <c r="E647">
        <v>1</v>
      </c>
    </row>
    <row r="648" spans="1:5" x14ac:dyDescent="0.35">
      <c r="A648" t="s">
        <v>8219</v>
      </c>
      <c r="B648">
        <v>600</v>
      </c>
      <c r="D648" t="s">
        <v>8221</v>
      </c>
      <c r="E648">
        <v>15</v>
      </c>
    </row>
    <row r="649" spans="1:5" x14ac:dyDescent="0.35">
      <c r="A649" t="s">
        <v>8219</v>
      </c>
      <c r="B649">
        <v>293</v>
      </c>
      <c r="D649" t="s">
        <v>8221</v>
      </c>
      <c r="E649">
        <v>2</v>
      </c>
    </row>
    <row r="650" spans="1:5" x14ac:dyDescent="0.35">
      <c r="A650" t="s">
        <v>8219</v>
      </c>
      <c r="B650">
        <v>321</v>
      </c>
      <c r="D650" t="s">
        <v>8221</v>
      </c>
      <c r="E650">
        <v>1</v>
      </c>
    </row>
    <row r="651" spans="1:5" x14ac:dyDescent="0.35">
      <c r="A651" t="s">
        <v>8219</v>
      </c>
      <c r="B651">
        <v>81</v>
      </c>
      <c r="D651" t="s">
        <v>8221</v>
      </c>
      <c r="E651">
        <v>1</v>
      </c>
    </row>
    <row r="652" spans="1:5" x14ac:dyDescent="0.35">
      <c r="A652" t="s">
        <v>8219</v>
      </c>
      <c r="B652">
        <v>343</v>
      </c>
      <c r="D652" t="s">
        <v>8221</v>
      </c>
      <c r="E652">
        <v>0</v>
      </c>
    </row>
    <row r="653" spans="1:5" x14ac:dyDescent="0.35">
      <c r="A653" t="s">
        <v>8219</v>
      </c>
      <c r="B653">
        <v>336</v>
      </c>
      <c r="D653" t="s">
        <v>8221</v>
      </c>
      <c r="E653">
        <v>1</v>
      </c>
    </row>
    <row r="654" spans="1:5" x14ac:dyDescent="0.35">
      <c r="A654" t="s">
        <v>8219</v>
      </c>
      <c r="B654">
        <v>47</v>
      </c>
      <c r="D654" t="s">
        <v>8221</v>
      </c>
      <c r="E654">
        <v>11</v>
      </c>
    </row>
    <row r="655" spans="1:5" x14ac:dyDescent="0.35">
      <c r="A655" t="s">
        <v>8219</v>
      </c>
      <c r="B655">
        <v>76</v>
      </c>
      <c r="D655" t="s">
        <v>8221</v>
      </c>
      <c r="E655">
        <v>0</v>
      </c>
    </row>
    <row r="656" spans="1:5" x14ac:dyDescent="0.35">
      <c r="A656" t="s">
        <v>8219</v>
      </c>
      <c r="B656">
        <v>441</v>
      </c>
      <c r="D656" t="s">
        <v>8221</v>
      </c>
      <c r="E656">
        <v>1</v>
      </c>
    </row>
    <row r="657" spans="1:5" x14ac:dyDescent="0.35">
      <c r="A657" t="s">
        <v>8219</v>
      </c>
      <c r="B657">
        <v>916</v>
      </c>
      <c r="D657" t="s">
        <v>8221</v>
      </c>
      <c r="E657">
        <v>6</v>
      </c>
    </row>
    <row r="658" spans="1:5" x14ac:dyDescent="0.35">
      <c r="A658" t="s">
        <v>8219</v>
      </c>
      <c r="B658">
        <v>369</v>
      </c>
      <c r="D658" t="s">
        <v>8221</v>
      </c>
      <c r="E658">
        <v>7</v>
      </c>
    </row>
    <row r="659" spans="1:5" x14ac:dyDescent="0.35">
      <c r="A659" t="s">
        <v>8219</v>
      </c>
      <c r="B659">
        <v>20242</v>
      </c>
      <c r="D659" t="s">
        <v>8221</v>
      </c>
      <c r="E659">
        <v>0</v>
      </c>
    </row>
    <row r="660" spans="1:5" x14ac:dyDescent="0.35">
      <c r="A660" t="s">
        <v>8219</v>
      </c>
      <c r="B660">
        <v>71</v>
      </c>
      <c r="D660" t="s">
        <v>8221</v>
      </c>
      <c r="E660">
        <v>16</v>
      </c>
    </row>
    <row r="661" spans="1:5" x14ac:dyDescent="0.35">
      <c r="A661" t="s">
        <v>8219</v>
      </c>
      <c r="B661">
        <v>635</v>
      </c>
      <c r="D661" t="s">
        <v>8221</v>
      </c>
      <c r="E661">
        <v>0</v>
      </c>
    </row>
    <row r="662" spans="1:5" x14ac:dyDescent="0.35">
      <c r="A662" t="s">
        <v>8219</v>
      </c>
      <c r="B662">
        <v>885</v>
      </c>
      <c r="D662" t="s">
        <v>8221</v>
      </c>
      <c r="E662">
        <v>0</v>
      </c>
    </row>
    <row r="663" spans="1:5" x14ac:dyDescent="0.35">
      <c r="A663" t="s">
        <v>8219</v>
      </c>
      <c r="B663">
        <v>329</v>
      </c>
      <c r="D663" t="s">
        <v>8221</v>
      </c>
      <c r="E663">
        <v>0</v>
      </c>
    </row>
    <row r="664" spans="1:5" x14ac:dyDescent="0.35">
      <c r="A664" t="s">
        <v>8219</v>
      </c>
      <c r="B664">
        <v>71</v>
      </c>
      <c r="D664" t="s">
        <v>8221</v>
      </c>
      <c r="E664">
        <v>12</v>
      </c>
    </row>
    <row r="665" spans="1:5" x14ac:dyDescent="0.35">
      <c r="A665" t="s">
        <v>8219</v>
      </c>
      <c r="B665">
        <v>269</v>
      </c>
      <c r="D665" t="s">
        <v>8221</v>
      </c>
      <c r="E665">
        <v>1</v>
      </c>
    </row>
    <row r="666" spans="1:5" x14ac:dyDescent="0.35">
      <c r="A666" t="s">
        <v>8219</v>
      </c>
      <c r="B666">
        <v>345</v>
      </c>
      <c r="D666" t="s">
        <v>8221</v>
      </c>
      <c r="E666">
        <v>3</v>
      </c>
    </row>
    <row r="667" spans="1:5" x14ac:dyDescent="0.35">
      <c r="A667" t="s">
        <v>8219</v>
      </c>
      <c r="B667">
        <v>43</v>
      </c>
      <c r="D667" t="s">
        <v>8221</v>
      </c>
      <c r="E667">
        <v>1</v>
      </c>
    </row>
    <row r="668" spans="1:5" x14ac:dyDescent="0.35">
      <c r="A668" t="s">
        <v>8219</v>
      </c>
      <c r="B668">
        <v>33</v>
      </c>
      <c r="D668" t="s">
        <v>8221</v>
      </c>
      <c r="E668">
        <v>4</v>
      </c>
    </row>
    <row r="669" spans="1:5" x14ac:dyDescent="0.35">
      <c r="A669" t="s">
        <v>8219</v>
      </c>
      <c r="B669">
        <v>211</v>
      </c>
      <c r="D669" t="s">
        <v>8221</v>
      </c>
      <c r="E669">
        <v>1</v>
      </c>
    </row>
    <row r="670" spans="1:5" x14ac:dyDescent="0.35">
      <c r="A670" t="s">
        <v>8219</v>
      </c>
      <c r="B670">
        <v>196</v>
      </c>
      <c r="D670" t="s">
        <v>8221</v>
      </c>
      <c r="E670">
        <v>3</v>
      </c>
    </row>
    <row r="671" spans="1:5" x14ac:dyDescent="0.35">
      <c r="A671" t="s">
        <v>8219</v>
      </c>
      <c r="B671">
        <v>405</v>
      </c>
      <c r="D671" t="s">
        <v>8221</v>
      </c>
      <c r="E671">
        <v>1</v>
      </c>
    </row>
    <row r="672" spans="1:5" x14ac:dyDescent="0.35">
      <c r="A672" t="s">
        <v>8219</v>
      </c>
      <c r="B672">
        <v>206</v>
      </c>
      <c r="D672" t="s">
        <v>8221</v>
      </c>
      <c r="E672">
        <v>0</v>
      </c>
    </row>
    <row r="673" spans="1:5" x14ac:dyDescent="0.35">
      <c r="A673" t="s">
        <v>8219</v>
      </c>
      <c r="B673">
        <v>335</v>
      </c>
      <c r="D673" t="s">
        <v>8221</v>
      </c>
      <c r="E673">
        <v>12</v>
      </c>
    </row>
    <row r="674" spans="1:5" x14ac:dyDescent="0.35">
      <c r="A674" t="s">
        <v>8219</v>
      </c>
      <c r="B674">
        <v>215</v>
      </c>
      <c r="D674" t="s">
        <v>8221</v>
      </c>
      <c r="E674">
        <v>0</v>
      </c>
    </row>
    <row r="675" spans="1:5" x14ac:dyDescent="0.35">
      <c r="A675" t="s">
        <v>8219</v>
      </c>
      <c r="B675">
        <v>176</v>
      </c>
      <c r="D675" t="s">
        <v>8221</v>
      </c>
      <c r="E675">
        <v>1</v>
      </c>
    </row>
    <row r="676" spans="1:5" x14ac:dyDescent="0.35">
      <c r="A676" t="s">
        <v>8219</v>
      </c>
      <c r="B676">
        <v>555</v>
      </c>
      <c r="D676" t="s">
        <v>8221</v>
      </c>
      <c r="E676">
        <v>0</v>
      </c>
    </row>
    <row r="677" spans="1:5" x14ac:dyDescent="0.35">
      <c r="A677" t="s">
        <v>8219</v>
      </c>
      <c r="B677">
        <v>116</v>
      </c>
      <c r="D677" t="s">
        <v>8221</v>
      </c>
      <c r="E677">
        <v>0</v>
      </c>
    </row>
    <row r="678" spans="1:5" x14ac:dyDescent="0.35">
      <c r="A678" t="s">
        <v>8219</v>
      </c>
      <c r="B678">
        <v>615</v>
      </c>
      <c r="D678" t="s">
        <v>8221</v>
      </c>
      <c r="E678">
        <v>2</v>
      </c>
    </row>
    <row r="679" spans="1:5" x14ac:dyDescent="0.35">
      <c r="A679" t="s">
        <v>8219</v>
      </c>
      <c r="B679">
        <v>236</v>
      </c>
      <c r="D679" t="s">
        <v>8221</v>
      </c>
      <c r="E679">
        <v>92</v>
      </c>
    </row>
    <row r="680" spans="1:5" x14ac:dyDescent="0.35">
      <c r="A680" t="s">
        <v>8219</v>
      </c>
      <c r="B680">
        <v>145</v>
      </c>
      <c r="D680" t="s">
        <v>8221</v>
      </c>
      <c r="E680">
        <v>0</v>
      </c>
    </row>
    <row r="681" spans="1:5" x14ac:dyDescent="0.35">
      <c r="A681" t="s">
        <v>8219</v>
      </c>
      <c r="B681">
        <v>167</v>
      </c>
      <c r="D681" t="s">
        <v>8221</v>
      </c>
      <c r="E681">
        <v>3</v>
      </c>
    </row>
    <row r="682" spans="1:5" x14ac:dyDescent="0.35">
      <c r="A682" t="s">
        <v>8219</v>
      </c>
      <c r="B682">
        <v>235</v>
      </c>
      <c r="D682" t="s">
        <v>8221</v>
      </c>
      <c r="E682">
        <v>10</v>
      </c>
    </row>
    <row r="683" spans="1:5" x14ac:dyDescent="0.35">
      <c r="A683" t="s">
        <v>8219</v>
      </c>
      <c r="B683">
        <v>452</v>
      </c>
      <c r="D683" t="s">
        <v>8221</v>
      </c>
      <c r="E683">
        <v>7</v>
      </c>
    </row>
    <row r="684" spans="1:5" x14ac:dyDescent="0.35">
      <c r="A684" t="s">
        <v>8219</v>
      </c>
      <c r="B684">
        <v>241</v>
      </c>
      <c r="D684" t="s">
        <v>8221</v>
      </c>
      <c r="E684">
        <v>3</v>
      </c>
    </row>
    <row r="685" spans="1:5" x14ac:dyDescent="0.35">
      <c r="A685" t="s">
        <v>8219</v>
      </c>
      <c r="B685">
        <v>28</v>
      </c>
      <c r="D685" t="s">
        <v>8221</v>
      </c>
      <c r="E685">
        <v>0</v>
      </c>
    </row>
    <row r="686" spans="1:5" x14ac:dyDescent="0.35">
      <c r="A686" t="s">
        <v>8219</v>
      </c>
      <c r="B686">
        <v>140</v>
      </c>
      <c r="D686" t="s">
        <v>8221</v>
      </c>
      <c r="E686">
        <v>1</v>
      </c>
    </row>
    <row r="687" spans="1:5" x14ac:dyDescent="0.35">
      <c r="A687" t="s">
        <v>8219</v>
      </c>
      <c r="B687">
        <v>280</v>
      </c>
      <c r="D687" t="s">
        <v>8221</v>
      </c>
      <c r="E687">
        <v>0</v>
      </c>
    </row>
    <row r="688" spans="1:5" x14ac:dyDescent="0.35">
      <c r="A688" t="s">
        <v>8219</v>
      </c>
      <c r="B688">
        <v>70</v>
      </c>
      <c r="D688" t="s">
        <v>8221</v>
      </c>
      <c r="E688">
        <v>9</v>
      </c>
    </row>
    <row r="689" spans="1:5" x14ac:dyDescent="0.35">
      <c r="A689" t="s">
        <v>8219</v>
      </c>
      <c r="B689">
        <v>160</v>
      </c>
      <c r="D689" t="s">
        <v>8221</v>
      </c>
      <c r="E689">
        <v>2</v>
      </c>
    </row>
    <row r="690" spans="1:5" x14ac:dyDescent="0.35">
      <c r="A690" t="s">
        <v>8219</v>
      </c>
      <c r="B690">
        <v>141</v>
      </c>
      <c r="D690" t="s">
        <v>8221</v>
      </c>
      <c r="E690">
        <v>1</v>
      </c>
    </row>
    <row r="691" spans="1:5" x14ac:dyDescent="0.35">
      <c r="A691" t="s">
        <v>8219</v>
      </c>
      <c r="B691">
        <v>874</v>
      </c>
      <c r="D691" t="s">
        <v>8221</v>
      </c>
      <c r="E691">
        <v>2</v>
      </c>
    </row>
    <row r="692" spans="1:5" x14ac:dyDescent="0.35">
      <c r="A692" t="s">
        <v>8219</v>
      </c>
      <c r="B692">
        <v>73</v>
      </c>
      <c r="D692" t="s">
        <v>8221</v>
      </c>
      <c r="E692">
        <v>11</v>
      </c>
    </row>
    <row r="693" spans="1:5" x14ac:dyDescent="0.35">
      <c r="A693" t="s">
        <v>8219</v>
      </c>
      <c r="B693">
        <v>294</v>
      </c>
      <c r="D693" t="s">
        <v>8221</v>
      </c>
      <c r="E693">
        <v>0</v>
      </c>
    </row>
    <row r="694" spans="1:5" x14ac:dyDescent="0.35">
      <c r="A694" t="s">
        <v>8219</v>
      </c>
      <c r="B694">
        <v>740</v>
      </c>
      <c r="D694" t="s">
        <v>8221</v>
      </c>
      <c r="E694">
        <v>0</v>
      </c>
    </row>
    <row r="695" spans="1:5" x14ac:dyDescent="0.35">
      <c r="A695" t="s">
        <v>8219</v>
      </c>
      <c r="B695">
        <v>369</v>
      </c>
      <c r="D695" t="s">
        <v>8221</v>
      </c>
      <c r="E695">
        <v>9</v>
      </c>
    </row>
    <row r="696" spans="1:5" x14ac:dyDescent="0.35">
      <c r="A696" t="s">
        <v>8219</v>
      </c>
      <c r="B696">
        <v>110</v>
      </c>
      <c r="D696" t="s">
        <v>8221</v>
      </c>
      <c r="E696">
        <v>0</v>
      </c>
    </row>
    <row r="697" spans="1:5" x14ac:dyDescent="0.35">
      <c r="A697" t="s">
        <v>8219</v>
      </c>
      <c r="B697">
        <v>455</v>
      </c>
      <c r="D697" t="s">
        <v>8221</v>
      </c>
      <c r="E697">
        <v>4</v>
      </c>
    </row>
    <row r="698" spans="1:5" x14ac:dyDescent="0.35">
      <c r="A698" t="s">
        <v>8219</v>
      </c>
      <c r="B698">
        <v>224</v>
      </c>
      <c r="D698" t="s">
        <v>8221</v>
      </c>
      <c r="E698">
        <v>1</v>
      </c>
    </row>
    <row r="699" spans="1:5" x14ac:dyDescent="0.35">
      <c r="A699" t="s">
        <v>8219</v>
      </c>
      <c r="B699">
        <v>46</v>
      </c>
      <c r="D699" t="s">
        <v>8221</v>
      </c>
      <c r="E699">
        <v>2</v>
      </c>
    </row>
    <row r="700" spans="1:5" x14ac:dyDescent="0.35">
      <c r="A700" t="s">
        <v>8219</v>
      </c>
      <c r="B700">
        <v>284</v>
      </c>
      <c r="D700" t="s">
        <v>8221</v>
      </c>
      <c r="E700">
        <v>0</v>
      </c>
    </row>
    <row r="701" spans="1:5" x14ac:dyDescent="0.35">
      <c r="A701" t="s">
        <v>8219</v>
      </c>
      <c r="B701">
        <v>98</v>
      </c>
      <c r="D701" t="s">
        <v>8221</v>
      </c>
      <c r="E701">
        <v>1</v>
      </c>
    </row>
    <row r="702" spans="1:5" x14ac:dyDescent="0.35">
      <c r="A702" t="s">
        <v>8219</v>
      </c>
      <c r="B702">
        <v>56</v>
      </c>
      <c r="D702" t="s">
        <v>8221</v>
      </c>
      <c r="E702">
        <v>17</v>
      </c>
    </row>
    <row r="703" spans="1:5" x14ac:dyDescent="0.35">
      <c r="A703" t="s">
        <v>8219</v>
      </c>
      <c r="B703">
        <v>32</v>
      </c>
      <c r="D703" t="s">
        <v>8221</v>
      </c>
      <c r="E703">
        <v>2</v>
      </c>
    </row>
    <row r="704" spans="1:5" x14ac:dyDescent="0.35">
      <c r="A704" t="s">
        <v>8219</v>
      </c>
      <c r="B704">
        <v>30</v>
      </c>
      <c r="D704" t="s">
        <v>8221</v>
      </c>
      <c r="E704">
        <v>3</v>
      </c>
    </row>
    <row r="705" spans="1:5" x14ac:dyDescent="0.35">
      <c r="A705" t="s">
        <v>8219</v>
      </c>
      <c r="B705">
        <v>70</v>
      </c>
      <c r="D705" t="s">
        <v>8221</v>
      </c>
      <c r="E705">
        <v>41</v>
      </c>
    </row>
    <row r="706" spans="1:5" x14ac:dyDescent="0.35">
      <c r="A706" t="s">
        <v>8219</v>
      </c>
      <c r="B706">
        <v>44</v>
      </c>
      <c r="D706" t="s">
        <v>8221</v>
      </c>
      <c r="E706">
        <v>2</v>
      </c>
    </row>
    <row r="707" spans="1:5" x14ac:dyDescent="0.35">
      <c r="A707" t="s">
        <v>8219</v>
      </c>
      <c r="B707">
        <v>92</v>
      </c>
      <c r="D707" t="s">
        <v>8221</v>
      </c>
      <c r="E707">
        <v>3</v>
      </c>
    </row>
    <row r="708" spans="1:5" x14ac:dyDescent="0.35">
      <c r="A708" t="s">
        <v>8219</v>
      </c>
      <c r="B708">
        <v>205</v>
      </c>
      <c r="D708" t="s">
        <v>8221</v>
      </c>
      <c r="E708">
        <v>8</v>
      </c>
    </row>
    <row r="709" spans="1:5" x14ac:dyDescent="0.35">
      <c r="A709" t="s">
        <v>8219</v>
      </c>
      <c r="B709">
        <v>23</v>
      </c>
      <c r="D709" t="s">
        <v>8221</v>
      </c>
      <c r="E709">
        <v>0</v>
      </c>
    </row>
    <row r="710" spans="1:5" x14ac:dyDescent="0.35">
      <c r="A710" t="s">
        <v>8219</v>
      </c>
      <c r="B710">
        <v>4</v>
      </c>
      <c r="D710" t="s">
        <v>8221</v>
      </c>
      <c r="E710">
        <v>1</v>
      </c>
    </row>
    <row r="711" spans="1:5" x14ac:dyDescent="0.35">
      <c r="A711" t="s">
        <v>8219</v>
      </c>
      <c r="B711">
        <v>112</v>
      </c>
      <c r="D711" t="s">
        <v>8221</v>
      </c>
      <c r="E711">
        <v>3</v>
      </c>
    </row>
    <row r="712" spans="1:5" x14ac:dyDescent="0.35">
      <c r="A712" t="s">
        <v>8219</v>
      </c>
      <c r="B712">
        <v>27</v>
      </c>
      <c r="D712" t="s">
        <v>8221</v>
      </c>
      <c r="E712">
        <v>4</v>
      </c>
    </row>
    <row r="713" spans="1:5" x14ac:dyDescent="0.35">
      <c r="A713" t="s">
        <v>8219</v>
      </c>
      <c r="B713">
        <v>11</v>
      </c>
      <c r="D713" t="s">
        <v>8221</v>
      </c>
      <c r="E713">
        <v>9</v>
      </c>
    </row>
    <row r="714" spans="1:5" x14ac:dyDescent="0.35">
      <c r="A714" t="s">
        <v>8219</v>
      </c>
      <c r="B714">
        <v>26</v>
      </c>
      <c r="D714" t="s">
        <v>8221</v>
      </c>
      <c r="E714">
        <v>16</v>
      </c>
    </row>
    <row r="715" spans="1:5" x14ac:dyDescent="0.35">
      <c r="A715" t="s">
        <v>8219</v>
      </c>
      <c r="B715">
        <v>77</v>
      </c>
      <c r="D715" t="s">
        <v>8221</v>
      </c>
      <c r="E715">
        <v>1</v>
      </c>
    </row>
    <row r="716" spans="1:5" x14ac:dyDescent="0.35">
      <c r="A716" t="s">
        <v>8219</v>
      </c>
      <c r="B716">
        <v>136</v>
      </c>
      <c r="D716" t="s">
        <v>8221</v>
      </c>
      <c r="E716">
        <v>7</v>
      </c>
    </row>
    <row r="717" spans="1:5" x14ac:dyDescent="0.35">
      <c r="A717" t="s">
        <v>8219</v>
      </c>
      <c r="B717">
        <v>157</v>
      </c>
      <c r="D717" t="s">
        <v>8221</v>
      </c>
      <c r="E717">
        <v>0</v>
      </c>
    </row>
    <row r="718" spans="1:5" x14ac:dyDescent="0.35">
      <c r="A718" t="s">
        <v>8219</v>
      </c>
      <c r="B718">
        <v>158</v>
      </c>
      <c r="D718" t="s">
        <v>8221</v>
      </c>
      <c r="E718">
        <v>0</v>
      </c>
    </row>
    <row r="719" spans="1:5" x14ac:dyDescent="0.35">
      <c r="A719" t="s">
        <v>8219</v>
      </c>
      <c r="B719">
        <v>27</v>
      </c>
      <c r="D719" t="s">
        <v>8221</v>
      </c>
      <c r="E719">
        <v>0</v>
      </c>
    </row>
    <row r="720" spans="1:5" x14ac:dyDescent="0.35">
      <c r="A720" t="s">
        <v>8219</v>
      </c>
      <c r="B720">
        <v>23</v>
      </c>
      <c r="D720" t="s">
        <v>8221</v>
      </c>
      <c r="E720">
        <v>0</v>
      </c>
    </row>
    <row r="721" spans="1:5" x14ac:dyDescent="0.35">
      <c r="A721" t="s">
        <v>8219</v>
      </c>
      <c r="B721">
        <v>17</v>
      </c>
      <c r="D721" t="s">
        <v>8221</v>
      </c>
      <c r="E721">
        <v>0</v>
      </c>
    </row>
    <row r="722" spans="1:5" x14ac:dyDescent="0.35">
      <c r="A722" t="s">
        <v>8219</v>
      </c>
      <c r="B722">
        <v>37</v>
      </c>
      <c r="D722" t="s">
        <v>8221</v>
      </c>
      <c r="E722">
        <v>1</v>
      </c>
    </row>
    <row r="723" spans="1:5" x14ac:dyDescent="0.35">
      <c r="A723" t="s">
        <v>8219</v>
      </c>
      <c r="B723">
        <v>65</v>
      </c>
      <c r="D723" t="s">
        <v>8221</v>
      </c>
      <c r="E723">
        <v>2</v>
      </c>
    </row>
    <row r="724" spans="1:5" x14ac:dyDescent="0.35">
      <c r="A724" t="s">
        <v>8219</v>
      </c>
      <c r="B724">
        <v>18</v>
      </c>
      <c r="D724" t="s">
        <v>8221</v>
      </c>
      <c r="E724">
        <v>1</v>
      </c>
    </row>
    <row r="725" spans="1:5" x14ac:dyDescent="0.35">
      <c r="A725" t="s">
        <v>8219</v>
      </c>
      <c r="B725">
        <v>25</v>
      </c>
      <c r="D725" t="s">
        <v>8221</v>
      </c>
      <c r="E725">
        <v>15</v>
      </c>
    </row>
    <row r="726" spans="1:5" x14ac:dyDescent="0.35">
      <c r="A726" t="s">
        <v>8219</v>
      </c>
      <c r="B726">
        <v>104</v>
      </c>
      <c r="D726" t="s">
        <v>8221</v>
      </c>
      <c r="E726">
        <v>1</v>
      </c>
    </row>
    <row r="727" spans="1:5" x14ac:dyDescent="0.35">
      <c r="A727" t="s">
        <v>8219</v>
      </c>
      <c r="B727">
        <v>108</v>
      </c>
      <c r="D727" t="s">
        <v>8221</v>
      </c>
      <c r="E727">
        <v>1</v>
      </c>
    </row>
    <row r="728" spans="1:5" x14ac:dyDescent="0.35">
      <c r="A728" t="s">
        <v>8219</v>
      </c>
      <c r="B728">
        <v>38</v>
      </c>
      <c r="D728" t="s">
        <v>8221</v>
      </c>
      <c r="E728">
        <v>0</v>
      </c>
    </row>
    <row r="729" spans="1:5" x14ac:dyDescent="0.35">
      <c r="A729" t="s">
        <v>8219</v>
      </c>
      <c r="B729">
        <v>88</v>
      </c>
      <c r="D729" t="s">
        <v>8221</v>
      </c>
      <c r="E729">
        <v>39</v>
      </c>
    </row>
    <row r="730" spans="1:5" x14ac:dyDescent="0.35">
      <c r="A730" t="s">
        <v>8219</v>
      </c>
      <c r="B730">
        <v>82</v>
      </c>
      <c r="D730" t="s">
        <v>8221</v>
      </c>
      <c r="E730">
        <v>103</v>
      </c>
    </row>
    <row r="731" spans="1:5" x14ac:dyDescent="0.35">
      <c r="A731" t="s">
        <v>8219</v>
      </c>
      <c r="B731">
        <v>126</v>
      </c>
      <c r="D731" t="s">
        <v>8221</v>
      </c>
      <c r="E731">
        <v>0</v>
      </c>
    </row>
    <row r="732" spans="1:5" x14ac:dyDescent="0.35">
      <c r="A732" t="s">
        <v>8219</v>
      </c>
      <c r="B732">
        <v>133</v>
      </c>
      <c r="D732" t="s">
        <v>8221</v>
      </c>
      <c r="E732">
        <v>39</v>
      </c>
    </row>
    <row r="733" spans="1:5" x14ac:dyDescent="0.35">
      <c r="A733" t="s">
        <v>8219</v>
      </c>
      <c r="B733">
        <v>47</v>
      </c>
      <c r="D733" t="s">
        <v>8221</v>
      </c>
      <c r="E733">
        <v>15</v>
      </c>
    </row>
    <row r="734" spans="1:5" x14ac:dyDescent="0.35">
      <c r="A734" t="s">
        <v>8219</v>
      </c>
      <c r="B734">
        <v>58</v>
      </c>
      <c r="D734" t="s">
        <v>8221</v>
      </c>
      <c r="E734">
        <v>22</v>
      </c>
    </row>
    <row r="735" spans="1:5" x14ac:dyDescent="0.35">
      <c r="A735" t="s">
        <v>8219</v>
      </c>
      <c r="B735">
        <v>32</v>
      </c>
      <c r="D735" t="s">
        <v>8221</v>
      </c>
      <c r="E735">
        <v>92</v>
      </c>
    </row>
    <row r="736" spans="1:5" x14ac:dyDescent="0.35">
      <c r="A736" t="s">
        <v>8219</v>
      </c>
      <c r="B736">
        <v>37</v>
      </c>
      <c r="D736" t="s">
        <v>8221</v>
      </c>
      <c r="E736">
        <v>25</v>
      </c>
    </row>
    <row r="737" spans="1:5" x14ac:dyDescent="0.35">
      <c r="A737" t="s">
        <v>8219</v>
      </c>
      <c r="B737">
        <v>87</v>
      </c>
      <c r="D737" t="s">
        <v>8221</v>
      </c>
      <c r="E737">
        <v>19</v>
      </c>
    </row>
    <row r="738" spans="1:5" x14ac:dyDescent="0.35">
      <c r="A738" t="s">
        <v>8219</v>
      </c>
      <c r="B738">
        <v>15</v>
      </c>
      <c r="D738" t="s">
        <v>8221</v>
      </c>
      <c r="E738">
        <v>19</v>
      </c>
    </row>
    <row r="739" spans="1:5" x14ac:dyDescent="0.35">
      <c r="A739" t="s">
        <v>8219</v>
      </c>
      <c r="B739">
        <v>27</v>
      </c>
      <c r="D739" t="s">
        <v>8221</v>
      </c>
      <c r="E739">
        <v>13</v>
      </c>
    </row>
    <row r="740" spans="1:5" x14ac:dyDescent="0.35">
      <c r="A740" t="s">
        <v>8219</v>
      </c>
      <c r="B740">
        <v>19</v>
      </c>
      <c r="D740" t="s">
        <v>8221</v>
      </c>
      <c r="E740">
        <v>124</v>
      </c>
    </row>
    <row r="741" spans="1:5" x14ac:dyDescent="0.35">
      <c r="A741" t="s">
        <v>8219</v>
      </c>
      <c r="B741">
        <v>17</v>
      </c>
      <c r="D741" t="s">
        <v>8221</v>
      </c>
      <c r="E741">
        <v>4</v>
      </c>
    </row>
    <row r="742" spans="1:5" x14ac:dyDescent="0.35">
      <c r="A742" t="s">
        <v>8219</v>
      </c>
      <c r="B742">
        <v>26</v>
      </c>
      <c r="D742" t="s">
        <v>8221</v>
      </c>
      <c r="E742">
        <v>10</v>
      </c>
    </row>
    <row r="743" spans="1:5" x14ac:dyDescent="0.35">
      <c r="A743" t="s">
        <v>8219</v>
      </c>
      <c r="B743">
        <v>28</v>
      </c>
      <c r="D743" t="s">
        <v>8221</v>
      </c>
      <c r="E743">
        <v>15</v>
      </c>
    </row>
    <row r="744" spans="1:5" x14ac:dyDescent="0.35">
      <c r="A744" t="s">
        <v>8219</v>
      </c>
      <c r="B744">
        <v>37</v>
      </c>
      <c r="D744" t="s">
        <v>8221</v>
      </c>
      <c r="E744">
        <v>38</v>
      </c>
    </row>
    <row r="745" spans="1:5" x14ac:dyDescent="0.35">
      <c r="A745" t="s">
        <v>8219</v>
      </c>
      <c r="B745">
        <v>128</v>
      </c>
      <c r="D745" t="s">
        <v>8221</v>
      </c>
      <c r="E745">
        <v>152</v>
      </c>
    </row>
    <row r="746" spans="1:5" x14ac:dyDescent="0.35">
      <c r="A746" t="s">
        <v>8219</v>
      </c>
      <c r="B746">
        <v>10</v>
      </c>
      <c r="D746" t="s">
        <v>8221</v>
      </c>
      <c r="E746">
        <v>24</v>
      </c>
    </row>
    <row r="747" spans="1:5" x14ac:dyDescent="0.35">
      <c r="A747" t="s">
        <v>8219</v>
      </c>
      <c r="B747">
        <v>83</v>
      </c>
      <c r="D747" t="s">
        <v>8221</v>
      </c>
      <c r="E747">
        <v>76</v>
      </c>
    </row>
    <row r="748" spans="1:5" x14ac:dyDescent="0.35">
      <c r="A748" t="s">
        <v>8219</v>
      </c>
      <c r="B748">
        <v>46</v>
      </c>
      <c r="D748" t="s">
        <v>8221</v>
      </c>
      <c r="E748">
        <v>185</v>
      </c>
    </row>
    <row r="749" spans="1:5" x14ac:dyDescent="0.35">
      <c r="A749" t="s">
        <v>8219</v>
      </c>
      <c r="B749">
        <v>90</v>
      </c>
      <c r="D749" t="s">
        <v>8221</v>
      </c>
      <c r="E749">
        <v>33</v>
      </c>
    </row>
    <row r="750" spans="1:5" x14ac:dyDescent="0.35">
      <c r="A750" t="s">
        <v>8219</v>
      </c>
      <c r="B750">
        <v>81</v>
      </c>
      <c r="D750" t="s">
        <v>8221</v>
      </c>
      <c r="E750">
        <v>108</v>
      </c>
    </row>
    <row r="751" spans="1:5" x14ac:dyDescent="0.35">
      <c r="A751" t="s">
        <v>8219</v>
      </c>
      <c r="B751">
        <v>32</v>
      </c>
      <c r="D751" t="s">
        <v>8221</v>
      </c>
      <c r="E751">
        <v>29</v>
      </c>
    </row>
    <row r="752" spans="1:5" x14ac:dyDescent="0.35">
      <c r="A752" t="s">
        <v>8219</v>
      </c>
      <c r="B752">
        <v>20</v>
      </c>
      <c r="D752" t="s">
        <v>8221</v>
      </c>
      <c r="E752">
        <v>24</v>
      </c>
    </row>
    <row r="753" spans="1:5" x14ac:dyDescent="0.35">
      <c r="A753" t="s">
        <v>8219</v>
      </c>
      <c r="B753">
        <v>70</v>
      </c>
      <c r="D753" t="s">
        <v>8221</v>
      </c>
      <c r="E753">
        <v>4</v>
      </c>
    </row>
    <row r="754" spans="1:5" x14ac:dyDescent="0.35">
      <c r="A754" t="s">
        <v>8219</v>
      </c>
      <c r="B754">
        <v>168</v>
      </c>
      <c r="D754" t="s">
        <v>8221</v>
      </c>
      <c r="E754">
        <v>4</v>
      </c>
    </row>
    <row r="755" spans="1:5" x14ac:dyDescent="0.35">
      <c r="A755" t="s">
        <v>8219</v>
      </c>
      <c r="B755">
        <v>34</v>
      </c>
      <c r="D755" t="s">
        <v>8221</v>
      </c>
      <c r="E755">
        <v>15</v>
      </c>
    </row>
    <row r="756" spans="1:5" x14ac:dyDescent="0.35">
      <c r="A756" t="s">
        <v>8219</v>
      </c>
      <c r="B756">
        <v>48</v>
      </c>
      <c r="D756" t="s">
        <v>8221</v>
      </c>
      <c r="E756">
        <v>4</v>
      </c>
    </row>
    <row r="757" spans="1:5" x14ac:dyDescent="0.35">
      <c r="A757" t="s">
        <v>8219</v>
      </c>
      <c r="B757">
        <v>48</v>
      </c>
      <c r="D757" t="s">
        <v>8221</v>
      </c>
      <c r="E757">
        <v>139</v>
      </c>
    </row>
    <row r="758" spans="1:5" x14ac:dyDescent="0.35">
      <c r="A758" t="s">
        <v>8219</v>
      </c>
      <c r="B758">
        <v>221</v>
      </c>
      <c r="D758" t="s">
        <v>8221</v>
      </c>
      <c r="E758">
        <v>2</v>
      </c>
    </row>
    <row r="759" spans="1:5" x14ac:dyDescent="0.35">
      <c r="A759" t="s">
        <v>8219</v>
      </c>
      <c r="B759">
        <v>107</v>
      </c>
      <c r="D759" t="s">
        <v>8221</v>
      </c>
      <c r="E759">
        <v>18</v>
      </c>
    </row>
    <row r="760" spans="1:5" x14ac:dyDescent="0.35">
      <c r="A760" t="s">
        <v>8219</v>
      </c>
      <c r="B760">
        <v>45</v>
      </c>
      <c r="D760" t="s">
        <v>8221</v>
      </c>
      <c r="E760">
        <v>81</v>
      </c>
    </row>
    <row r="761" spans="1:5" x14ac:dyDescent="0.35">
      <c r="A761" t="s">
        <v>8219</v>
      </c>
      <c r="B761">
        <v>36</v>
      </c>
      <c r="D761" t="s">
        <v>8221</v>
      </c>
      <c r="E761">
        <v>86</v>
      </c>
    </row>
    <row r="762" spans="1:5" x14ac:dyDescent="0.35">
      <c r="A762" t="s">
        <v>8219</v>
      </c>
      <c r="B762">
        <v>101</v>
      </c>
      <c r="D762" t="s">
        <v>8221</v>
      </c>
      <c r="E762">
        <v>140</v>
      </c>
    </row>
    <row r="763" spans="1:5" x14ac:dyDescent="0.35">
      <c r="A763" t="s">
        <v>8219</v>
      </c>
      <c r="B763">
        <v>62</v>
      </c>
      <c r="D763" t="s">
        <v>8221</v>
      </c>
      <c r="E763">
        <v>37</v>
      </c>
    </row>
    <row r="764" spans="1:5" x14ac:dyDescent="0.35">
      <c r="A764" t="s">
        <v>8219</v>
      </c>
      <c r="B764">
        <v>32</v>
      </c>
      <c r="D764" t="s">
        <v>8221</v>
      </c>
      <c r="E764">
        <v>6</v>
      </c>
    </row>
    <row r="765" spans="1:5" x14ac:dyDescent="0.35">
      <c r="A765" t="s">
        <v>8219</v>
      </c>
      <c r="B765">
        <v>89</v>
      </c>
      <c r="D765" t="s">
        <v>8221</v>
      </c>
      <c r="E765">
        <v>113</v>
      </c>
    </row>
    <row r="766" spans="1:5" x14ac:dyDescent="0.35">
      <c r="A766" t="s">
        <v>8219</v>
      </c>
      <c r="B766">
        <v>93</v>
      </c>
      <c r="D766" t="s">
        <v>8221</v>
      </c>
      <c r="E766">
        <v>37</v>
      </c>
    </row>
    <row r="767" spans="1:5" x14ac:dyDescent="0.35">
      <c r="A767" t="s">
        <v>8219</v>
      </c>
      <c r="B767">
        <v>98</v>
      </c>
      <c r="D767" t="s">
        <v>8221</v>
      </c>
      <c r="E767">
        <v>18</v>
      </c>
    </row>
    <row r="768" spans="1:5" x14ac:dyDescent="0.35">
      <c r="A768" t="s">
        <v>8219</v>
      </c>
      <c r="B768">
        <v>82</v>
      </c>
      <c r="D768" t="s">
        <v>8221</v>
      </c>
      <c r="E768">
        <v>75</v>
      </c>
    </row>
    <row r="769" spans="1:5" x14ac:dyDescent="0.35">
      <c r="A769" t="s">
        <v>8219</v>
      </c>
      <c r="B769">
        <v>116</v>
      </c>
      <c r="D769" t="s">
        <v>8221</v>
      </c>
      <c r="E769">
        <v>52</v>
      </c>
    </row>
    <row r="770" spans="1:5" x14ac:dyDescent="0.35">
      <c r="A770" t="s">
        <v>8219</v>
      </c>
      <c r="B770">
        <v>52</v>
      </c>
      <c r="D770" t="s">
        <v>8221</v>
      </c>
      <c r="E770">
        <v>122</v>
      </c>
    </row>
    <row r="771" spans="1:5" x14ac:dyDescent="0.35">
      <c r="A771" t="s">
        <v>8219</v>
      </c>
      <c r="B771">
        <v>23</v>
      </c>
      <c r="D771" t="s">
        <v>8221</v>
      </c>
      <c r="E771">
        <v>8</v>
      </c>
    </row>
    <row r="772" spans="1:5" x14ac:dyDescent="0.35">
      <c r="A772" t="s">
        <v>8219</v>
      </c>
      <c r="B772">
        <v>77</v>
      </c>
      <c r="D772" t="s">
        <v>8221</v>
      </c>
      <c r="E772">
        <v>8</v>
      </c>
    </row>
    <row r="773" spans="1:5" x14ac:dyDescent="0.35">
      <c r="A773" t="s">
        <v>8219</v>
      </c>
      <c r="B773">
        <v>49</v>
      </c>
      <c r="D773" t="s">
        <v>8221</v>
      </c>
      <c r="E773">
        <v>96</v>
      </c>
    </row>
    <row r="774" spans="1:5" x14ac:dyDescent="0.35">
      <c r="A774" t="s">
        <v>8219</v>
      </c>
      <c r="B774">
        <v>59</v>
      </c>
      <c r="D774" t="s">
        <v>8221</v>
      </c>
      <c r="E774">
        <v>9</v>
      </c>
    </row>
    <row r="775" spans="1:5" x14ac:dyDescent="0.35">
      <c r="A775" t="s">
        <v>8219</v>
      </c>
      <c r="B775">
        <v>113</v>
      </c>
      <c r="D775" t="s">
        <v>8221</v>
      </c>
      <c r="E775">
        <v>2</v>
      </c>
    </row>
    <row r="776" spans="1:5" x14ac:dyDescent="0.35">
      <c r="A776" t="s">
        <v>8219</v>
      </c>
      <c r="B776">
        <v>34</v>
      </c>
      <c r="D776" t="s">
        <v>8221</v>
      </c>
      <c r="E776">
        <v>26</v>
      </c>
    </row>
    <row r="777" spans="1:5" x14ac:dyDescent="0.35">
      <c r="A777" t="s">
        <v>8219</v>
      </c>
      <c r="B777">
        <v>42</v>
      </c>
      <c r="D777" t="s">
        <v>8221</v>
      </c>
      <c r="E777">
        <v>23</v>
      </c>
    </row>
    <row r="778" spans="1:5" x14ac:dyDescent="0.35">
      <c r="A778" t="s">
        <v>8219</v>
      </c>
      <c r="B778">
        <v>42</v>
      </c>
      <c r="D778" t="s">
        <v>8221</v>
      </c>
      <c r="E778">
        <v>0</v>
      </c>
    </row>
    <row r="779" spans="1:5" x14ac:dyDescent="0.35">
      <c r="A779" t="s">
        <v>8219</v>
      </c>
      <c r="B779">
        <v>49</v>
      </c>
      <c r="D779" t="s">
        <v>8221</v>
      </c>
      <c r="E779">
        <v>140</v>
      </c>
    </row>
    <row r="780" spans="1:5" x14ac:dyDescent="0.35">
      <c r="A780" t="s">
        <v>8219</v>
      </c>
      <c r="B780">
        <v>56</v>
      </c>
      <c r="D780" t="s">
        <v>8221</v>
      </c>
      <c r="E780">
        <v>0</v>
      </c>
    </row>
    <row r="781" spans="1:5" x14ac:dyDescent="0.35">
      <c r="A781" t="s">
        <v>8219</v>
      </c>
      <c r="B781">
        <v>25</v>
      </c>
      <c r="D781" t="s">
        <v>8221</v>
      </c>
      <c r="E781">
        <v>6</v>
      </c>
    </row>
    <row r="782" spans="1:5" x14ac:dyDescent="0.35">
      <c r="A782" t="s">
        <v>8219</v>
      </c>
      <c r="B782">
        <v>52</v>
      </c>
      <c r="D782" t="s">
        <v>8221</v>
      </c>
      <c r="E782">
        <v>100</v>
      </c>
    </row>
    <row r="783" spans="1:5" x14ac:dyDescent="0.35">
      <c r="A783" t="s">
        <v>8219</v>
      </c>
      <c r="B783">
        <v>34</v>
      </c>
      <c r="D783" t="s">
        <v>8221</v>
      </c>
      <c r="E783">
        <v>0</v>
      </c>
    </row>
    <row r="784" spans="1:5" x14ac:dyDescent="0.35">
      <c r="A784" t="s">
        <v>8219</v>
      </c>
      <c r="B784">
        <v>67</v>
      </c>
      <c r="D784" t="s">
        <v>8221</v>
      </c>
      <c r="E784">
        <v>4</v>
      </c>
    </row>
    <row r="785" spans="1:5" x14ac:dyDescent="0.35">
      <c r="A785" t="s">
        <v>8219</v>
      </c>
      <c r="B785">
        <v>70</v>
      </c>
      <c r="D785" t="s">
        <v>8221</v>
      </c>
      <c r="E785">
        <v>8</v>
      </c>
    </row>
    <row r="786" spans="1:5" x14ac:dyDescent="0.35">
      <c r="A786" t="s">
        <v>8219</v>
      </c>
      <c r="B786">
        <v>89</v>
      </c>
      <c r="D786" t="s">
        <v>8221</v>
      </c>
      <c r="E786">
        <v>0</v>
      </c>
    </row>
    <row r="787" spans="1:5" x14ac:dyDescent="0.35">
      <c r="A787" t="s">
        <v>8219</v>
      </c>
      <c r="B787">
        <v>107</v>
      </c>
      <c r="D787" t="s">
        <v>8221</v>
      </c>
      <c r="E787">
        <v>16</v>
      </c>
    </row>
    <row r="788" spans="1:5" x14ac:dyDescent="0.35">
      <c r="A788" t="s">
        <v>8219</v>
      </c>
      <c r="B788">
        <v>159</v>
      </c>
      <c r="D788" t="s">
        <v>8221</v>
      </c>
      <c r="E788">
        <v>2</v>
      </c>
    </row>
    <row r="789" spans="1:5" x14ac:dyDescent="0.35">
      <c r="A789" t="s">
        <v>8219</v>
      </c>
      <c r="B789">
        <v>181</v>
      </c>
      <c r="D789" t="s">
        <v>8221</v>
      </c>
      <c r="E789">
        <v>48</v>
      </c>
    </row>
    <row r="790" spans="1:5" x14ac:dyDescent="0.35">
      <c r="A790" t="s">
        <v>8219</v>
      </c>
      <c r="B790">
        <v>131</v>
      </c>
      <c r="D790" t="s">
        <v>8221</v>
      </c>
      <c r="E790">
        <v>2</v>
      </c>
    </row>
    <row r="791" spans="1:5" x14ac:dyDescent="0.35">
      <c r="A791" t="s">
        <v>8219</v>
      </c>
      <c r="B791">
        <v>125</v>
      </c>
      <c r="D791" t="s">
        <v>8221</v>
      </c>
      <c r="E791">
        <v>2</v>
      </c>
    </row>
    <row r="792" spans="1:5" x14ac:dyDescent="0.35">
      <c r="A792" t="s">
        <v>8219</v>
      </c>
      <c r="B792">
        <v>61</v>
      </c>
      <c r="D792" t="s">
        <v>8221</v>
      </c>
      <c r="E792">
        <v>1</v>
      </c>
    </row>
    <row r="793" spans="1:5" x14ac:dyDescent="0.35">
      <c r="A793" t="s">
        <v>8219</v>
      </c>
      <c r="B793">
        <v>90</v>
      </c>
      <c r="D793" t="s">
        <v>8221</v>
      </c>
      <c r="E793">
        <v>17</v>
      </c>
    </row>
    <row r="794" spans="1:5" x14ac:dyDescent="0.35">
      <c r="A794" t="s">
        <v>8219</v>
      </c>
      <c r="B794">
        <v>35</v>
      </c>
      <c r="D794" t="s">
        <v>8221</v>
      </c>
      <c r="E794">
        <v>0</v>
      </c>
    </row>
    <row r="795" spans="1:5" x14ac:dyDescent="0.35">
      <c r="A795" t="s">
        <v>8219</v>
      </c>
      <c r="B795">
        <v>90</v>
      </c>
      <c r="D795" t="s">
        <v>8221</v>
      </c>
      <c r="E795">
        <v>11</v>
      </c>
    </row>
    <row r="796" spans="1:5" x14ac:dyDescent="0.35">
      <c r="A796" t="s">
        <v>8219</v>
      </c>
      <c r="B796">
        <v>4</v>
      </c>
      <c r="D796" t="s">
        <v>8221</v>
      </c>
      <c r="E796">
        <v>95</v>
      </c>
    </row>
    <row r="797" spans="1:5" x14ac:dyDescent="0.35">
      <c r="A797" t="s">
        <v>8219</v>
      </c>
      <c r="B797">
        <v>120</v>
      </c>
      <c r="D797" t="s">
        <v>8221</v>
      </c>
      <c r="E797">
        <v>13</v>
      </c>
    </row>
    <row r="798" spans="1:5" x14ac:dyDescent="0.35">
      <c r="A798" t="s">
        <v>8219</v>
      </c>
      <c r="B798">
        <v>14</v>
      </c>
      <c r="D798" t="s">
        <v>8221</v>
      </c>
      <c r="E798">
        <v>2</v>
      </c>
    </row>
    <row r="799" spans="1:5" x14ac:dyDescent="0.35">
      <c r="A799" t="s">
        <v>8219</v>
      </c>
      <c r="B799">
        <v>27</v>
      </c>
      <c r="D799" t="s">
        <v>8221</v>
      </c>
      <c r="E799">
        <v>2</v>
      </c>
    </row>
    <row r="800" spans="1:5" x14ac:dyDescent="0.35">
      <c r="A800" t="s">
        <v>8219</v>
      </c>
      <c r="B800">
        <v>49</v>
      </c>
      <c r="D800" t="s">
        <v>8221</v>
      </c>
      <c r="E800">
        <v>3</v>
      </c>
    </row>
    <row r="801" spans="1:5" x14ac:dyDescent="0.35">
      <c r="A801" t="s">
        <v>8219</v>
      </c>
      <c r="B801">
        <v>102</v>
      </c>
      <c r="D801" t="s">
        <v>8221</v>
      </c>
      <c r="E801">
        <v>0</v>
      </c>
    </row>
    <row r="802" spans="1:5" x14ac:dyDescent="0.35">
      <c r="A802" t="s">
        <v>8219</v>
      </c>
      <c r="B802">
        <v>3</v>
      </c>
      <c r="D802" t="s">
        <v>8221</v>
      </c>
      <c r="E802">
        <v>0</v>
      </c>
    </row>
    <row r="803" spans="1:5" x14ac:dyDescent="0.35">
      <c r="A803" t="s">
        <v>8219</v>
      </c>
      <c r="B803">
        <v>25</v>
      </c>
      <c r="D803" t="s">
        <v>8221</v>
      </c>
      <c r="E803">
        <v>0</v>
      </c>
    </row>
    <row r="804" spans="1:5" x14ac:dyDescent="0.35">
      <c r="A804" t="s">
        <v>8219</v>
      </c>
      <c r="B804">
        <v>118</v>
      </c>
      <c r="D804" t="s">
        <v>8221</v>
      </c>
      <c r="E804">
        <v>2</v>
      </c>
    </row>
    <row r="805" spans="1:5" x14ac:dyDescent="0.35">
      <c r="A805" t="s">
        <v>8219</v>
      </c>
      <c r="B805">
        <v>57</v>
      </c>
      <c r="D805" t="s">
        <v>8221</v>
      </c>
      <c r="E805">
        <v>24</v>
      </c>
    </row>
    <row r="806" spans="1:5" x14ac:dyDescent="0.35">
      <c r="A806" t="s">
        <v>8219</v>
      </c>
      <c r="B806">
        <v>11</v>
      </c>
      <c r="D806" t="s">
        <v>8221</v>
      </c>
      <c r="E806">
        <v>25</v>
      </c>
    </row>
    <row r="807" spans="1:5" x14ac:dyDescent="0.35">
      <c r="A807" t="s">
        <v>8219</v>
      </c>
      <c r="B807">
        <v>33</v>
      </c>
      <c r="D807" t="s">
        <v>8221</v>
      </c>
      <c r="E807">
        <v>3</v>
      </c>
    </row>
    <row r="808" spans="1:5" x14ac:dyDescent="0.35">
      <c r="A808" t="s">
        <v>8219</v>
      </c>
      <c r="B808">
        <v>40</v>
      </c>
      <c r="D808" t="s">
        <v>8221</v>
      </c>
      <c r="E808">
        <v>41</v>
      </c>
    </row>
    <row r="809" spans="1:5" x14ac:dyDescent="0.35">
      <c r="A809" t="s">
        <v>8219</v>
      </c>
      <c r="B809">
        <v>50</v>
      </c>
      <c r="D809" t="s">
        <v>8221</v>
      </c>
      <c r="E809">
        <v>2</v>
      </c>
    </row>
    <row r="810" spans="1:5" x14ac:dyDescent="0.35">
      <c r="A810" t="s">
        <v>8219</v>
      </c>
      <c r="B810">
        <v>38</v>
      </c>
      <c r="D810" t="s">
        <v>8221</v>
      </c>
      <c r="E810">
        <v>4</v>
      </c>
    </row>
    <row r="811" spans="1:5" x14ac:dyDescent="0.35">
      <c r="A811" t="s">
        <v>8219</v>
      </c>
      <c r="B811">
        <v>96</v>
      </c>
      <c r="D811" t="s">
        <v>8221</v>
      </c>
      <c r="E811">
        <v>99</v>
      </c>
    </row>
    <row r="812" spans="1:5" x14ac:dyDescent="0.35">
      <c r="A812" t="s">
        <v>8219</v>
      </c>
      <c r="B812">
        <v>48</v>
      </c>
      <c r="D812" t="s">
        <v>8221</v>
      </c>
      <c r="E812">
        <v>4</v>
      </c>
    </row>
    <row r="813" spans="1:5" x14ac:dyDescent="0.35">
      <c r="A813" t="s">
        <v>8219</v>
      </c>
      <c r="B813">
        <v>33</v>
      </c>
      <c r="D813" t="s">
        <v>8221</v>
      </c>
      <c r="E813">
        <v>4</v>
      </c>
    </row>
    <row r="814" spans="1:5" x14ac:dyDescent="0.35">
      <c r="A814" t="s">
        <v>8219</v>
      </c>
      <c r="B814">
        <v>226</v>
      </c>
      <c r="D814" t="s">
        <v>8221</v>
      </c>
      <c r="E814">
        <v>38</v>
      </c>
    </row>
    <row r="815" spans="1:5" x14ac:dyDescent="0.35">
      <c r="A815" t="s">
        <v>8219</v>
      </c>
      <c r="B815">
        <v>14</v>
      </c>
      <c r="D815" t="s">
        <v>8221</v>
      </c>
      <c r="E815">
        <v>285</v>
      </c>
    </row>
    <row r="816" spans="1:5" x14ac:dyDescent="0.35">
      <c r="A816" t="s">
        <v>8219</v>
      </c>
      <c r="B816">
        <v>20</v>
      </c>
      <c r="D816" t="s">
        <v>8221</v>
      </c>
      <c r="E816">
        <v>1</v>
      </c>
    </row>
    <row r="817" spans="1:5" x14ac:dyDescent="0.35">
      <c r="A817" t="s">
        <v>8219</v>
      </c>
      <c r="B817">
        <v>25</v>
      </c>
      <c r="D817" t="s">
        <v>8221</v>
      </c>
      <c r="E817">
        <v>42</v>
      </c>
    </row>
    <row r="818" spans="1:5" x14ac:dyDescent="0.35">
      <c r="A818" t="s">
        <v>8219</v>
      </c>
      <c r="B818">
        <v>90</v>
      </c>
      <c r="D818" t="s">
        <v>8221</v>
      </c>
      <c r="E818">
        <v>26</v>
      </c>
    </row>
    <row r="819" spans="1:5" x14ac:dyDescent="0.35">
      <c r="A819" t="s">
        <v>8219</v>
      </c>
      <c r="B819">
        <v>11</v>
      </c>
      <c r="D819" t="s">
        <v>8221</v>
      </c>
      <c r="E819">
        <v>2</v>
      </c>
    </row>
    <row r="820" spans="1:5" x14ac:dyDescent="0.35">
      <c r="A820" t="s">
        <v>8219</v>
      </c>
      <c r="B820">
        <v>55</v>
      </c>
      <c r="D820" t="s">
        <v>8221</v>
      </c>
      <c r="E820">
        <v>4</v>
      </c>
    </row>
    <row r="821" spans="1:5" x14ac:dyDescent="0.35">
      <c r="A821" t="s">
        <v>8219</v>
      </c>
      <c r="B821">
        <v>30</v>
      </c>
      <c r="D821" t="s">
        <v>8221</v>
      </c>
      <c r="E821">
        <v>6</v>
      </c>
    </row>
    <row r="822" spans="1:5" x14ac:dyDescent="0.35">
      <c r="A822" t="s">
        <v>8219</v>
      </c>
      <c r="B822">
        <v>28</v>
      </c>
      <c r="D822" t="s">
        <v>8221</v>
      </c>
      <c r="E822">
        <v>70</v>
      </c>
    </row>
    <row r="823" spans="1:5" x14ac:dyDescent="0.35">
      <c r="A823" t="s">
        <v>8219</v>
      </c>
      <c r="B823">
        <v>45</v>
      </c>
      <c r="D823" t="s">
        <v>8221</v>
      </c>
      <c r="E823">
        <v>9</v>
      </c>
    </row>
    <row r="824" spans="1:5" x14ac:dyDescent="0.35">
      <c r="A824" t="s">
        <v>8219</v>
      </c>
      <c r="B824">
        <v>13</v>
      </c>
      <c r="D824" t="s">
        <v>8221</v>
      </c>
      <c r="E824">
        <v>8</v>
      </c>
    </row>
    <row r="825" spans="1:5" x14ac:dyDescent="0.35">
      <c r="A825" t="s">
        <v>8219</v>
      </c>
      <c r="B825">
        <v>40</v>
      </c>
      <c r="D825" t="s">
        <v>8221</v>
      </c>
      <c r="E825">
        <v>105</v>
      </c>
    </row>
    <row r="826" spans="1:5" x14ac:dyDescent="0.35">
      <c r="A826" t="s">
        <v>8219</v>
      </c>
      <c r="B826">
        <v>21</v>
      </c>
      <c r="D826" t="s">
        <v>8221</v>
      </c>
      <c r="E826">
        <v>12</v>
      </c>
    </row>
    <row r="827" spans="1:5" x14ac:dyDescent="0.35">
      <c r="A827" t="s">
        <v>8219</v>
      </c>
      <c r="B827">
        <v>134</v>
      </c>
      <c r="D827" t="s">
        <v>8221</v>
      </c>
      <c r="E827">
        <v>0</v>
      </c>
    </row>
    <row r="828" spans="1:5" x14ac:dyDescent="0.35">
      <c r="A828" t="s">
        <v>8219</v>
      </c>
      <c r="B828">
        <v>20</v>
      </c>
      <c r="D828" t="s">
        <v>8221</v>
      </c>
      <c r="E828">
        <v>16</v>
      </c>
    </row>
    <row r="829" spans="1:5" x14ac:dyDescent="0.35">
      <c r="A829" t="s">
        <v>8219</v>
      </c>
      <c r="B829">
        <v>19</v>
      </c>
      <c r="D829" t="s">
        <v>8221</v>
      </c>
      <c r="E829">
        <v>7</v>
      </c>
    </row>
    <row r="830" spans="1:5" x14ac:dyDescent="0.35">
      <c r="A830" t="s">
        <v>8219</v>
      </c>
      <c r="B830">
        <v>209</v>
      </c>
      <c r="D830" t="s">
        <v>8221</v>
      </c>
      <c r="E830">
        <v>4</v>
      </c>
    </row>
    <row r="831" spans="1:5" x14ac:dyDescent="0.35">
      <c r="A831" t="s">
        <v>8219</v>
      </c>
      <c r="B831">
        <v>38</v>
      </c>
      <c r="D831" t="s">
        <v>8221</v>
      </c>
      <c r="E831">
        <v>1</v>
      </c>
    </row>
    <row r="832" spans="1:5" x14ac:dyDescent="0.35">
      <c r="A832" t="s">
        <v>8219</v>
      </c>
      <c r="B832">
        <v>24</v>
      </c>
      <c r="D832" t="s">
        <v>8221</v>
      </c>
      <c r="E832">
        <v>28</v>
      </c>
    </row>
    <row r="833" spans="1:5" x14ac:dyDescent="0.35">
      <c r="A833" t="s">
        <v>8219</v>
      </c>
      <c r="B833">
        <v>8</v>
      </c>
      <c r="D833" t="s">
        <v>8221</v>
      </c>
      <c r="E833">
        <v>1</v>
      </c>
    </row>
    <row r="834" spans="1:5" x14ac:dyDescent="0.35">
      <c r="A834" t="s">
        <v>8219</v>
      </c>
      <c r="B834">
        <v>179</v>
      </c>
      <c r="D834" t="s">
        <v>8221</v>
      </c>
      <c r="E834">
        <v>1</v>
      </c>
    </row>
    <row r="835" spans="1:5" x14ac:dyDescent="0.35">
      <c r="A835" t="s">
        <v>8219</v>
      </c>
      <c r="B835">
        <v>26</v>
      </c>
      <c r="D835" t="s">
        <v>8221</v>
      </c>
      <c r="E835">
        <v>5</v>
      </c>
    </row>
    <row r="836" spans="1:5" x14ac:dyDescent="0.35">
      <c r="A836" t="s">
        <v>8219</v>
      </c>
      <c r="B836">
        <v>131</v>
      </c>
      <c r="D836" t="s">
        <v>8221</v>
      </c>
      <c r="E836">
        <v>3</v>
      </c>
    </row>
    <row r="837" spans="1:5" x14ac:dyDescent="0.35">
      <c r="A837" t="s">
        <v>8219</v>
      </c>
      <c r="B837">
        <v>14</v>
      </c>
      <c r="D837" t="s">
        <v>8221</v>
      </c>
      <c r="E837">
        <v>2</v>
      </c>
    </row>
    <row r="838" spans="1:5" x14ac:dyDescent="0.35">
      <c r="A838" t="s">
        <v>8219</v>
      </c>
      <c r="B838">
        <v>174</v>
      </c>
      <c r="D838" t="s">
        <v>8221</v>
      </c>
      <c r="E838">
        <v>0</v>
      </c>
    </row>
    <row r="839" spans="1:5" x14ac:dyDescent="0.35">
      <c r="A839" t="s">
        <v>8219</v>
      </c>
      <c r="B839">
        <v>191</v>
      </c>
      <c r="D839" t="s">
        <v>8221</v>
      </c>
      <c r="E839">
        <v>0</v>
      </c>
    </row>
    <row r="840" spans="1:5" x14ac:dyDescent="0.35">
      <c r="A840" t="s">
        <v>8219</v>
      </c>
      <c r="B840">
        <v>38</v>
      </c>
      <c r="D840" t="s">
        <v>8221</v>
      </c>
      <c r="E840">
        <v>3</v>
      </c>
    </row>
    <row r="841" spans="1:5" x14ac:dyDescent="0.35">
      <c r="A841" t="s">
        <v>8219</v>
      </c>
      <c r="B841">
        <v>22</v>
      </c>
      <c r="D841" t="s">
        <v>8221</v>
      </c>
      <c r="E841">
        <v>0</v>
      </c>
    </row>
    <row r="842" spans="1:5" x14ac:dyDescent="0.35">
      <c r="A842" t="s">
        <v>8219</v>
      </c>
      <c r="B842">
        <v>149</v>
      </c>
      <c r="D842" t="s">
        <v>8221</v>
      </c>
      <c r="E842">
        <v>0</v>
      </c>
    </row>
    <row r="843" spans="1:5" x14ac:dyDescent="0.35">
      <c r="A843" t="s">
        <v>8219</v>
      </c>
      <c r="B843">
        <v>56</v>
      </c>
      <c r="D843" t="s">
        <v>8221</v>
      </c>
      <c r="E843">
        <v>3</v>
      </c>
    </row>
    <row r="844" spans="1:5" x14ac:dyDescent="0.35">
      <c r="A844" t="s">
        <v>8219</v>
      </c>
      <c r="B844">
        <v>19</v>
      </c>
      <c r="D844" t="s">
        <v>8221</v>
      </c>
      <c r="E844">
        <v>7</v>
      </c>
    </row>
    <row r="845" spans="1:5" x14ac:dyDescent="0.35">
      <c r="A845" t="s">
        <v>8219</v>
      </c>
      <c r="B845">
        <v>70</v>
      </c>
      <c r="D845" t="s">
        <v>8221</v>
      </c>
      <c r="E845">
        <v>25</v>
      </c>
    </row>
    <row r="846" spans="1:5" x14ac:dyDescent="0.35">
      <c r="A846" t="s">
        <v>8219</v>
      </c>
      <c r="B846">
        <v>81</v>
      </c>
      <c r="D846" t="s">
        <v>8221</v>
      </c>
      <c r="E846">
        <v>10</v>
      </c>
    </row>
    <row r="847" spans="1:5" x14ac:dyDescent="0.35">
      <c r="A847" t="s">
        <v>8219</v>
      </c>
      <c r="B847">
        <v>32</v>
      </c>
      <c r="D847" t="s">
        <v>8221</v>
      </c>
      <c r="E847">
        <v>3</v>
      </c>
    </row>
    <row r="848" spans="1:5" x14ac:dyDescent="0.35">
      <c r="A848" t="s">
        <v>8219</v>
      </c>
      <c r="B848">
        <v>26</v>
      </c>
      <c r="D848" t="s">
        <v>8221</v>
      </c>
      <c r="E848">
        <v>5</v>
      </c>
    </row>
    <row r="849" spans="1:5" x14ac:dyDescent="0.35">
      <c r="A849" t="s">
        <v>8219</v>
      </c>
      <c r="B849">
        <v>105</v>
      </c>
      <c r="D849" t="s">
        <v>8221</v>
      </c>
      <c r="E849">
        <v>5</v>
      </c>
    </row>
    <row r="850" spans="1:5" x14ac:dyDescent="0.35">
      <c r="A850" t="s">
        <v>8219</v>
      </c>
      <c r="B850">
        <v>29</v>
      </c>
      <c r="D850" t="s">
        <v>8221</v>
      </c>
      <c r="E850">
        <v>27</v>
      </c>
    </row>
    <row r="851" spans="1:5" x14ac:dyDescent="0.35">
      <c r="A851" t="s">
        <v>8219</v>
      </c>
      <c r="B851">
        <v>8</v>
      </c>
      <c r="D851" t="s">
        <v>8221</v>
      </c>
      <c r="E851">
        <v>2</v>
      </c>
    </row>
    <row r="852" spans="1:5" x14ac:dyDescent="0.35">
      <c r="A852" t="s">
        <v>8219</v>
      </c>
      <c r="B852">
        <v>89</v>
      </c>
      <c r="D852" t="s">
        <v>8221</v>
      </c>
      <c r="E852">
        <v>236</v>
      </c>
    </row>
    <row r="853" spans="1:5" x14ac:dyDescent="0.35">
      <c r="A853" t="s">
        <v>8219</v>
      </c>
      <c r="B853">
        <v>44</v>
      </c>
      <c r="D853" t="s">
        <v>8221</v>
      </c>
      <c r="E853">
        <v>1</v>
      </c>
    </row>
    <row r="854" spans="1:5" x14ac:dyDescent="0.35">
      <c r="A854" t="s">
        <v>8219</v>
      </c>
      <c r="B854">
        <v>246</v>
      </c>
      <c r="D854" t="s">
        <v>8221</v>
      </c>
      <c r="E854">
        <v>12</v>
      </c>
    </row>
    <row r="855" spans="1:5" x14ac:dyDescent="0.35">
      <c r="A855" t="s">
        <v>8219</v>
      </c>
      <c r="B855">
        <v>120</v>
      </c>
      <c r="D855" t="s">
        <v>8221</v>
      </c>
      <c r="E855">
        <v>4</v>
      </c>
    </row>
    <row r="856" spans="1:5" x14ac:dyDescent="0.35">
      <c r="A856" t="s">
        <v>8219</v>
      </c>
      <c r="B856">
        <v>26</v>
      </c>
      <c r="D856" t="s">
        <v>8221</v>
      </c>
      <c r="E856">
        <v>3</v>
      </c>
    </row>
    <row r="857" spans="1:5" x14ac:dyDescent="0.35">
      <c r="A857" t="s">
        <v>8219</v>
      </c>
      <c r="B857">
        <v>45</v>
      </c>
      <c r="D857" t="s">
        <v>8221</v>
      </c>
      <c r="E857">
        <v>99</v>
      </c>
    </row>
    <row r="858" spans="1:5" x14ac:dyDescent="0.35">
      <c r="A858" t="s">
        <v>8219</v>
      </c>
      <c r="B858">
        <v>20</v>
      </c>
      <c r="D858" t="s">
        <v>8221</v>
      </c>
      <c r="E858">
        <v>3</v>
      </c>
    </row>
    <row r="859" spans="1:5" x14ac:dyDescent="0.35">
      <c r="A859" t="s">
        <v>8219</v>
      </c>
      <c r="B859">
        <v>47</v>
      </c>
      <c r="D859" t="s">
        <v>8221</v>
      </c>
      <c r="E859">
        <v>3</v>
      </c>
    </row>
    <row r="860" spans="1:5" x14ac:dyDescent="0.35">
      <c r="A860" t="s">
        <v>8219</v>
      </c>
      <c r="B860">
        <v>13</v>
      </c>
      <c r="D860" t="s">
        <v>8221</v>
      </c>
      <c r="E860">
        <v>22</v>
      </c>
    </row>
    <row r="861" spans="1:5" x14ac:dyDescent="0.35">
      <c r="A861" t="s">
        <v>8219</v>
      </c>
      <c r="B861">
        <v>183</v>
      </c>
      <c r="D861" t="s">
        <v>8221</v>
      </c>
      <c r="E861">
        <v>4</v>
      </c>
    </row>
    <row r="862" spans="1:5" x14ac:dyDescent="0.35">
      <c r="A862" t="s">
        <v>8219</v>
      </c>
      <c r="B862">
        <v>21</v>
      </c>
      <c r="D862" t="s">
        <v>8221</v>
      </c>
      <c r="E862">
        <v>534</v>
      </c>
    </row>
    <row r="863" spans="1:5" x14ac:dyDescent="0.35">
      <c r="A863" t="s">
        <v>8219</v>
      </c>
      <c r="B863">
        <v>42</v>
      </c>
      <c r="D863" t="s">
        <v>8221</v>
      </c>
      <c r="E863">
        <v>12</v>
      </c>
    </row>
    <row r="864" spans="1:5" x14ac:dyDescent="0.35">
      <c r="A864" t="s">
        <v>8219</v>
      </c>
      <c r="B864">
        <v>54</v>
      </c>
      <c r="D864" t="s">
        <v>8221</v>
      </c>
      <c r="E864">
        <v>56</v>
      </c>
    </row>
    <row r="865" spans="1:5" x14ac:dyDescent="0.35">
      <c r="A865" t="s">
        <v>8219</v>
      </c>
      <c r="B865">
        <v>38</v>
      </c>
      <c r="D865" t="s">
        <v>8221</v>
      </c>
      <c r="E865">
        <v>11</v>
      </c>
    </row>
    <row r="866" spans="1:5" x14ac:dyDescent="0.35">
      <c r="A866" t="s">
        <v>8219</v>
      </c>
      <c r="B866">
        <v>64</v>
      </c>
      <c r="D866" t="s">
        <v>8221</v>
      </c>
      <c r="E866">
        <v>0</v>
      </c>
    </row>
    <row r="867" spans="1:5" x14ac:dyDescent="0.35">
      <c r="A867" t="s">
        <v>8219</v>
      </c>
      <c r="B867">
        <v>13</v>
      </c>
      <c r="D867" t="s">
        <v>8221</v>
      </c>
      <c r="E867">
        <v>12</v>
      </c>
    </row>
    <row r="868" spans="1:5" x14ac:dyDescent="0.35">
      <c r="A868" t="s">
        <v>8219</v>
      </c>
      <c r="B868">
        <v>33</v>
      </c>
      <c r="D868" t="s">
        <v>8221</v>
      </c>
      <c r="E868">
        <v>5</v>
      </c>
    </row>
    <row r="869" spans="1:5" x14ac:dyDescent="0.35">
      <c r="A869" t="s">
        <v>8219</v>
      </c>
      <c r="B869">
        <v>52</v>
      </c>
      <c r="D869" t="s">
        <v>8221</v>
      </c>
      <c r="E869">
        <v>24</v>
      </c>
    </row>
    <row r="870" spans="1:5" x14ac:dyDescent="0.35">
      <c r="A870" t="s">
        <v>8219</v>
      </c>
      <c r="B870">
        <v>107</v>
      </c>
      <c r="D870" t="s">
        <v>8221</v>
      </c>
      <c r="E870">
        <v>89</v>
      </c>
    </row>
    <row r="871" spans="1:5" x14ac:dyDescent="0.35">
      <c r="A871" t="s">
        <v>8219</v>
      </c>
      <c r="B871">
        <v>11</v>
      </c>
      <c r="D871" t="s">
        <v>8221</v>
      </c>
      <c r="E871">
        <v>1</v>
      </c>
    </row>
    <row r="872" spans="1:5" x14ac:dyDescent="0.35">
      <c r="A872" t="s">
        <v>8219</v>
      </c>
      <c r="B872">
        <v>34</v>
      </c>
      <c r="D872" t="s">
        <v>8221</v>
      </c>
      <c r="E872">
        <v>55</v>
      </c>
    </row>
    <row r="873" spans="1:5" x14ac:dyDescent="0.35">
      <c r="A873" t="s">
        <v>8219</v>
      </c>
      <c r="B873">
        <v>75</v>
      </c>
      <c r="D873" t="s">
        <v>8221</v>
      </c>
      <c r="E873">
        <v>2</v>
      </c>
    </row>
    <row r="874" spans="1:5" x14ac:dyDescent="0.35">
      <c r="A874" t="s">
        <v>8219</v>
      </c>
      <c r="B874">
        <v>26</v>
      </c>
      <c r="D874" t="s">
        <v>8221</v>
      </c>
      <c r="E874">
        <v>0</v>
      </c>
    </row>
    <row r="875" spans="1:5" x14ac:dyDescent="0.35">
      <c r="A875" t="s">
        <v>8219</v>
      </c>
      <c r="B875">
        <v>50</v>
      </c>
      <c r="D875" t="s">
        <v>8221</v>
      </c>
      <c r="E875">
        <v>4</v>
      </c>
    </row>
    <row r="876" spans="1:5" x14ac:dyDescent="0.35">
      <c r="A876" t="s">
        <v>8219</v>
      </c>
      <c r="B876">
        <v>80</v>
      </c>
      <c r="D876" t="s">
        <v>8221</v>
      </c>
      <c r="E876">
        <v>6</v>
      </c>
    </row>
    <row r="877" spans="1:5" x14ac:dyDescent="0.35">
      <c r="A877" t="s">
        <v>8219</v>
      </c>
      <c r="B877">
        <v>110</v>
      </c>
      <c r="D877" t="s">
        <v>8221</v>
      </c>
      <c r="E877">
        <v>4</v>
      </c>
    </row>
    <row r="878" spans="1:5" x14ac:dyDescent="0.35">
      <c r="A878" t="s">
        <v>8219</v>
      </c>
      <c r="B878">
        <v>77</v>
      </c>
      <c r="D878" t="s">
        <v>8221</v>
      </c>
      <c r="E878">
        <v>4</v>
      </c>
    </row>
    <row r="879" spans="1:5" x14ac:dyDescent="0.35">
      <c r="A879" t="s">
        <v>8219</v>
      </c>
      <c r="B879">
        <v>50</v>
      </c>
      <c r="D879" t="s">
        <v>8221</v>
      </c>
      <c r="E879">
        <v>2</v>
      </c>
    </row>
    <row r="880" spans="1:5" x14ac:dyDescent="0.35">
      <c r="A880" t="s">
        <v>8219</v>
      </c>
      <c r="B880">
        <v>145</v>
      </c>
      <c r="D880" t="s">
        <v>8221</v>
      </c>
      <c r="E880">
        <v>5</v>
      </c>
    </row>
    <row r="881" spans="1:5" x14ac:dyDescent="0.35">
      <c r="A881" t="s">
        <v>8219</v>
      </c>
      <c r="B881">
        <v>29</v>
      </c>
      <c r="D881" t="s">
        <v>8221</v>
      </c>
      <c r="E881">
        <v>83</v>
      </c>
    </row>
    <row r="882" spans="1:5" x14ac:dyDescent="0.35">
      <c r="A882" t="s">
        <v>8219</v>
      </c>
      <c r="B882">
        <v>114</v>
      </c>
      <c r="D882" t="s">
        <v>8221</v>
      </c>
      <c r="E882">
        <v>57</v>
      </c>
    </row>
    <row r="883" spans="1:5" x14ac:dyDescent="0.35">
      <c r="A883" t="s">
        <v>8219</v>
      </c>
      <c r="B883">
        <v>96</v>
      </c>
      <c r="D883" t="s">
        <v>8221</v>
      </c>
      <c r="E883">
        <v>311</v>
      </c>
    </row>
    <row r="884" spans="1:5" x14ac:dyDescent="0.35">
      <c r="A884" t="s">
        <v>8219</v>
      </c>
      <c r="B884">
        <v>31</v>
      </c>
      <c r="D884" t="s">
        <v>8221</v>
      </c>
      <c r="E884">
        <v>2</v>
      </c>
    </row>
    <row r="885" spans="1:5" x14ac:dyDescent="0.35">
      <c r="A885" t="s">
        <v>8219</v>
      </c>
      <c r="B885">
        <v>4883</v>
      </c>
      <c r="D885" t="s">
        <v>8221</v>
      </c>
      <c r="E885">
        <v>16</v>
      </c>
    </row>
    <row r="886" spans="1:5" x14ac:dyDescent="0.35">
      <c r="A886" t="s">
        <v>8219</v>
      </c>
      <c r="B886">
        <v>95</v>
      </c>
      <c r="D886" t="s">
        <v>8221</v>
      </c>
      <c r="E886">
        <v>9</v>
      </c>
    </row>
    <row r="887" spans="1:5" x14ac:dyDescent="0.35">
      <c r="A887" t="s">
        <v>8219</v>
      </c>
      <c r="B887">
        <v>2478</v>
      </c>
      <c r="D887" t="s">
        <v>8221</v>
      </c>
      <c r="E887">
        <v>1</v>
      </c>
    </row>
    <row r="888" spans="1:5" x14ac:dyDescent="0.35">
      <c r="A888" t="s">
        <v>8219</v>
      </c>
      <c r="B888">
        <v>1789</v>
      </c>
      <c r="D888" t="s">
        <v>8221</v>
      </c>
      <c r="E888">
        <v>12</v>
      </c>
    </row>
    <row r="889" spans="1:5" x14ac:dyDescent="0.35">
      <c r="A889" t="s">
        <v>8219</v>
      </c>
      <c r="B889">
        <v>680</v>
      </c>
      <c r="D889" t="s">
        <v>8221</v>
      </c>
      <c r="E889">
        <v>0</v>
      </c>
    </row>
    <row r="890" spans="1:5" x14ac:dyDescent="0.35">
      <c r="A890" t="s">
        <v>8219</v>
      </c>
      <c r="B890">
        <v>70</v>
      </c>
      <c r="D890" t="s">
        <v>8221</v>
      </c>
      <c r="E890">
        <v>20</v>
      </c>
    </row>
    <row r="891" spans="1:5" x14ac:dyDescent="0.35">
      <c r="A891" t="s">
        <v>8219</v>
      </c>
      <c r="B891">
        <v>23</v>
      </c>
      <c r="D891" t="s">
        <v>8221</v>
      </c>
      <c r="E891">
        <v>16</v>
      </c>
    </row>
    <row r="892" spans="1:5" x14ac:dyDescent="0.35">
      <c r="A892" t="s">
        <v>8219</v>
      </c>
      <c r="B892">
        <v>4245</v>
      </c>
      <c r="D892" t="s">
        <v>8221</v>
      </c>
      <c r="E892">
        <v>33</v>
      </c>
    </row>
    <row r="893" spans="1:5" x14ac:dyDescent="0.35">
      <c r="A893" t="s">
        <v>8219</v>
      </c>
      <c r="B893">
        <v>943</v>
      </c>
      <c r="D893" t="s">
        <v>8221</v>
      </c>
      <c r="E893">
        <v>2</v>
      </c>
    </row>
    <row r="894" spans="1:5" x14ac:dyDescent="0.35">
      <c r="A894" t="s">
        <v>8219</v>
      </c>
      <c r="B894">
        <v>1876</v>
      </c>
      <c r="D894" t="s">
        <v>8221</v>
      </c>
      <c r="E894">
        <v>6</v>
      </c>
    </row>
    <row r="895" spans="1:5" x14ac:dyDescent="0.35">
      <c r="A895" t="s">
        <v>8219</v>
      </c>
      <c r="B895">
        <v>834</v>
      </c>
      <c r="D895" t="s">
        <v>8221</v>
      </c>
      <c r="E895">
        <v>0</v>
      </c>
    </row>
    <row r="896" spans="1:5" x14ac:dyDescent="0.35">
      <c r="A896" t="s">
        <v>8219</v>
      </c>
      <c r="B896">
        <v>682</v>
      </c>
      <c r="D896" t="s">
        <v>8221</v>
      </c>
      <c r="E896">
        <v>3</v>
      </c>
    </row>
    <row r="897" spans="1:5" x14ac:dyDescent="0.35">
      <c r="A897" t="s">
        <v>8219</v>
      </c>
      <c r="B897">
        <v>147</v>
      </c>
      <c r="D897" t="s">
        <v>8221</v>
      </c>
      <c r="E897">
        <v>0</v>
      </c>
    </row>
    <row r="898" spans="1:5" x14ac:dyDescent="0.35">
      <c r="A898" t="s">
        <v>8219</v>
      </c>
      <c r="B898">
        <v>415</v>
      </c>
      <c r="D898" t="s">
        <v>8221</v>
      </c>
      <c r="E898">
        <v>3</v>
      </c>
    </row>
    <row r="899" spans="1:5" x14ac:dyDescent="0.35">
      <c r="A899" t="s">
        <v>8219</v>
      </c>
      <c r="B899">
        <v>290</v>
      </c>
      <c r="D899" t="s">
        <v>8221</v>
      </c>
      <c r="E899">
        <v>13</v>
      </c>
    </row>
    <row r="900" spans="1:5" x14ac:dyDescent="0.35">
      <c r="A900" t="s">
        <v>8219</v>
      </c>
      <c r="B900">
        <v>365</v>
      </c>
      <c r="D900" t="s">
        <v>8221</v>
      </c>
      <c r="E900">
        <v>6</v>
      </c>
    </row>
    <row r="901" spans="1:5" x14ac:dyDescent="0.35">
      <c r="A901" t="s">
        <v>8219</v>
      </c>
      <c r="B901">
        <v>660</v>
      </c>
      <c r="D901" t="s">
        <v>8221</v>
      </c>
      <c r="E901">
        <v>1</v>
      </c>
    </row>
    <row r="902" spans="1:5" x14ac:dyDescent="0.35">
      <c r="A902" t="s">
        <v>8219</v>
      </c>
      <c r="B902">
        <v>1356</v>
      </c>
      <c r="D902" t="s">
        <v>8221</v>
      </c>
      <c r="E902">
        <v>0</v>
      </c>
    </row>
    <row r="903" spans="1:5" x14ac:dyDescent="0.35">
      <c r="A903" t="s">
        <v>8219</v>
      </c>
      <c r="B903">
        <v>424</v>
      </c>
      <c r="D903" t="s">
        <v>8221</v>
      </c>
      <c r="E903">
        <v>5</v>
      </c>
    </row>
    <row r="904" spans="1:5" x14ac:dyDescent="0.35">
      <c r="A904" t="s">
        <v>8219</v>
      </c>
      <c r="B904">
        <v>33</v>
      </c>
      <c r="D904" t="s">
        <v>8221</v>
      </c>
      <c r="E904">
        <v>0</v>
      </c>
    </row>
    <row r="905" spans="1:5" x14ac:dyDescent="0.35">
      <c r="A905" t="s">
        <v>8219</v>
      </c>
      <c r="B905">
        <v>1633</v>
      </c>
      <c r="D905" t="s">
        <v>8221</v>
      </c>
      <c r="E905">
        <v>36</v>
      </c>
    </row>
    <row r="906" spans="1:5" x14ac:dyDescent="0.35">
      <c r="A906" t="s">
        <v>8219</v>
      </c>
      <c r="B906">
        <v>306</v>
      </c>
      <c r="D906" t="s">
        <v>8221</v>
      </c>
      <c r="E906">
        <v>1</v>
      </c>
    </row>
    <row r="907" spans="1:5" x14ac:dyDescent="0.35">
      <c r="A907" t="s">
        <v>8219</v>
      </c>
      <c r="B907">
        <v>205</v>
      </c>
      <c r="D907" t="s">
        <v>8221</v>
      </c>
      <c r="E907">
        <v>1</v>
      </c>
    </row>
    <row r="908" spans="1:5" x14ac:dyDescent="0.35">
      <c r="A908" t="s">
        <v>8219</v>
      </c>
      <c r="B908">
        <v>1281</v>
      </c>
      <c r="D908" t="s">
        <v>8221</v>
      </c>
      <c r="E908">
        <v>1</v>
      </c>
    </row>
    <row r="909" spans="1:5" x14ac:dyDescent="0.35">
      <c r="A909" t="s">
        <v>8219</v>
      </c>
      <c r="B909">
        <v>103</v>
      </c>
      <c r="D909" t="s">
        <v>8221</v>
      </c>
      <c r="E909">
        <v>9</v>
      </c>
    </row>
    <row r="910" spans="1:5" x14ac:dyDescent="0.35">
      <c r="A910" t="s">
        <v>8219</v>
      </c>
      <c r="B910">
        <v>1513</v>
      </c>
      <c r="D910" t="s">
        <v>8221</v>
      </c>
      <c r="E910">
        <v>1</v>
      </c>
    </row>
    <row r="911" spans="1:5" x14ac:dyDescent="0.35">
      <c r="A911" t="s">
        <v>8219</v>
      </c>
      <c r="B911">
        <v>405</v>
      </c>
      <c r="D911" t="s">
        <v>8221</v>
      </c>
      <c r="E911">
        <v>0</v>
      </c>
    </row>
    <row r="912" spans="1:5" x14ac:dyDescent="0.35">
      <c r="A912" t="s">
        <v>8219</v>
      </c>
      <c r="B912">
        <v>510</v>
      </c>
      <c r="D912" t="s">
        <v>8221</v>
      </c>
      <c r="E912">
        <v>1</v>
      </c>
    </row>
    <row r="913" spans="1:5" x14ac:dyDescent="0.35">
      <c r="A913" t="s">
        <v>8219</v>
      </c>
      <c r="B913">
        <v>1887</v>
      </c>
      <c r="D913" t="s">
        <v>8221</v>
      </c>
      <c r="E913">
        <v>1</v>
      </c>
    </row>
    <row r="914" spans="1:5" x14ac:dyDescent="0.35">
      <c r="A914" t="s">
        <v>8219</v>
      </c>
      <c r="B914">
        <v>701</v>
      </c>
      <c r="D914" t="s">
        <v>8221</v>
      </c>
      <c r="E914">
        <v>4</v>
      </c>
    </row>
    <row r="915" spans="1:5" x14ac:dyDescent="0.35">
      <c r="A915" t="s">
        <v>8219</v>
      </c>
      <c r="B915">
        <v>3863</v>
      </c>
      <c r="D915" t="s">
        <v>8221</v>
      </c>
      <c r="E915">
        <v>2</v>
      </c>
    </row>
    <row r="916" spans="1:5" x14ac:dyDescent="0.35">
      <c r="A916" t="s">
        <v>8219</v>
      </c>
      <c r="B916">
        <v>238</v>
      </c>
      <c r="D916" t="s">
        <v>8221</v>
      </c>
      <c r="E916">
        <v>2</v>
      </c>
    </row>
    <row r="917" spans="1:5" x14ac:dyDescent="0.35">
      <c r="A917" t="s">
        <v>8219</v>
      </c>
      <c r="B917">
        <v>2051</v>
      </c>
      <c r="D917" t="s">
        <v>8221</v>
      </c>
      <c r="E917">
        <v>2</v>
      </c>
    </row>
    <row r="918" spans="1:5" x14ac:dyDescent="0.35">
      <c r="A918" t="s">
        <v>8219</v>
      </c>
      <c r="B918">
        <v>402</v>
      </c>
      <c r="D918" t="s">
        <v>8221</v>
      </c>
      <c r="E918">
        <v>0</v>
      </c>
    </row>
    <row r="919" spans="1:5" x14ac:dyDescent="0.35">
      <c r="A919" t="s">
        <v>8219</v>
      </c>
      <c r="B919">
        <v>253</v>
      </c>
      <c r="D919" t="s">
        <v>8221</v>
      </c>
      <c r="E919">
        <v>2</v>
      </c>
    </row>
    <row r="920" spans="1:5" x14ac:dyDescent="0.35">
      <c r="A920" t="s">
        <v>8219</v>
      </c>
      <c r="B920">
        <v>473</v>
      </c>
      <c r="D920" t="s">
        <v>8221</v>
      </c>
      <c r="E920">
        <v>4</v>
      </c>
    </row>
    <row r="921" spans="1:5" x14ac:dyDescent="0.35">
      <c r="A921" t="s">
        <v>8219</v>
      </c>
      <c r="B921">
        <v>821</v>
      </c>
      <c r="D921" t="s">
        <v>8221</v>
      </c>
      <c r="E921">
        <v>2</v>
      </c>
    </row>
    <row r="922" spans="1:5" x14ac:dyDescent="0.35">
      <c r="A922" t="s">
        <v>8219</v>
      </c>
      <c r="B922">
        <v>388</v>
      </c>
      <c r="D922" t="s">
        <v>8221</v>
      </c>
      <c r="E922">
        <v>0</v>
      </c>
    </row>
    <row r="923" spans="1:5" x14ac:dyDescent="0.35">
      <c r="A923" t="s">
        <v>8219</v>
      </c>
      <c r="B923">
        <v>813</v>
      </c>
      <c r="D923" t="s">
        <v>8221</v>
      </c>
      <c r="E923">
        <v>1</v>
      </c>
    </row>
    <row r="924" spans="1:5" x14ac:dyDescent="0.35">
      <c r="A924" t="s">
        <v>8219</v>
      </c>
      <c r="B924">
        <v>1945</v>
      </c>
      <c r="D924" t="s">
        <v>8221</v>
      </c>
      <c r="E924">
        <v>0</v>
      </c>
    </row>
    <row r="925" spans="1:5" x14ac:dyDescent="0.35">
      <c r="A925" t="s">
        <v>8219</v>
      </c>
      <c r="B925">
        <v>1637</v>
      </c>
      <c r="D925" t="s">
        <v>8221</v>
      </c>
      <c r="E925">
        <v>2</v>
      </c>
    </row>
    <row r="926" spans="1:5" x14ac:dyDescent="0.35">
      <c r="A926" t="s">
        <v>8219</v>
      </c>
      <c r="B926">
        <v>1375</v>
      </c>
      <c r="D926" t="s">
        <v>8221</v>
      </c>
      <c r="E926">
        <v>7</v>
      </c>
    </row>
    <row r="927" spans="1:5" x14ac:dyDescent="0.35">
      <c r="A927" t="s">
        <v>8219</v>
      </c>
      <c r="B927">
        <v>17</v>
      </c>
      <c r="D927" t="s">
        <v>8221</v>
      </c>
      <c r="E927">
        <v>5</v>
      </c>
    </row>
    <row r="928" spans="1:5" x14ac:dyDescent="0.35">
      <c r="A928" t="s">
        <v>8219</v>
      </c>
      <c r="B928">
        <v>354</v>
      </c>
      <c r="D928" t="s">
        <v>8221</v>
      </c>
      <c r="E928">
        <v>0</v>
      </c>
    </row>
    <row r="929" spans="1:5" x14ac:dyDescent="0.35">
      <c r="A929" t="s">
        <v>8219</v>
      </c>
      <c r="B929">
        <v>191</v>
      </c>
      <c r="D929" t="s">
        <v>8221</v>
      </c>
      <c r="E929">
        <v>0</v>
      </c>
    </row>
    <row r="930" spans="1:5" x14ac:dyDescent="0.35">
      <c r="A930" t="s">
        <v>8219</v>
      </c>
      <c r="B930">
        <v>303</v>
      </c>
      <c r="D930" t="s">
        <v>8221</v>
      </c>
      <c r="E930">
        <v>0</v>
      </c>
    </row>
    <row r="931" spans="1:5" x14ac:dyDescent="0.35">
      <c r="A931" t="s">
        <v>8219</v>
      </c>
      <c r="B931">
        <v>137</v>
      </c>
      <c r="D931" t="s">
        <v>8221</v>
      </c>
      <c r="E931">
        <v>2</v>
      </c>
    </row>
    <row r="932" spans="1:5" x14ac:dyDescent="0.35">
      <c r="A932" t="s">
        <v>8219</v>
      </c>
      <c r="B932">
        <v>41</v>
      </c>
      <c r="D932" t="s">
        <v>8221</v>
      </c>
      <c r="E932">
        <v>0</v>
      </c>
    </row>
    <row r="933" spans="1:5" x14ac:dyDescent="0.35">
      <c r="A933" t="s">
        <v>8219</v>
      </c>
      <c r="B933">
        <v>398</v>
      </c>
      <c r="D933" t="s">
        <v>8221</v>
      </c>
      <c r="E933">
        <v>0</v>
      </c>
    </row>
    <row r="934" spans="1:5" x14ac:dyDescent="0.35">
      <c r="A934" t="s">
        <v>8219</v>
      </c>
      <c r="B934">
        <v>1737</v>
      </c>
      <c r="D934" t="s">
        <v>8221</v>
      </c>
      <c r="E934">
        <v>28</v>
      </c>
    </row>
    <row r="935" spans="1:5" x14ac:dyDescent="0.35">
      <c r="A935" t="s">
        <v>8219</v>
      </c>
      <c r="B935">
        <v>971</v>
      </c>
      <c r="D935" t="s">
        <v>8221</v>
      </c>
      <c r="E935">
        <v>2</v>
      </c>
    </row>
    <row r="936" spans="1:5" x14ac:dyDescent="0.35">
      <c r="A936" t="s">
        <v>8219</v>
      </c>
      <c r="B936">
        <v>183</v>
      </c>
      <c r="D936" t="s">
        <v>8221</v>
      </c>
      <c r="E936">
        <v>0</v>
      </c>
    </row>
    <row r="937" spans="1:5" x14ac:dyDescent="0.35">
      <c r="A937" t="s">
        <v>8219</v>
      </c>
      <c r="B937">
        <v>4562</v>
      </c>
      <c r="D937" t="s">
        <v>8221</v>
      </c>
      <c r="E937">
        <v>0</v>
      </c>
    </row>
    <row r="938" spans="1:5" x14ac:dyDescent="0.35">
      <c r="A938" t="s">
        <v>8219</v>
      </c>
      <c r="B938">
        <v>26457</v>
      </c>
      <c r="D938" t="s">
        <v>8221</v>
      </c>
      <c r="E938">
        <v>0</v>
      </c>
    </row>
    <row r="939" spans="1:5" x14ac:dyDescent="0.35">
      <c r="A939" t="s">
        <v>8219</v>
      </c>
      <c r="B939">
        <v>162</v>
      </c>
      <c r="D939" t="s">
        <v>8221</v>
      </c>
      <c r="E939">
        <v>4</v>
      </c>
    </row>
    <row r="940" spans="1:5" x14ac:dyDescent="0.35">
      <c r="A940" t="s">
        <v>8219</v>
      </c>
      <c r="B940">
        <v>479</v>
      </c>
      <c r="D940" t="s">
        <v>8221</v>
      </c>
      <c r="E940">
        <v>12</v>
      </c>
    </row>
    <row r="941" spans="1:5" x14ac:dyDescent="0.35">
      <c r="A941" t="s">
        <v>8219</v>
      </c>
      <c r="B941">
        <v>426</v>
      </c>
      <c r="D941" t="s">
        <v>8221</v>
      </c>
      <c r="E941">
        <v>0</v>
      </c>
    </row>
    <row r="942" spans="1:5" x14ac:dyDescent="0.35">
      <c r="A942" t="s">
        <v>8219</v>
      </c>
      <c r="B942">
        <v>450</v>
      </c>
      <c r="D942" t="s">
        <v>8221</v>
      </c>
      <c r="E942">
        <v>33</v>
      </c>
    </row>
    <row r="943" spans="1:5" x14ac:dyDescent="0.35">
      <c r="A943" t="s">
        <v>8219</v>
      </c>
      <c r="B943">
        <v>1780</v>
      </c>
      <c r="D943" t="s">
        <v>8221</v>
      </c>
      <c r="E943">
        <v>0</v>
      </c>
    </row>
    <row r="944" spans="1:5" x14ac:dyDescent="0.35">
      <c r="A944" t="s">
        <v>8219</v>
      </c>
      <c r="B944">
        <v>122</v>
      </c>
      <c r="D944" t="s">
        <v>8221</v>
      </c>
      <c r="E944">
        <v>4</v>
      </c>
    </row>
    <row r="945" spans="1:5" x14ac:dyDescent="0.35">
      <c r="A945" t="s">
        <v>8219</v>
      </c>
      <c r="B945">
        <v>95</v>
      </c>
      <c r="D945" t="s">
        <v>8221</v>
      </c>
      <c r="E945">
        <v>0</v>
      </c>
    </row>
    <row r="946" spans="1:5" x14ac:dyDescent="0.35">
      <c r="A946" t="s">
        <v>8219</v>
      </c>
      <c r="B946">
        <v>325</v>
      </c>
      <c r="D946" t="s">
        <v>8221</v>
      </c>
      <c r="E946">
        <v>11</v>
      </c>
    </row>
    <row r="947" spans="1:5" x14ac:dyDescent="0.35">
      <c r="A947" t="s">
        <v>8219</v>
      </c>
      <c r="B947">
        <v>353</v>
      </c>
      <c r="D947" t="s">
        <v>8221</v>
      </c>
      <c r="E947">
        <v>1</v>
      </c>
    </row>
    <row r="948" spans="1:5" x14ac:dyDescent="0.35">
      <c r="A948" t="s">
        <v>8219</v>
      </c>
      <c r="B948">
        <v>105</v>
      </c>
      <c r="D948" t="s">
        <v>8221</v>
      </c>
      <c r="E948">
        <v>5</v>
      </c>
    </row>
    <row r="949" spans="1:5" x14ac:dyDescent="0.35">
      <c r="A949" t="s">
        <v>8219</v>
      </c>
      <c r="B949">
        <v>729</v>
      </c>
      <c r="D949" t="s">
        <v>8221</v>
      </c>
      <c r="E949">
        <v>0</v>
      </c>
    </row>
    <row r="950" spans="1:5" x14ac:dyDescent="0.35">
      <c r="A950" t="s">
        <v>8219</v>
      </c>
      <c r="B950">
        <v>454</v>
      </c>
      <c r="D950" t="s">
        <v>8221</v>
      </c>
      <c r="E950">
        <v>1</v>
      </c>
    </row>
    <row r="951" spans="1:5" x14ac:dyDescent="0.35">
      <c r="A951" t="s">
        <v>8219</v>
      </c>
      <c r="B951">
        <v>539</v>
      </c>
      <c r="D951" t="s">
        <v>8221</v>
      </c>
      <c r="E951">
        <v>1</v>
      </c>
    </row>
    <row r="952" spans="1:5" x14ac:dyDescent="0.35">
      <c r="A952" t="s">
        <v>8219</v>
      </c>
      <c r="B952">
        <v>79</v>
      </c>
      <c r="D952" t="s">
        <v>8221</v>
      </c>
      <c r="E952">
        <v>6</v>
      </c>
    </row>
    <row r="953" spans="1:5" x14ac:dyDescent="0.35">
      <c r="A953" t="s">
        <v>8219</v>
      </c>
      <c r="B953">
        <v>94</v>
      </c>
      <c r="D953" t="s">
        <v>8221</v>
      </c>
      <c r="E953">
        <v>8</v>
      </c>
    </row>
    <row r="954" spans="1:5" x14ac:dyDescent="0.35">
      <c r="A954" t="s">
        <v>8219</v>
      </c>
      <c r="B954">
        <v>625</v>
      </c>
      <c r="D954" t="s">
        <v>8221</v>
      </c>
      <c r="E954">
        <v>1</v>
      </c>
    </row>
    <row r="955" spans="1:5" x14ac:dyDescent="0.35">
      <c r="A955" t="s">
        <v>8219</v>
      </c>
      <c r="B955">
        <v>508</v>
      </c>
      <c r="D955" t="s">
        <v>8221</v>
      </c>
      <c r="E955">
        <v>0</v>
      </c>
    </row>
    <row r="956" spans="1:5" x14ac:dyDescent="0.35">
      <c r="A956" t="s">
        <v>8219</v>
      </c>
      <c r="B956">
        <v>531</v>
      </c>
      <c r="D956" t="s">
        <v>8221</v>
      </c>
      <c r="E956">
        <v>2</v>
      </c>
    </row>
    <row r="957" spans="1:5" x14ac:dyDescent="0.35">
      <c r="A957" t="s">
        <v>8219</v>
      </c>
      <c r="B957">
        <v>158</v>
      </c>
      <c r="D957" t="s">
        <v>8221</v>
      </c>
      <c r="E957">
        <v>1</v>
      </c>
    </row>
    <row r="958" spans="1:5" x14ac:dyDescent="0.35">
      <c r="A958" t="s">
        <v>8219</v>
      </c>
      <c r="B958">
        <v>508</v>
      </c>
      <c r="D958" t="s">
        <v>8221</v>
      </c>
      <c r="E958">
        <v>0</v>
      </c>
    </row>
    <row r="959" spans="1:5" x14ac:dyDescent="0.35">
      <c r="A959" t="s">
        <v>8219</v>
      </c>
      <c r="B959">
        <v>644</v>
      </c>
      <c r="D959" t="s">
        <v>8221</v>
      </c>
      <c r="E959">
        <v>1</v>
      </c>
    </row>
    <row r="960" spans="1:5" x14ac:dyDescent="0.35">
      <c r="A960" t="s">
        <v>8219</v>
      </c>
      <c r="B960">
        <v>848</v>
      </c>
      <c r="D960" t="s">
        <v>8221</v>
      </c>
      <c r="E960">
        <v>19</v>
      </c>
    </row>
    <row r="961" spans="1:5" x14ac:dyDescent="0.35">
      <c r="A961" t="s">
        <v>8219</v>
      </c>
      <c r="B961">
        <v>429</v>
      </c>
      <c r="D961" t="s">
        <v>8221</v>
      </c>
      <c r="E961">
        <v>27</v>
      </c>
    </row>
    <row r="962" spans="1:5" x14ac:dyDescent="0.35">
      <c r="A962" t="s">
        <v>8219</v>
      </c>
      <c r="B962">
        <v>204</v>
      </c>
      <c r="D962" t="s">
        <v>8221</v>
      </c>
      <c r="E962">
        <v>7</v>
      </c>
    </row>
    <row r="963" spans="1:5" x14ac:dyDescent="0.35">
      <c r="A963" t="s">
        <v>8219</v>
      </c>
      <c r="B963">
        <v>379</v>
      </c>
      <c r="D963" t="s">
        <v>8221</v>
      </c>
      <c r="E963">
        <v>14</v>
      </c>
    </row>
    <row r="964" spans="1:5" x14ac:dyDescent="0.35">
      <c r="A964" t="s">
        <v>8219</v>
      </c>
      <c r="B964">
        <v>271</v>
      </c>
      <c r="D964" t="s">
        <v>8221</v>
      </c>
      <c r="E964">
        <v>5</v>
      </c>
    </row>
    <row r="965" spans="1:5" x14ac:dyDescent="0.35">
      <c r="A965" t="s">
        <v>8219</v>
      </c>
      <c r="B965">
        <v>120</v>
      </c>
      <c r="D965" t="s">
        <v>8221</v>
      </c>
      <c r="E965">
        <v>30</v>
      </c>
    </row>
    <row r="966" spans="1:5" x14ac:dyDescent="0.35">
      <c r="A966" t="s">
        <v>8219</v>
      </c>
      <c r="B966">
        <v>140</v>
      </c>
      <c r="D966" t="s">
        <v>8221</v>
      </c>
      <c r="E966">
        <v>1</v>
      </c>
    </row>
    <row r="967" spans="1:5" x14ac:dyDescent="0.35">
      <c r="A967" t="s">
        <v>8219</v>
      </c>
      <c r="B967">
        <v>193</v>
      </c>
      <c r="D967" t="s">
        <v>8221</v>
      </c>
      <c r="E967">
        <v>0</v>
      </c>
    </row>
    <row r="968" spans="1:5" x14ac:dyDescent="0.35">
      <c r="A968" t="s">
        <v>8219</v>
      </c>
      <c r="B968">
        <v>180</v>
      </c>
      <c r="D968" t="s">
        <v>8221</v>
      </c>
      <c r="E968">
        <v>60</v>
      </c>
    </row>
    <row r="969" spans="1:5" x14ac:dyDescent="0.35">
      <c r="A969" t="s">
        <v>8219</v>
      </c>
      <c r="B969">
        <v>263</v>
      </c>
      <c r="D969" t="s">
        <v>8221</v>
      </c>
      <c r="E969">
        <v>84</v>
      </c>
    </row>
    <row r="970" spans="1:5" x14ac:dyDescent="0.35">
      <c r="A970" t="s">
        <v>8219</v>
      </c>
      <c r="B970">
        <v>217</v>
      </c>
      <c r="D970" t="s">
        <v>8221</v>
      </c>
      <c r="E970">
        <v>47</v>
      </c>
    </row>
    <row r="971" spans="1:5" x14ac:dyDescent="0.35">
      <c r="A971" t="s">
        <v>8219</v>
      </c>
      <c r="B971">
        <v>443</v>
      </c>
      <c r="D971" t="s">
        <v>8221</v>
      </c>
      <c r="E971">
        <v>66</v>
      </c>
    </row>
    <row r="972" spans="1:5" x14ac:dyDescent="0.35">
      <c r="A972" t="s">
        <v>8219</v>
      </c>
      <c r="B972">
        <v>1373</v>
      </c>
      <c r="D972" t="s">
        <v>8221</v>
      </c>
      <c r="E972">
        <v>171</v>
      </c>
    </row>
    <row r="973" spans="1:5" x14ac:dyDescent="0.35">
      <c r="A973" t="s">
        <v>8219</v>
      </c>
      <c r="B973">
        <v>742</v>
      </c>
      <c r="D973" t="s">
        <v>8221</v>
      </c>
      <c r="E973">
        <v>29</v>
      </c>
    </row>
    <row r="974" spans="1:5" x14ac:dyDescent="0.35">
      <c r="A974" t="s">
        <v>8219</v>
      </c>
      <c r="B974">
        <v>170</v>
      </c>
      <c r="D974" t="s">
        <v>8221</v>
      </c>
      <c r="E974">
        <v>9</v>
      </c>
    </row>
    <row r="975" spans="1:5" x14ac:dyDescent="0.35">
      <c r="A975" t="s">
        <v>8219</v>
      </c>
      <c r="B975">
        <v>242</v>
      </c>
      <c r="D975" t="s">
        <v>8221</v>
      </c>
      <c r="E975">
        <v>27</v>
      </c>
    </row>
    <row r="976" spans="1:5" x14ac:dyDescent="0.35">
      <c r="A976" t="s">
        <v>8219</v>
      </c>
      <c r="B976">
        <v>541</v>
      </c>
      <c r="D976" t="s">
        <v>8221</v>
      </c>
      <c r="E976">
        <v>2</v>
      </c>
    </row>
    <row r="977" spans="1:5" x14ac:dyDescent="0.35">
      <c r="A977" t="s">
        <v>8219</v>
      </c>
      <c r="B977">
        <v>121</v>
      </c>
      <c r="D977" t="s">
        <v>8221</v>
      </c>
      <c r="E977">
        <v>3</v>
      </c>
    </row>
    <row r="978" spans="1:5" x14ac:dyDescent="0.35">
      <c r="A978" t="s">
        <v>8219</v>
      </c>
      <c r="B978">
        <v>621</v>
      </c>
      <c r="D978" t="s">
        <v>8221</v>
      </c>
      <c r="E978">
        <v>4</v>
      </c>
    </row>
    <row r="979" spans="1:5" x14ac:dyDescent="0.35">
      <c r="A979" t="s">
        <v>8219</v>
      </c>
      <c r="B979">
        <v>101</v>
      </c>
      <c r="D979" t="s">
        <v>8221</v>
      </c>
      <c r="E979">
        <v>2</v>
      </c>
    </row>
    <row r="980" spans="1:5" x14ac:dyDescent="0.35">
      <c r="A980" t="s">
        <v>8219</v>
      </c>
      <c r="B980">
        <v>554</v>
      </c>
      <c r="D980" t="s">
        <v>8221</v>
      </c>
      <c r="E980">
        <v>20</v>
      </c>
    </row>
    <row r="981" spans="1:5" x14ac:dyDescent="0.35">
      <c r="A981" t="s">
        <v>8219</v>
      </c>
      <c r="B981">
        <v>666</v>
      </c>
      <c r="D981" t="s">
        <v>8221</v>
      </c>
      <c r="E981">
        <v>3</v>
      </c>
    </row>
    <row r="982" spans="1:5" x14ac:dyDescent="0.35">
      <c r="A982" t="s">
        <v>8219</v>
      </c>
      <c r="B982">
        <v>410</v>
      </c>
      <c r="D982" t="s">
        <v>8221</v>
      </c>
      <c r="E982">
        <v>4</v>
      </c>
    </row>
    <row r="983" spans="1:5" x14ac:dyDescent="0.35">
      <c r="A983" t="s">
        <v>8219</v>
      </c>
      <c r="B983">
        <v>375</v>
      </c>
      <c r="D983" t="s">
        <v>8221</v>
      </c>
      <c r="E983">
        <v>1</v>
      </c>
    </row>
    <row r="984" spans="1:5" x14ac:dyDescent="0.35">
      <c r="A984" t="s">
        <v>8219</v>
      </c>
      <c r="B984">
        <v>1364</v>
      </c>
      <c r="D984" t="s">
        <v>8221</v>
      </c>
      <c r="E984">
        <v>0</v>
      </c>
    </row>
    <row r="985" spans="1:5" x14ac:dyDescent="0.35">
      <c r="A985" t="s">
        <v>8219</v>
      </c>
      <c r="B985">
        <v>35</v>
      </c>
      <c r="D985" t="s">
        <v>8221</v>
      </c>
      <c r="E985">
        <v>0</v>
      </c>
    </row>
    <row r="986" spans="1:5" x14ac:dyDescent="0.35">
      <c r="A986" t="s">
        <v>8219</v>
      </c>
      <c r="B986">
        <v>203</v>
      </c>
      <c r="D986" t="s">
        <v>8221</v>
      </c>
      <c r="E986">
        <v>14</v>
      </c>
    </row>
    <row r="987" spans="1:5" x14ac:dyDescent="0.35">
      <c r="A987" t="s">
        <v>8219</v>
      </c>
      <c r="B987">
        <v>49</v>
      </c>
      <c r="D987" t="s">
        <v>8221</v>
      </c>
      <c r="E987">
        <v>1</v>
      </c>
    </row>
    <row r="988" spans="1:5" x14ac:dyDescent="0.35">
      <c r="A988" t="s">
        <v>8219</v>
      </c>
      <c r="B988">
        <v>5812</v>
      </c>
      <c r="D988" t="s">
        <v>8221</v>
      </c>
      <c r="E988">
        <v>118</v>
      </c>
    </row>
    <row r="989" spans="1:5" x14ac:dyDescent="0.35">
      <c r="A989" t="s">
        <v>8219</v>
      </c>
      <c r="B989">
        <v>1556</v>
      </c>
      <c r="D989" t="s">
        <v>8221</v>
      </c>
      <c r="E989">
        <v>2</v>
      </c>
    </row>
    <row r="990" spans="1:5" x14ac:dyDescent="0.35">
      <c r="A990" t="s">
        <v>8219</v>
      </c>
      <c r="B990">
        <v>65</v>
      </c>
      <c r="D990" t="s">
        <v>8221</v>
      </c>
      <c r="E990">
        <v>1</v>
      </c>
    </row>
    <row r="991" spans="1:5" x14ac:dyDescent="0.35">
      <c r="A991" t="s">
        <v>8219</v>
      </c>
      <c r="B991">
        <v>10</v>
      </c>
      <c r="D991" t="s">
        <v>8221</v>
      </c>
      <c r="E991">
        <v>3</v>
      </c>
    </row>
    <row r="992" spans="1:5" x14ac:dyDescent="0.35">
      <c r="A992" t="s">
        <v>8219</v>
      </c>
      <c r="B992">
        <v>76</v>
      </c>
      <c r="D992" t="s">
        <v>8221</v>
      </c>
      <c r="E992">
        <v>1</v>
      </c>
    </row>
    <row r="993" spans="1:5" x14ac:dyDescent="0.35">
      <c r="A993" t="s">
        <v>8219</v>
      </c>
      <c r="B993">
        <v>263</v>
      </c>
      <c r="D993" t="s">
        <v>8221</v>
      </c>
      <c r="E993">
        <v>3</v>
      </c>
    </row>
    <row r="994" spans="1:5" x14ac:dyDescent="0.35">
      <c r="A994" t="s">
        <v>8219</v>
      </c>
      <c r="B994">
        <v>1530</v>
      </c>
      <c r="D994" t="s">
        <v>8221</v>
      </c>
      <c r="E994">
        <v>38</v>
      </c>
    </row>
    <row r="995" spans="1:5" x14ac:dyDescent="0.35">
      <c r="A995" t="s">
        <v>8219</v>
      </c>
      <c r="B995">
        <v>278</v>
      </c>
      <c r="D995" t="s">
        <v>8221</v>
      </c>
      <c r="E995">
        <v>52</v>
      </c>
    </row>
    <row r="996" spans="1:5" x14ac:dyDescent="0.35">
      <c r="A996" t="s">
        <v>8219</v>
      </c>
      <c r="B996">
        <v>350</v>
      </c>
      <c r="D996" t="s">
        <v>8221</v>
      </c>
      <c r="E996">
        <v>2</v>
      </c>
    </row>
    <row r="997" spans="1:5" x14ac:dyDescent="0.35">
      <c r="A997" t="s">
        <v>8219</v>
      </c>
      <c r="B997">
        <v>470</v>
      </c>
      <c r="D997" t="s">
        <v>8221</v>
      </c>
      <c r="E997">
        <v>0</v>
      </c>
    </row>
    <row r="998" spans="1:5" x14ac:dyDescent="0.35">
      <c r="A998" t="s">
        <v>8219</v>
      </c>
      <c r="B998">
        <v>3</v>
      </c>
      <c r="D998" t="s">
        <v>8221</v>
      </c>
      <c r="E998">
        <v>4</v>
      </c>
    </row>
    <row r="999" spans="1:5" x14ac:dyDescent="0.35">
      <c r="A999" t="s">
        <v>8219</v>
      </c>
      <c r="B999">
        <v>8200</v>
      </c>
      <c r="D999" t="s">
        <v>8221</v>
      </c>
      <c r="E999">
        <v>4</v>
      </c>
    </row>
    <row r="1000" spans="1:5" x14ac:dyDescent="0.35">
      <c r="A1000" t="s">
        <v>8219</v>
      </c>
      <c r="B1000">
        <v>8359</v>
      </c>
      <c r="D1000" t="s">
        <v>8221</v>
      </c>
      <c r="E1000">
        <v>18</v>
      </c>
    </row>
    <row r="1001" spans="1:5" x14ac:dyDescent="0.35">
      <c r="A1001" t="s">
        <v>8219</v>
      </c>
      <c r="B1001">
        <v>188</v>
      </c>
      <c r="D1001" t="s">
        <v>8221</v>
      </c>
      <c r="E1001">
        <v>0</v>
      </c>
    </row>
    <row r="1002" spans="1:5" x14ac:dyDescent="0.35">
      <c r="A1002" t="s">
        <v>8219</v>
      </c>
      <c r="B1002">
        <v>48</v>
      </c>
      <c r="D1002" t="s">
        <v>8221</v>
      </c>
      <c r="E1002">
        <v>22</v>
      </c>
    </row>
    <row r="1003" spans="1:5" x14ac:dyDescent="0.35">
      <c r="A1003" t="s">
        <v>8219</v>
      </c>
      <c r="B1003">
        <v>607</v>
      </c>
      <c r="D1003" t="s">
        <v>8221</v>
      </c>
      <c r="E1003">
        <v>49</v>
      </c>
    </row>
    <row r="1004" spans="1:5" x14ac:dyDescent="0.35">
      <c r="A1004" t="s">
        <v>8219</v>
      </c>
      <c r="B1004">
        <v>50</v>
      </c>
      <c r="D1004" t="s">
        <v>8221</v>
      </c>
      <c r="E1004">
        <v>19</v>
      </c>
    </row>
    <row r="1005" spans="1:5" x14ac:dyDescent="0.35">
      <c r="A1005" t="s">
        <v>8219</v>
      </c>
      <c r="B1005">
        <v>55</v>
      </c>
      <c r="D1005" t="s">
        <v>8221</v>
      </c>
      <c r="E1005">
        <v>4</v>
      </c>
    </row>
    <row r="1006" spans="1:5" x14ac:dyDescent="0.35">
      <c r="A1006" t="s">
        <v>8219</v>
      </c>
      <c r="B1006">
        <v>38</v>
      </c>
      <c r="D1006" t="s">
        <v>8221</v>
      </c>
      <c r="E1006">
        <v>4</v>
      </c>
    </row>
    <row r="1007" spans="1:5" x14ac:dyDescent="0.35">
      <c r="A1007" t="s">
        <v>8219</v>
      </c>
      <c r="B1007">
        <v>25</v>
      </c>
      <c r="D1007" t="s">
        <v>8221</v>
      </c>
      <c r="E1007">
        <v>2</v>
      </c>
    </row>
    <row r="1008" spans="1:5" x14ac:dyDescent="0.35">
      <c r="A1008" t="s">
        <v>8219</v>
      </c>
      <c r="B1008">
        <v>46</v>
      </c>
      <c r="D1008" t="s">
        <v>8221</v>
      </c>
      <c r="E1008">
        <v>0</v>
      </c>
    </row>
    <row r="1009" spans="1:5" x14ac:dyDescent="0.35">
      <c r="A1009" t="s">
        <v>8219</v>
      </c>
      <c r="B1009">
        <v>83</v>
      </c>
      <c r="D1009" t="s">
        <v>8221</v>
      </c>
      <c r="E1009">
        <v>0</v>
      </c>
    </row>
    <row r="1010" spans="1:5" x14ac:dyDescent="0.35">
      <c r="A1010" t="s">
        <v>8219</v>
      </c>
      <c r="B1010">
        <v>35</v>
      </c>
      <c r="D1010" t="s">
        <v>8221</v>
      </c>
      <c r="E1010">
        <v>14</v>
      </c>
    </row>
    <row r="1011" spans="1:5" x14ac:dyDescent="0.35">
      <c r="A1011" t="s">
        <v>8219</v>
      </c>
      <c r="B1011">
        <v>25</v>
      </c>
      <c r="D1011" t="s">
        <v>8221</v>
      </c>
      <c r="E1011">
        <v>8</v>
      </c>
    </row>
    <row r="1012" spans="1:5" x14ac:dyDescent="0.35">
      <c r="A1012" t="s">
        <v>8219</v>
      </c>
      <c r="B1012">
        <v>75</v>
      </c>
      <c r="D1012" t="s">
        <v>8221</v>
      </c>
      <c r="E1012">
        <v>0</v>
      </c>
    </row>
    <row r="1013" spans="1:5" x14ac:dyDescent="0.35">
      <c r="A1013" t="s">
        <v>8219</v>
      </c>
      <c r="B1013">
        <v>62</v>
      </c>
      <c r="D1013" t="s">
        <v>8221</v>
      </c>
      <c r="E1013">
        <v>15</v>
      </c>
    </row>
    <row r="1014" spans="1:5" x14ac:dyDescent="0.35">
      <c r="A1014" t="s">
        <v>8219</v>
      </c>
      <c r="B1014">
        <v>160</v>
      </c>
      <c r="D1014" t="s">
        <v>8221</v>
      </c>
      <c r="E1014">
        <v>33</v>
      </c>
    </row>
    <row r="1015" spans="1:5" x14ac:dyDescent="0.35">
      <c r="A1015" t="s">
        <v>8219</v>
      </c>
      <c r="B1015">
        <v>246</v>
      </c>
      <c r="D1015" t="s">
        <v>8221</v>
      </c>
      <c r="E1015">
        <v>2</v>
      </c>
    </row>
    <row r="1016" spans="1:5" x14ac:dyDescent="0.35">
      <c r="A1016" t="s">
        <v>8219</v>
      </c>
      <c r="B1016">
        <v>55</v>
      </c>
      <c r="D1016" t="s">
        <v>8221</v>
      </c>
      <c r="E1016">
        <v>6</v>
      </c>
    </row>
    <row r="1017" spans="1:5" x14ac:dyDescent="0.35">
      <c r="A1017" t="s">
        <v>8219</v>
      </c>
      <c r="B1017">
        <v>23</v>
      </c>
      <c r="D1017" t="s">
        <v>8221</v>
      </c>
      <c r="E1017">
        <v>2</v>
      </c>
    </row>
    <row r="1018" spans="1:5" x14ac:dyDescent="0.35">
      <c r="A1018" t="s">
        <v>8219</v>
      </c>
      <c r="B1018">
        <v>72</v>
      </c>
      <c r="D1018" t="s">
        <v>8221</v>
      </c>
      <c r="E1018">
        <v>0</v>
      </c>
    </row>
    <row r="1019" spans="1:5" x14ac:dyDescent="0.35">
      <c r="A1019" t="s">
        <v>8219</v>
      </c>
      <c r="B1019">
        <v>22</v>
      </c>
      <c r="D1019" t="s">
        <v>8221</v>
      </c>
      <c r="E1019">
        <v>4</v>
      </c>
    </row>
    <row r="1020" spans="1:5" x14ac:dyDescent="0.35">
      <c r="A1020" t="s">
        <v>8219</v>
      </c>
      <c r="B1020">
        <v>14</v>
      </c>
      <c r="D1020" t="s">
        <v>8221</v>
      </c>
      <c r="E1020">
        <v>1</v>
      </c>
    </row>
    <row r="1021" spans="1:5" x14ac:dyDescent="0.35">
      <c r="A1021" t="s">
        <v>8219</v>
      </c>
      <c r="B1021">
        <v>38</v>
      </c>
      <c r="D1021" t="s">
        <v>8221</v>
      </c>
      <c r="E1021">
        <v>3</v>
      </c>
    </row>
    <row r="1022" spans="1:5" x14ac:dyDescent="0.35">
      <c r="A1022" t="s">
        <v>8219</v>
      </c>
      <c r="B1022">
        <v>32</v>
      </c>
      <c r="D1022" t="s">
        <v>8221</v>
      </c>
      <c r="E1022">
        <v>4</v>
      </c>
    </row>
    <row r="1023" spans="1:5" x14ac:dyDescent="0.35">
      <c r="A1023" t="s">
        <v>8219</v>
      </c>
      <c r="B1023">
        <v>63</v>
      </c>
      <c r="D1023" t="s">
        <v>8221</v>
      </c>
      <c r="E1023">
        <v>0</v>
      </c>
    </row>
    <row r="1024" spans="1:5" x14ac:dyDescent="0.35">
      <c r="A1024" t="s">
        <v>8219</v>
      </c>
      <c r="B1024">
        <v>27</v>
      </c>
      <c r="D1024" t="s">
        <v>8221</v>
      </c>
      <c r="E1024">
        <v>4</v>
      </c>
    </row>
    <row r="1025" spans="1:5" x14ac:dyDescent="0.35">
      <c r="A1025" t="s">
        <v>8219</v>
      </c>
      <c r="B1025">
        <v>44</v>
      </c>
      <c r="D1025" t="s">
        <v>8221</v>
      </c>
      <c r="E1025">
        <v>3</v>
      </c>
    </row>
    <row r="1026" spans="1:5" x14ac:dyDescent="0.35">
      <c r="A1026" t="s">
        <v>8219</v>
      </c>
      <c r="B1026">
        <v>38</v>
      </c>
      <c r="D1026" t="s">
        <v>8221</v>
      </c>
      <c r="E1026">
        <v>34</v>
      </c>
    </row>
    <row r="1027" spans="1:5" x14ac:dyDescent="0.35">
      <c r="A1027" t="s">
        <v>8219</v>
      </c>
      <c r="B1027">
        <v>115</v>
      </c>
      <c r="D1027" t="s">
        <v>8221</v>
      </c>
      <c r="E1027">
        <v>2</v>
      </c>
    </row>
    <row r="1028" spans="1:5" x14ac:dyDescent="0.35">
      <c r="A1028" t="s">
        <v>8219</v>
      </c>
      <c r="B1028">
        <v>37</v>
      </c>
      <c r="D1028" t="s">
        <v>8221</v>
      </c>
      <c r="E1028">
        <v>33</v>
      </c>
    </row>
    <row r="1029" spans="1:5" x14ac:dyDescent="0.35">
      <c r="A1029" t="s">
        <v>8219</v>
      </c>
      <c r="B1029">
        <v>99</v>
      </c>
      <c r="D1029" t="s">
        <v>8221</v>
      </c>
      <c r="E1029">
        <v>0</v>
      </c>
    </row>
    <row r="1030" spans="1:5" x14ac:dyDescent="0.35">
      <c r="A1030" t="s">
        <v>8219</v>
      </c>
      <c r="B1030">
        <v>44</v>
      </c>
      <c r="D1030" t="s">
        <v>8221</v>
      </c>
      <c r="E1030">
        <v>0</v>
      </c>
    </row>
    <row r="1031" spans="1:5" x14ac:dyDescent="0.35">
      <c r="A1031" t="s">
        <v>8219</v>
      </c>
      <c r="B1031">
        <v>58</v>
      </c>
      <c r="D1031" t="s">
        <v>8221</v>
      </c>
      <c r="E1031">
        <v>1</v>
      </c>
    </row>
    <row r="1032" spans="1:5" x14ac:dyDescent="0.35">
      <c r="A1032" t="s">
        <v>8219</v>
      </c>
      <c r="B1032">
        <v>191</v>
      </c>
      <c r="D1032" t="s">
        <v>8221</v>
      </c>
      <c r="E1032">
        <v>13</v>
      </c>
    </row>
    <row r="1033" spans="1:5" x14ac:dyDescent="0.35">
      <c r="A1033" t="s">
        <v>8219</v>
      </c>
      <c r="B1033">
        <v>40</v>
      </c>
      <c r="D1033" t="s">
        <v>8221</v>
      </c>
      <c r="E1033">
        <v>2</v>
      </c>
    </row>
    <row r="1034" spans="1:5" x14ac:dyDescent="0.35">
      <c r="A1034" t="s">
        <v>8219</v>
      </c>
      <c r="B1034">
        <v>38</v>
      </c>
      <c r="D1034" t="s">
        <v>8221</v>
      </c>
      <c r="E1034">
        <v>36</v>
      </c>
    </row>
    <row r="1035" spans="1:5" x14ac:dyDescent="0.35">
      <c r="A1035" t="s">
        <v>8219</v>
      </c>
      <c r="B1035">
        <v>39</v>
      </c>
      <c r="D1035" t="s">
        <v>8221</v>
      </c>
      <c r="E1035">
        <v>1</v>
      </c>
    </row>
    <row r="1036" spans="1:5" x14ac:dyDescent="0.35">
      <c r="A1036" t="s">
        <v>8219</v>
      </c>
      <c r="B1036">
        <v>11</v>
      </c>
      <c r="D1036" t="s">
        <v>8221</v>
      </c>
      <c r="E1036">
        <v>15</v>
      </c>
    </row>
    <row r="1037" spans="1:5" x14ac:dyDescent="0.35">
      <c r="A1037" t="s">
        <v>8219</v>
      </c>
      <c r="B1037">
        <v>107</v>
      </c>
      <c r="D1037" t="s">
        <v>8221</v>
      </c>
      <c r="E1037">
        <v>1</v>
      </c>
    </row>
    <row r="1038" spans="1:5" x14ac:dyDescent="0.35">
      <c r="A1038" t="s">
        <v>8219</v>
      </c>
      <c r="B1038">
        <v>147</v>
      </c>
      <c r="D1038" t="s">
        <v>8221</v>
      </c>
      <c r="E1038">
        <v>0</v>
      </c>
    </row>
    <row r="1039" spans="1:5" x14ac:dyDescent="0.35">
      <c r="A1039" t="s">
        <v>8219</v>
      </c>
      <c r="B1039">
        <v>36</v>
      </c>
      <c r="D1039" t="s">
        <v>8221</v>
      </c>
      <c r="E1039">
        <v>1</v>
      </c>
    </row>
    <row r="1040" spans="1:5" x14ac:dyDescent="0.35">
      <c r="A1040" t="s">
        <v>8219</v>
      </c>
      <c r="B1040">
        <v>92</v>
      </c>
      <c r="D1040" t="s">
        <v>8221</v>
      </c>
      <c r="E1040">
        <v>0</v>
      </c>
    </row>
    <row r="1041" spans="1:5" x14ac:dyDescent="0.35">
      <c r="A1041" t="s">
        <v>8219</v>
      </c>
      <c r="B1041">
        <v>35</v>
      </c>
      <c r="D1041" t="s">
        <v>8221</v>
      </c>
      <c r="E1041">
        <v>0</v>
      </c>
    </row>
    <row r="1042" spans="1:5" x14ac:dyDescent="0.35">
      <c r="A1042" t="s">
        <v>8219</v>
      </c>
      <c r="B1042">
        <v>17</v>
      </c>
      <c r="D1042" t="s">
        <v>8221</v>
      </c>
      <c r="E1042">
        <v>1</v>
      </c>
    </row>
    <row r="1043" spans="1:5" x14ac:dyDescent="0.35">
      <c r="A1043" t="s">
        <v>8219</v>
      </c>
      <c r="B1043">
        <v>22</v>
      </c>
      <c r="D1043" t="s">
        <v>8221</v>
      </c>
      <c r="E1043">
        <v>39</v>
      </c>
    </row>
    <row r="1044" spans="1:5" x14ac:dyDescent="0.35">
      <c r="A1044" t="s">
        <v>8219</v>
      </c>
      <c r="B1044">
        <v>69</v>
      </c>
      <c r="D1044" t="s">
        <v>8221</v>
      </c>
      <c r="E1044">
        <v>0</v>
      </c>
    </row>
    <row r="1045" spans="1:5" x14ac:dyDescent="0.35">
      <c r="A1045" t="s">
        <v>8219</v>
      </c>
      <c r="B1045">
        <v>13</v>
      </c>
      <c r="D1045" t="s">
        <v>8221</v>
      </c>
      <c r="E1045">
        <v>0</v>
      </c>
    </row>
    <row r="1046" spans="1:5" x14ac:dyDescent="0.35">
      <c r="A1046" t="s">
        <v>8219</v>
      </c>
      <c r="B1046">
        <v>58</v>
      </c>
      <c r="D1046" t="s">
        <v>8221</v>
      </c>
      <c r="E1046">
        <v>3</v>
      </c>
    </row>
    <row r="1047" spans="1:5" x14ac:dyDescent="0.35">
      <c r="A1047" t="s">
        <v>8219</v>
      </c>
      <c r="B1047">
        <v>44</v>
      </c>
      <c r="D1047" t="s">
        <v>8221</v>
      </c>
      <c r="E1047">
        <v>1</v>
      </c>
    </row>
    <row r="1048" spans="1:5" x14ac:dyDescent="0.35">
      <c r="A1048" t="s">
        <v>8219</v>
      </c>
      <c r="B1048">
        <v>83</v>
      </c>
      <c r="D1048" t="s">
        <v>8221</v>
      </c>
      <c r="E1048">
        <v>13</v>
      </c>
    </row>
    <row r="1049" spans="1:5" x14ac:dyDescent="0.35">
      <c r="A1049" t="s">
        <v>8219</v>
      </c>
      <c r="B1049">
        <v>117</v>
      </c>
      <c r="D1049" t="s">
        <v>8221</v>
      </c>
      <c r="E1049">
        <v>0</v>
      </c>
    </row>
    <row r="1050" spans="1:5" x14ac:dyDescent="0.35">
      <c r="A1050" t="s">
        <v>8219</v>
      </c>
      <c r="B1050">
        <v>32</v>
      </c>
      <c r="D1050" t="s">
        <v>8221</v>
      </c>
      <c r="E1050">
        <v>6</v>
      </c>
    </row>
    <row r="1051" spans="1:5" x14ac:dyDescent="0.35">
      <c r="A1051" t="s">
        <v>8219</v>
      </c>
      <c r="B1051">
        <v>8</v>
      </c>
      <c r="D1051" t="s">
        <v>8221</v>
      </c>
      <c r="E1051">
        <v>0</v>
      </c>
    </row>
    <row r="1052" spans="1:5" x14ac:dyDescent="0.35">
      <c r="A1052" t="s">
        <v>8219</v>
      </c>
      <c r="B1052">
        <v>340</v>
      </c>
      <c r="D1052" t="s">
        <v>8221</v>
      </c>
      <c r="E1052">
        <v>14</v>
      </c>
    </row>
    <row r="1053" spans="1:5" x14ac:dyDescent="0.35">
      <c r="A1053" t="s">
        <v>8219</v>
      </c>
      <c r="B1053">
        <v>7</v>
      </c>
      <c r="D1053" t="s">
        <v>8221</v>
      </c>
      <c r="E1053">
        <v>5</v>
      </c>
    </row>
    <row r="1054" spans="1:5" x14ac:dyDescent="0.35">
      <c r="A1054" t="s">
        <v>8219</v>
      </c>
      <c r="B1054">
        <v>19</v>
      </c>
      <c r="D1054" t="s">
        <v>8221</v>
      </c>
      <c r="E1054">
        <v>6</v>
      </c>
    </row>
    <row r="1055" spans="1:5" x14ac:dyDescent="0.35">
      <c r="A1055" t="s">
        <v>8219</v>
      </c>
      <c r="B1055">
        <v>47</v>
      </c>
      <c r="D1055" t="s">
        <v>8221</v>
      </c>
      <c r="E1055">
        <v>15</v>
      </c>
    </row>
    <row r="1056" spans="1:5" x14ac:dyDescent="0.35">
      <c r="A1056" t="s">
        <v>8219</v>
      </c>
      <c r="B1056">
        <v>13</v>
      </c>
      <c r="D1056" t="s">
        <v>8221</v>
      </c>
      <c r="E1056">
        <v>0</v>
      </c>
    </row>
    <row r="1057" spans="1:5" x14ac:dyDescent="0.35">
      <c r="A1057" t="s">
        <v>8219</v>
      </c>
      <c r="B1057">
        <v>90</v>
      </c>
      <c r="D1057" t="s">
        <v>8221</v>
      </c>
      <c r="E1057">
        <v>1</v>
      </c>
    </row>
    <row r="1058" spans="1:5" x14ac:dyDescent="0.35">
      <c r="A1058" t="s">
        <v>8219</v>
      </c>
      <c r="B1058">
        <v>63</v>
      </c>
      <c r="D1058" t="s">
        <v>8221</v>
      </c>
      <c r="E1058">
        <v>9</v>
      </c>
    </row>
    <row r="1059" spans="1:5" x14ac:dyDescent="0.35">
      <c r="A1059" t="s">
        <v>8219</v>
      </c>
      <c r="B1059">
        <v>26</v>
      </c>
      <c r="D1059" t="s">
        <v>8221</v>
      </c>
      <c r="E1059">
        <v>3</v>
      </c>
    </row>
    <row r="1060" spans="1:5" x14ac:dyDescent="0.35">
      <c r="A1060" t="s">
        <v>8219</v>
      </c>
      <c r="B1060">
        <v>71</v>
      </c>
      <c r="D1060" t="s">
        <v>8221</v>
      </c>
      <c r="E1060">
        <v>3</v>
      </c>
    </row>
    <row r="1061" spans="1:5" x14ac:dyDescent="0.35">
      <c r="A1061" t="s">
        <v>8219</v>
      </c>
      <c r="B1061">
        <v>38</v>
      </c>
      <c r="D1061" t="s">
        <v>8221</v>
      </c>
      <c r="E1061">
        <v>1</v>
      </c>
    </row>
    <row r="1062" spans="1:5" x14ac:dyDescent="0.35">
      <c r="A1062" t="s">
        <v>8219</v>
      </c>
      <c r="B1062">
        <v>859</v>
      </c>
      <c r="D1062" t="s">
        <v>8221</v>
      </c>
      <c r="E1062">
        <v>3</v>
      </c>
    </row>
    <row r="1063" spans="1:5" x14ac:dyDescent="0.35">
      <c r="A1063" t="s">
        <v>8219</v>
      </c>
      <c r="B1063">
        <v>21</v>
      </c>
      <c r="D1063" t="s">
        <v>8221</v>
      </c>
      <c r="E1063">
        <v>0</v>
      </c>
    </row>
    <row r="1064" spans="1:5" x14ac:dyDescent="0.35">
      <c r="A1064" t="s">
        <v>8219</v>
      </c>
      <c r="B1064">
        <v>78</v>
      </c>
      <c r="D1064" t="s">
        <v>8221</v>
      </c>
      <c r="E1064">
        <v>2</v>
      </c>
    </row>
    <row r="1065" spans="1:5" x14ac:dyDescent="0.35">
      <c r="A1065" t="s">
        <v>8219</v>
      </c>
      <c r="B1065">
        <v>53</v>
      </c>
      <c r="D1065" t="s">
        <v>8221</v>
      </c>
      <c r="E1065">
        <v>10</v>
      </c>
    </row>
    <row r="1066" spans="1:5" x14ac:dyDescent="0.35">
      <c r="A1066" t="s">
        <v>8219</v>
      </c>
      <c r="B1066">
        <v>356</v>
      </c>
      <c r="D1066" t="s">
        <v>8221</v>
      </c>
      <c r="E1066">
        <v>60</v>
      </c>
    </row>
    <row r="1067" spans="1:5" x14ac:dyDescent="0.35">
      <c r="A1067" t="s">
        <v>8219</v>
      </c>
      <c r="B1067">
        <v>279</v>
      </c>
      <c r="D1067" t="s">
        <v>8221</v>
      </c>
      <c r="E1067">
        <v>5</v>
      </c>
    </row>
    <row r="1068" spans="1:5" x14ac:dyDescent="0.35">
      <c r="A1068" t="s">
        <v>8219</v>
      </c>
      <c r="B1068">
        <v>266</v>
      </c>
      <c r="D1068" t="s">
        <v>8221</v>
      </c>
      <c r="E1068">
        <v>9</v>
      </c>
    </row>
    <row r="1069" spans="1:5" x14ac:dyDescent="0.35">
      <c r="A1069" t="s">
        <v>8219</v>
      </c>
      <c r="B1069">
        <v>623</v>
      </c>
      <c r="D1069" t="s">
        <v>8221</v>
      </c>
      <c r="E1069">
        <v>13</v>
      </c>
    </row>
    <row r="1070" spans="1:5" x14ac:dyDescent="0.35">
      <c r="A1070" t="s">
        <v>8219</v>
      </c>
      <c r="B1070">
        <v>392</v>
      </c>
      <c r="D1070" t="s">
        <v>8221</v>
      </c>
      <c r="E1070">
        <v>0</v>
      </c>
    </row>
    <row r="1071" spans="1:5" x14ac:dyDescent="0.35">
      <c r="A1071" t="s">
        <v>8219</v>
      </c>
      <c r="B1071">
        <v>3562</v>
      </c>
      <c r="D1071" t="s">
        <v>8221</v>
      </c>
      <c r="E1071">
        <v>8</v>
      </c>
    </row>
    <row r="1072" spans="1:5" x14ac:dyDescent="0.35">
      <c r="A1072" t="s">
        <v>8219</v>
      </c>
      <c r="B1072">
        <v>514</v>
      </c>
      <c r="D1072" t="s">
        <v>8221</v>
      </c>
      <c r="E1072">
        <v>3</v>
      </c>
    </row>
    <row r="1073" spans="1:5" x14ac:dyDescent="0.35">
      <c r="A1073" t="s">
        <v>8219</v>
      </c>
      <c r="B1073">
        <v>88</v>
      </c>
      <c r="D1073" t="s">
        <v>8221</v>
      </c>
      <c r="E1073">
        <v>3</v>
      </c>
    </row>
    <row r="1074" spans="1:5" x14ac:dyDescent="0.35">
      <c r="A1074" t="s">
        <v>8219</v>
      </c>
      <c r="B1074">
        <v>537</v>
      </c>
      <c r="D1074" t="s">
        <v>8221</v>
      </c>
      <c r="E1074">
        <v>0</v>
      </c>
    </row>
    <row r="1075" spans="1:5" x14ac:dyDescent="0.35">
      <c r="A1075" t="s">
        <v>8219</v>
      </c>
      <c r="B1075">
        <v>25</v>
      </c>
      <c r="D1075" t="s">
        <v>8221</v>
      </c>
      <c r="E1075">
        <v>6</v>
      </c>
    </row>
    <row r="1076" spans="1:5" x14ac:dyDescent="0.35">
      <c r="A1076" t="s">
        <v>8219</v>
      </c>
      <c r="B1076">
        <v>3238</v>
      </c>
      <c r="D1076" t="s">
        <v>8221</v>
      </c>
      <c r="E1076">
        <v>4</v>
      </c>
    </row>
    <row r="1077" spans="1:5" x14ac:dyDescent="0.35">
      <c r="A1077" t="s">
        <v>8219</v>
      </c>
      <c r="B1077">
        <v>897</v>
      </c>
      <c r="D1077" t="s">
        <v>8221</v>
      </c>
      <c r="E1077">
        <v>1</v>
      </c>
    </row>
    <row r="1078" spans="1:5" x14ac:dyDescent="0.35">
      <c r="A1078" t="s">
        <v>8219</v>
      </c>
      <c r="B1078">
        <v>878</v>
      </c>
      <c r="D1078" t="s">
        <v>8221</v>
      </c>
      <c r="E1078">
        <v>29</v>
      </c>
    </row>
    <row r="1079" spans="1:5" x14ac:dyDescent="0.35">
      <c r="A1079" t="s">
        <v>8219</v>
      </c>
      <c r="B1079">
        <v>115</v>
      </c>
      <c r="D1079" t="s">
        <v>8221</v>
      </c>
      <c r="E1079">
        <v>0</v>
      </c>
    </row>
    <row r="1080" spans="1:5" x14ac:dyDescent="0.35">
      <c r="A1080" t="s">
        <v>8219</v>
      </c>
      <c r="B1080">
        <v>234</v>
      </c>
      <c r="D1080" t="s">
        <v>8221</v>
      </c>
      <c r="E1080">
        <v>4</v>
      </c>
    </row>
    <row r="1081" spans="1:5" x14ac:dyDescent="0.35">
      <c r="A1081" t="s">
        <v>8219</v>
      </c>
      <c r="B1081">
        <v>4330</v>
      </c>
      <c r="D1081" t="s">
        <v>8221</v>
      </c>
      <c r="E1081">
        <v>5</v>
      </c>
    </row>
    <row r="1082" spans="1:5" x14ac:dyDescent="0.35">
      <c r="A1082" t="s">
        <v>8219</v>
      </c>
      <c r="B1082">
        <v>651</v>
      </c>
      <c r="D1082" t="s">
        <v>8221</v>
      </c>
      <c r="E1082">
        <v>4</v>
      </c>
    </row>
    <row r="1083" spans="1:5" x14ac:dyDescent="0.35">
      <c r="A1083" t="s">
        <v>8219</v>
      </c>
      <c r="B1083">
        <v>251</v>
      </c>
      <c r="D1083" t="s">
        <v>8221</v>
      </c>
      <c r="E1083">
        <v>5</v>
      </c>
    </row>
    <row r="1084" spans="1:5" x14ac:dyDescent="0.35">
      <c r="A1084" t="s">
        <v>8219</v>
      </c>
      <c r="B1084">
        <v>263</v>
      </c>
      <c r="D1084" t="s">
        <v>8221</v>
      </c>
      <c r="E1084">
        <v>1</v>
      </c>
    </row>
    <row r="1085" spans="1:5" x14ac:dyDescent="0.35">
      <c r="A1085" t="s">
        <v>8219</v>
      </c>
      <c r="B1085">
        <v>28</v>
      </c>
      <c r="D1085" t="s">
        <v>8221</v>
      </c>
      <c r="E1085">
        <v>1</v>
      </c>
    </row>
    <row r="1086" spans="1:5" x14ac:dyDescent="0.35">
      <c r="A1086" t="s">
        <v>8219</v>
      </c>
      <c r="B1086">
        <v>721</v>
      </c>
      <c r="D1086" t="s">
        <v>8221</v>
      </c>
      <c r="E1086">
        <v>0</v>
      </c>
    </row>
    <row r="1087" spans="1:5" x14ac:dyDescent="0.35">
      <c r="A1087" t="s">
        <v>8219</v>
      </c>
      <c r="B1087">
        <v>50</v>
      </c>
      <c r="D1087" t="s">
        <v>8221</v>
      </c>
      <c r="E1087">
        <v>14</v>
      </c>
    </row>
    <row r="1088" spans="1:5" x14ac:dyDescent="0.35">
      <c r="A1088" t="s">
        <v>8219</v>
      </c>
      <c r="B1088">
        <v>73</v>
      </c>
      <c r="D1088" t="s">
        <v>8221</v>
      </c>
      <c r="E1088">
        <v>3</v>
      </c>
    </row>
    <row r="1089" spans="1:5" x14ac:dyDescent="0.35">
      <c r="A1089" t="s">
        <v>8219</v>
      </c>
      <c r="B1089">
        <v>27</v>
      </c>
      <c r="D1089" t="s">
        <v>8221</v>
      </c>
      <c r="E1089">
        <v>10</v>
      </c>
    </row>
    <row r="1090" spans="1:5" x14ac:dyDescent="0.35">
      <c r="A1090" t="s">
        <v>8219</v>
      </c>
      <c r="B1090">
        <v>34</v>
      </c>
      <c r="D1090" t="s">
        <v>8221</v>
      </c>
      <c r="E1090">
        <v>17</v>
      </c>
    </row>
    <row r="1091" spans="1:5" x14ac:dyDescent="0.35">
      <c r="A1091" t="s">
        <v>8219</v>
      </c>
      <c r="B1091">
        <v>7</v>
      </c>
      <c r="D1091" t="s">
        <v>8221</v>
      </c>
      <c r="E1091">
        <v>2</v>
      </c>
    </row>
    <row r="1092" spans="1:5" x14ac:dyDescent="0.35">
      <c r="A1092" t="s">
        <v>8219</v>
      </c>
      <c r="B1092">
        <v>24</v>
      </c>
      <c r="D1092" t="s">
        <v>8221</v>
      </c>
      <c r="E1092">
        <v>0</v>
      </c>
    </row>
    <row r="1093" spans="1:5" x14ac:dyDescent="0.35">
      <c r="A1093" t="s">
        <v>8219</v>
      </c>
      <c r="B1093">
        <v>15</v>
      </c>
      <c r="D1093" t="s">
        <v>8221</v>
      </c>
      <c r="E1093">
        <v>4</v>
      </c>
    </row>
    <row r="1094" spans="1:5" x14ac:dyDescent="0.35">
      <c r="A1094" t="s">
        <v>8219</v>
      </c>
      <c r="B1094">
        <v>72</v>
      </c>
      <c r="D1094" t="s">
        <v>8221</v>
      </c>
      <c r="E1094">
        <v>12</v>
      </c>
    </row>
    <row r="1095" spans="1:5" x14ac:dyDescent="0.35">
      <c r="A1095" t="s">
        <v>8219</v>
      </c>
      <c r="B1095">
        <v>120</v>
      </c>
      <c r="D1095" t="s">
        <v>8221</v>
      </c>
      <c r="E1095">
        <v>3</v>
      </c>
    </row>
    <row r="1096" spans="1:5" x14ac:dyDescent="0.35">
      <c r="A1096" t="s">
        <v>8219</v>
      </c>
      <c r="B1096">
        <v>123</v>
      </c>
      <c r="D1096" t="s">
        <v>8221</v>
      </c>
      <c r="E1096">
        <v>12</v>
      </c>
    </row>
    <row r="1097" spans="1:5" x14ac:dyDescent="0.35">
      <c r="A1097" t="s">
        <v>8219</v>
      </c>
      <c r="B1097">
        <v>1</v>
      </c>
      <c r="D1097" t="s">
        <v>8221</v>
      </c>
      <c r="E1097">
        <v>0</v>
      </c>
    </row>
    <row r="1098" spans="1:5" x14ac:dyDescent="0.35">
      <c r="A1098" t="s">
        <v>8219</v>
      </c>
      <c r="B1098">
        <v>24</v>
      </c>
      <c r="D1098" t="s">
        <v>8221</v>
      </c>
      <c r="E1098">
        <v>7</v>
      </c>
    </row>
    <row r="1099" spans="1:5" x14ac:dyDescent="0.35">
      <c r="A1099" t="s">
        <v>8219</v>
      </c>
      <c r="B1099">
        <v>33</v>
      </c>
      <c r="D1099" t="s">
        <v>8221</v>
      </c>
      <c r="E1099">
        <v>2</v>
      </c>
    </row>
    <row r="1100" spans="1:5" x14ac:dyDescent="0.35">
      <c r="A1100" t="s">
        <v>8219</v>
      </c>
      <c r="B1100">
        <v>14</v>
      </c>
      <c r="D1100" t="s">
        <v>8221</v>
      </c>
      <c r="E1100">
        <v>1</v>
      </c>
    </row>
    <row r="1101" spans="1:5" x14ac:dyDescent="0.35">
      <c r="A1101" t="s">
        <v>8219</v>
      </c>
      <c r="B1101">
        <v>9</v>
      </c>
      <c r="D1101" t="s">
        <v>8221</v>
      </c>
      <c r="E1101">
        <v>4</v>
      </c>
    </row>
    <row r="1102" spans="1:5" x14ac:dyDescent="0.35">
      <c r="A1102" t="s">
        <v>8219</v>
      </c>
      <c r="B1102">
        <v>76</v>
      </c>
      <c r="D1102" t="s">
        <v>8221</v>
      </c>
      <c r="E1102">
        <v>4</v>
      </c>
    </row>
    <row r="1103" spans="1:5" x14ac:dyDescent="0.35">
      <c r="A1103" t="s">
        <v>8219</v>
      </c>
      <c r="B1103">
        <v>19</v>
      </c>
      <c r="D1103" t="s">
        <v>8221</v>
      </c>
      <c r="E1103">
        <v>17</v>
      </c>
    </row>
    <row r="1104" spans="1:5" x14ac:dyDescent="0.35">
      <c r="A1104" t="s">
        <v>8219</v>
      </c>
      <c r="B1104">
        <v>69</v>
      </c>
      <c r="D1104" t="s">
        <v>8221</v>
      </c>
      <c r="E1104">
        <v>7</v>
      </c>
    </row>
    <row r="1105" spans="1:5" x14ac:dyDescent="0.35">
      <c r="A1105" t="s">
        <v>8219</v>
      </c>
      <c r="B1105">
        <v>218</v>
      </c>
      <c r="D1105" t="s">
        <v>8221</v>
      </c>
      <c r="E1105">
        <v>2</v>
      </c>
    </row>
    <row r="1106" spans="1:5" x14ac:dyDescent="0.35">
      <c r="A1106" t="s">
        <v>8219</v>
      </c>
      <c r="B1106">
        <v>30</v>
      </c>
      <c r="D1106" t="s">
        <v>8221</v>
      </c>
      <c r="E1106">
        <v>5</v>
      </c>
    </row>
    <row r="1107" spans="1:5" x14ac:dyDescent="0.35">
      <c r="A1107" t="s">
        <v>8219</v>
      </c>
      <c r="B1107">
        <v>100</v>
      </c>
      <c r="D1107" t="s">
        <v>8221</v>
      </c>
      <c r="E1107">
        <v>1</v>
      </c>
    </row>
    <row r="1108" spans="1:5" x14ac:dyDescent="0.35">
      <c r="A1108" t="s">
        <v>8219</v>
      </c>
      <c r="B1108">
        <v>296</v>
      </c>
      <c r="D1108" t="s">
        <v>8221</v>
      </c>
      <c r="E1108">
        <v>1</v>
      </c>
    </row>
    <row r="1109" spans="1:5" x14ac:dyDescent="0.35">
      <c r="A1109" t="s">
        <v>8219</v>
      </c>
      <c r="B1109">
        <v>1204</v>
      </c>
      <c r="D1109" t="s">
        <v>8221</v>
      </c>
      <c r="E1109">
        <v>14</v>
      </c>
    </row>
    <row r="1110" spans="1:5" x14ac:dyDescent="0.35">
      <c r="A1110" t="s">
        <v>8219</v>
      </c>
      <c r="B1110">
        <v>321</v>
      </c>
      <c r="D1110" t="s">
        <v>8221</v>
      </c>
      <c r="E1110">
        <v>26</v>
      </c>
    </row>
    <row r="1111" spans="1:5" x14ac:dyDescent="0.35">
      <c r="A1111" t="s">
        <v>8219</v>
      </c>
      <c r="B1111">
        <v>301</v>
      </c>
      <c r="D1111" t="s">
        <v>8221</v>
      </c>
      <c r="E1111">
        <v>2</v>
      </c>
    </row>
    <row r="1112" spans="1:5" x14ac:dyDescent="0.35">
      <c r="A1112" t="s">
        <v>8219</v>
      </c>
      <c r="B1112">
        <v>144</v>
      </c>
      <c r="D1112" t="s">
        <v>8221</v>
      </c>
      <c r="E1112">
        <v>1</v>
      </c>
    </row>
    <row r="1113" spans="1:5" x14ac:dyDescent="0.35">
      <c r="A1113" t="s">
        <v>8219</v>
      </c>
      <c r="B1113">
        <v>539</v>
      </c>
      <c r="D1113" t="s">
        <v>8221</v>
      </c>
      <c r="E1113">
        <v>3</v>
      </c>
    </row>
    <row r="1114" spans="1:5" x14ac:dyDescent="0.35">
      <c r="A1114" t="s">
        <v>8219</v>
      </c>
      <c r="B1114">
        <v>498</v>
      </c>
      <c r="D1114" t="s">
        <v>8221</v>
      </c>
      <c r="E1114">
        <v>7</v>
      </c>
    </row>
    <row r="1115" spans="1:5" x14ac:dyDescent="0.35">
      <c r="A1115" t="s">
        <v>8219</v>
      </c>
      <c r="B1115">
        <v>1113</v>
      </c>
      <c r="D1115" t="s">
        <v>8221</v>
      </c>
      <c r="E1115">
        <v>9</v>
      </c>
    </row>
    <row r="1116" spans="1:5" x14ac:dyDescent="0.35">
      <c r="A1116" t="s">
        <v>8219</v>
      </c>
      <c r="B1116">
        <v>988</v>
      </c>
      <c r="D1116" t="s">
        <v>8221</v>
      </c>
      <c r="E1116">
        <v>20</v>
      </c>
    </row>
    <row r="1117" spans="1:5" x14ac:dyDescent="0.35">
      <c r="A1117" t="s">
        <v>8219</v>
      </c>
      <c r="B1117">
        <v>391</v>
      </c>
      <c r="D1117" t="s">
        <v>8221</v>
      </c>
      <c r="E1117">
        <v>6</v>
      </c>
    </row>
    <row r="1118" spans="1:5" x14ac:dyDescent="0.35">
      <c r="A1118" t="s">
        <v>8219</v>
      </c>
      <c r="B1118">
        <v>28</v>
      </c>
      <c r="D1118" t="s">
        <v>8221</v>
      </c>
      <c r="E1118">
        <v>13</v>
      </c>
    </row>
    <row r="1119" spans="1:5" x14ac:dyDescent="0.35">
      <c r="A1119" t="s">
        <v>8219</v>
      </c>
      <c r="B1119">
        <v>147</v>
      </c>
      <c r="D1119" t="s">
        <v>8221</v>
      </c>
      <c r="E1119">
        <v>1</v>
      </c>
    </row>
    <row r="1120" spans="1:5" x14ac:dyDescent="0.35">
      <c r="A1120" t="s">
        <v>8219</v>
      </c>
      <c r="B1120">
        <v>680</v>
      </c>
      <c r="D1120" t="s">
        <v>8221</v>
      </c>
      <c r="E1120">
        <v>202</v>
      </c>
    </row>
    <row r="1121" spans="1:5" x14ac:dyDescent="0.35">
      <c r="A1121" t="s">
        <v>8219</v>
      </c>
      <c r="B1121">
        <v>983</v>
      </c>
      <c r="D1121" t="s">
        <v>8221</v>
      </c>
      <c r="E1121">
        <v>0</v>
      </c>
    </row>
    <row r="1122" spans="1:5" x14ac:dyDescent="0.35">
      <c r="A1122" t="s">
        <v>8219</v>
      </c>
      <c r="B1122">
        <v>79</v>
      </c>
      <c r="D1122" t="s">
        <v>8221</v>
      </c>
      <c r="E1122">
        <v>1</v>
      </c>
    </row>
    <row r="1123" spans="1:5" x14ac:dyDescent="0.35">
      <c r="A1123" t="s">
        <v>8219</v>
      </c>
      <c r="B1123">
        <v>426</v>
      </c>
      <c r="D1123" t="s">
        <v>8221</v>
      </c>
      <c r="E1123">
        <v>0</v>
      </c>
    </row>
    <row r="1124" spans="1:5" x14ac:dyDescent="0.35">
      <c r="A1124" t="s">
        <v>8219</v>
      </c>
      <c r="B1124">
        <v>96</v>
      </c>
      <c r="D1124" t="s">
        <v>8221</v>
      </c>
      <c r="E1124">
        <v>2</v>
      </c>
    </row>
    <row r="1125" spans="1:5" x14ac:dyDescent="0.35">
      <c r="A1125" t="s">
        <v>8219</v>
      </c>
      <c r="B1125">
        <v>163</v>
      </c>
      <c r="D1125" t="s">
        <v>8221</v>
      </c>
      <c r="E1125">
        <v>13</v>
      </c>
    </row>
    <row r="1126" spans="1:5" x14ac:dyDescent="0.35">
      <c r="A1126" t="s">
        <v>8219</v>
      </c>
      <c r="B1126">
        <v>2525</v>
      </c>
      <c r="D1126" t="s">
        <v>8221</v>
      </c>
      <c r="E1126">
        <v>9</v>
      </c>
    </row>
    <row r="1127" spans="1:5" x14ac:dyDescent="0.35">
      <c r="A1127" t="s">
        <v>8219</v>
      </c>
      <c r="B1127">
        <v>2035</v>
      </c>
      <c r="D1127" t="s">
        <v>8221</v>
      </c>
      <c r="E1127">
        <v>2</v>
      </c>
    </row>
    <row r="1128" spans="1:5" x14ac:dyDescent="0.35">
      <c r="A1128" t="s">
        <v>8219</v>
      </c>
      <c r="B1128">
        <v>290</v>
      </c>
      <c r="D1128" t="s">
        <v>8221</v>
      </c>
      <c r="E1128">
        <v>0</v>
      </c>
    </row>
    <row r="1129" spans="1:5" x14ac:dyDescent="0.35">
      <c r="A1129" t="s">
        <v>8219</v>
      </c>
      <c r="B1129">
        <v>1980</v>
      </c>
      <c r="D1129" t="s">
        <v>8221</v>
      </c>
      <c r="E1129">
        <v>35</v>
      </c>
    </row>
    <row r="1130" spans="1:5" x14ac:dyDescent="0.35">
      <c r="A1130" t="s">
        <v>8219</v>
      </c>
      <c r="B1130">
        <v>57</v>
      </c>
      <c r="D1130" t="s">
        <v>8221</v>
      </c>
      <c r="E1130">
        <v>2</v>
      </c>
    </row>
    <row r="1131" spans="1:5" x14ac:dyDescent="0.35">
      <c r="A1131" t="s">
        <v>8219</v>
      </c>
      <c r="B1131">
        <v>380</v>
      </c>
      <c r="D1131" t="s">
        <v>8221</v>
      </c>
      <c r="E1131">
        <v>3</v>
      </c>
    </row>
    <row r="1132" spans="1:5" x14ac:dyDescent="0.35">
      <c r="A1132" t="s">
        <v>8219</v>
      </c>
      <c r="B1132">
        <v>128</v>
      </c>
      <c r="D1132" t="s">
        <v>8221</v>
      </c>
      <c r="E1132">
        <v>0</v>
      </c>
    </row>
    <row r="1133" spans="1:5" x14ac:dyDescent="0.35">
      <c r="A1133" t="s">
        <v>8219</v>
      </c>
      <c r="B1133">
        <v>180</v>
      </c>
      <c r="D1133" t="s">
        <v>8221</v>
      </c>
      <c r="E1133">
        <v>1</v>
      </c>
    </row>
    <row r="1134" spans="1:5" x14ac:dyDescent="0.35">
      <c r="A1134" t="s">
        <v>8219</v>
      </c>
      <c r="B1134">
        <v>571</v>
      </c>
      <c r="D1134" t="s">
        <v>8221</v>
      </c>
      <c r="E1134">
        <v>0</v>
      </c>
    </row>
    <row r="1135" spans="1:5" x14ac:dyDescent="0.35">
      <c r="A1135" t="s">
        <v>8219</v>
      </c>
      <c r="B1135">
        <v>480</v>
      </c>
      <c r="D1135" t="s">
        <v>8221</v>
      </c>
      <c r="E1135">
        <v>0</v>
      </c>
    </row>
    <row r="1136" spans="1:5" x14ac:dyDescent="0.35">
      <c r="A1136" t="s">
        <v>8219</v>
      </c>
      <c r="B1136">
        <v>249</v>
      </c>
      <c r="D1136" t="s">
        <v>8221</v>
      </c>
      <c r="E1136">
        <v>3</v>
      </c>
    </row>
    <row r="1137" spans="1:5" x14ac:dyDescent="0.35">
      <c r="A1137" t="s">
        <v>8219</v>
      </c>
      <c r="B1137">
        <v>84</v>
      </c>
      <c r="D1137" t="s">
        <v>8221</v>
      </c>
      <c r="E1137">
        <v>11</v>
      </c>
    </row>
    <row r="1138" spans="1:5" x14ac:dyDescent="0.35">
      <c r="A1138" t="s">
        <v>8219</v>
      </c>
      <c r="B1138">
        <v>197</v>
      </c>
      <c r="D1138" t="s">
        <v>8221</v>
      </c>
      <c r="E1138">
        <v>6</v>
      </c>
    </row>
    <row r="1139" spans="1:5" x14ac:dyDescent="0.35">
      <c r="A1139" t="s">
        <v>8219</v>
      </c>
      <c r="B1139">
        <v>271</v>
      </c>
      <c r="D1139" t="s">
        <v>8221</v>
      </c>
      <c r="E1139">
        <v>0</v>
      </c>
    </row>
    <row r="1140" spans="1:5" x14ac:dyDescent="0.35">
      <c r="A1140" t="s">
        <v>8219</v>
      </c>
      <c r="B1140">
        <v>50</v>
      </c>
      <c r="D1140" t="s">
        <v>8221</v>
      </c>
      <c r="E1140">
        <v>67</v>
      </c>
    </row>
    <row r="1141" spans="1:5" x14ac:dyDescent="0.35">
      <c r="A1141" t="s">
        <v>8219</v>
      </c>
      <c r="B1141">
        <v>169</v>
      </c>
      <c r="D1141" t="s">
        <v>8221</v>
      </c>
      <c r="E1141">
        <v>23</v>
      </c>
    </row>
    <row r="1142" spans="1:5" x14ac:dyDescent="0.35">
      <c r="A1142" t="s">
        <v>8219</v>
      </c>
      <c r="B1142">
        <v>205</v>
      </c>
      <c r="D1142" t="s">
        <v>8221</v>
      </c>
      <c r="E1142">
        <v>72</v>
      </c>
    </row>
    <row r="1143" spans="1:5" x14ac:dyDescent="0.35">
      <c r="A1143" t="s">
        <v>8219</v>
      </c>
      <c r="B1143">
        <v>206</v>
      </c>
      <c r="D1143" t="s">
        <v>8221</v>
      </c>
      <c r="E1143">
        <v>2</v>
      </c>
    </row>
    <row r="1144" spans="1:5" x14ac:dyDescent="0.35">
      <c r="A1144" t="s">
        <v>8219</v>
      </c>
      <c r="B1144">
        <v>84</v>
      </c>
      <c r="D1144" t="s">
        <v>8221</v>
      </c>
      <c r="E1144">
        <v>15</v>
      </c>
    </row>
    <row r="1145" spans="1:5" x14ac:dyDescent="0.35">
      <c r="A1145" t="s">
        <v>8219</v>
      </c>
      <c r="B1145">
        <v>210</v>
      </c>
      <c r="D1145" t="s">
        <v>8221</v>
      </c>
      <c r="E1145">
        <v>1</v>
      </c>
    </row>
    <row r="1146" spans="1:5" x14ac:dyDescent="0.35">
      <c r="A1146" t="s">
        <v>8219</v>
      </c>
      <c r="B1146">
        <v>181</v>
      </c>
      <c r="D1146" t="s">
        <v>8221</v>
      </c>
      <c r="E1146">
        <v>2</v>
      </c>
    </row>
    <row r="1147" spans="1:5" x14ac:dyDescent="0.35">
      <c r="A1147" t="s">
        <v>8219</v>
      </c>
      <c r="B1147">
        <v>60</v>
      </c>
      <c r="D1147" t="s">
        <v>8221</v>
      </c>
      <c r="E1147">
        <v>7</v>
      </c>
    </row>
    <row r="1148" spans="1:5" x14ac:dyDescent="0.35">
      <c r="A1148" t="s">
        <v>8219</v>
      </c>
      <c r="B1148">
        <v>445</v>
      </c>
      <c r="D1148" t="s">
        <v>8221</v>
      </c>
      <c r="E1148">
        <v>16</v>
      </c>
    </row>
    <row r="1149" spans="1:5" x14ac:dyDescent="0.35">
      <c r="A1149" t="s">
        <v>8219</v>
      </c>
      <c r="B1149">
        <v>17</v>
      </c>
      <c r="D1149" t="s">
        <v>8221</v>
      </c>
      <c r="E1149">
        <v>117</v>
      </c>
    </row>
    <row r="1150" spans="1:5" x14ac:dyDescent="0.35">
      <c r="A1150" t="s">
        <v>8219</v>
      </c>
      <c r="B1150">
        <v>194</v>
      </c>
      <c r="D1150" t="s">
        <v>8221</v>
      </c>
      <c r="E1150">
        <v>2</v>
      </c>
    </row>
    <row r="1151" spans="1:5" x14ac:dyDescent="0.35">
      <c r="A1151" t="s">
        <v>8219</v>
      </c>
      <c r="B1151">
        <v>404</v>
      </c>
      <c r="D1151" t="s">
        <v>8221</v>
      </c>
      <c r="E1151">
        <v>7</v>
      </c>
    </row>
    <row r="1152" spans="1:5" x14ac:dyDescent="0.35">
      <c r="A1152" t="s">
        <v>8219</v>
      </c>
      <c r="B1152">
        <v>194</v>
      </c>
      <c r="D1152" t="s">
        <v>8221</v>
      </c>
      <c r="E1152">
        <v>3</v>
      </c>
    </row>
    <row r="1153" spans="1:5" x14ac:dyDescent="0.35">
      <c r="A1153" t="s">
        <v>8219</v>
      </c>
      <c r="B1153">
        <v>902</v>
      </c>
      <c r="D1153" t="s">
        <v>8221</v>
      </c>
      <c r="E1153">
        <v>20</v>
      </c>
    </row>
    <row r="1154" spans="1:5" x14ac:dyDescent="0.35">
      <c r="A1154" t="s">
        <v>8219</v>
      </c>
      <c r="B1154">
        <v>1670</v>
      </c>
      <c r="D1154" t="s">
        <v>8221</v>
      </c>
      <c r="E1154">
        <v>50</v>
      </c>
    </row>
    <row r="1155" spans="1:5" x14ac:dyDescent="0.35">
      <c r="A1155" t="s">
        <v>8219</v>
      </c>
      <c r="B1155">
        <v>1328</v>
      </c>
      <c r="D1155" t="s">
        <v>8221</v>
      </c>
      <c r="E1155">
        <v>2</v>
      </c>
    </row>
    <row r="1156" spans="1:5" x14ac:dyDescent="0.35">
      <c r="A1156" t="s">
        <v>8219</v>
      </c>
      <c r="B1156">
        <v>944</v>
      </c>
      <c r="D1156" t="s">
        <v>8221</v>
      </c>
      <c r="E1156">
        <v>3</v>
      </c>
    </row>
    <row r="1157" spans="1:5" x14ac:dyDescent="0.35">
      <c r="A1157" t="s">
        <v>8219</v>
      </c>
      <c r="B1157">
        <v>147</v>
      </c>
      <c r="D1157" t="s">
        <v>8221</v>
      </c>
      <c r="E1157">
        <v>27</v>
      </c>
    </row>
    <row r="1158" spans="1:5" x14ac:dyDescent="0.35">
      <c r="A1158" t="s">
        <v>8219</v>
      </c>
      <c r="B1158">
        <v>99</v>
      </c>
      <c r="D1158" t="s">
        <v>8221</v>
      </c>
      <c r="E1158">
        <v>7</v>
      </c>
    </row>
    <row r="1159" spans="1:5" x14ac:dyDescent="0.35">
      <c r="A1159" t="s">
        <v>8219</v>
      </c>
      <c r="B1159">
        <v>79</v>
      </c>
      <c r="D1159" t="s">
        <v>8221</v>
      </c>
      <c r="E1159">
        <v>5</v>
      </c>
    </row>
    <row r="1160" spans="1:5" x14ac:dyDescent="0.35">
      <c r="A1160" t="s">
        <v>8219</v>
      </c>
      <c r="B1160">
        <v>75</v>
      </c>
      <c r="D1160" t="s">
        <v>8221</v>
      </c>
      <c r="E1160">
        <v>0</v>
      </c>
    </row>
    <row r="1161" spans="1:5" x14ac:dyDescent="0.35">
      <c r="A1161" t="s">
        <v>8219</v>
      </c>
      <c r="B1161">
        <v>207</v>
      </c>
      <c r="D1161" t="s">
        <v>8221</v>
      </c>
      <c r="E1161">
        <v>3</v>
      </c>
    </row>
    <row r="1162" spans="1:5" x14ac:dyDescent="0.35">
      <c r="A1162" t="s">
        <v>8219</v>
      </c>
      <c r="B1162">
        <v>102</v>
      </c>
      <c r="D1162" t="s">
        <v>8221</v>
      </c>
      <c r="E1162">
        <v>6</v>
      </c>
    </row>
    <row r="1163" spans="1:5" x14ac:dyDescent="0.35">
      <c r="A1163" t="s">
        <v>8219</v>
      </c>
      <c r="B1163">
        <v>32</v>
      </c>
      <c r="D1163" t="s">
        <v>8221</v>
      </c>
      <c r="E1163">
        <v>9</v>
      </c>
    </row>
    <row r="1164" spans="1:5" x14ac:dyDescent="0.35">
      <c r="A1164" t="s">
        <v>8219</v>
      </c>
      <c r="B1164">
        <v>480</v>
      </c>
      <c r="D1164" t="s">
        <v>8221</v>
      </c>
      <c r="E1164">
        <v>3</v>
      </c>
    </row>
    <row r="1165" spans="1:5" x14ac:dyDescent="0.35">
      <c r="A1165" t="s">
        <v>8219</v>
      </c>
      <c r="B1165">
        <v>11</v>
      </c>
      <c r="D1165" t="s">
        <v>8221</v>
      </c>
      <c r="E1165">
        <v>2</v>
      </c>
    </row>
    <row r="1166" spans="1:5" x14ac:dyDescent="0.35">
      <c r="A1166" t="s">
        <v>8219</v>
      </c>
      <c r="B1166">
        <v>12</v>
      </c>
      <c r="D1166" t="s">
        <v>8221</v>
      </c>
      <c r="E1166">
        <v>3</v>
      </c>
    </row>
    <row r="1167" spans="1:5" x14ac:dyDescent="0.35">
      <c r="A1167" t="s">
        <v>8219</v>
      </c>
      <c r="B1167">
        <v>48</v>
      </c>
      <c r="D1167" t="s">
        <v>8221</v>
      </c>
      <c r="E1167">
        <v>45</v>
      </c>
    </row>
    <row r="1168" spans="1:5" x14ac:dyDescent="0.35">
      <c r="A1168" t="s">
        <v>8219</v>
      </c>
      <c r="B1168">
        <v>59</v>
      </c>
      <c r="D1168" t="s">
        <v>8221</v>
      </c>
      <c r="E1168">
        <v>9</v>
      </c>
    </row>
    <row r="1169" spans="1:5" x14ac:dyDescent="0.35">
      <c r="A1169" t="s">
        <v>8219</v>
      </c>
      <c r="B1169">
        <v>79</v>
      </c>
      <c r="D1169" t="s">
        <v>8221</v>
      </c>
      <c r="E1169">
        <v>9</v>
      </c>
    </row>
    <row r="1170" spans="1:5" x14ac:dyDescent="0.35">
      <c r="A1170" t="s">
        <v>8219</v>
      </c>
      <c r="B1170">
        <v>14</v>
      </c>
      <c r="D1170" t="s">
        <v>8221</v>
      </c>
      <c r="E1170">
        <v>21</v>
      </c>
    </row>
    <row r="1171" spans="1:5" x14ac:dyDescent="0.35">
      <c r="A1171" t="s">
        <v>8219</v>
      </c>
      <c r="B1171">
        <v>106</v>
      </c>
      <c r="D1171" t="s">
        <v>8221</v>
      </c>
      <c r="E1171">
        <v>17</v>
      </c>
    </row>
    <row r="1172" spans="1:5" x14ac:dyDescent="0.35">
      <c r="A1172" t="s">
        <v>8219</v>
      </c>
      <c r="B1172">
        <v>25</v>
      </c>
      <c r="D1172" t="s">
        <v>8221</v>
      </c>
      <c r="E1172">
        <v>1</v>
      </c>
    </row>
    <row r="1173" spans="1:5" x14ac:dyDescent="0.35">
      <c r="A1173" t="s">
        <v>8219</v>
      </c>
      <c r="B1173">
        <v>25</v>
      </c>
      <c r="D1173" t="s">
        <v>8221</v>
      </c>
      <c r="E1173">
        <v>1</v>
      </c>
    </row>
    <row r="1174" spans="1:5" x14ac:dyDescent="0.35">
      <c r="A1174" t="s">
        <v>8219</v>
      </c>
      <c r="B1174">
        <v>29</v>
      </c>
      <c r="D1174" t="s">
        <v>8221</v>
      </c>
      <c r="E1174">
        <v>14</v>
      </c>
    </row>
    <row r="1175" spans="1:5" x14ac:dyDescent="0.35">
      <c r="A1175" t="s">
        <v>8219</v>
      </c>
      <c r="B1175">
        <v>43</v>
      </c>
      <c r="D1175" t="s">
        <v>8221</v>
      </c>
      <c r="E1175">
        <v>42</v>
      </c>
    </row>
    <row r="1176" spans="1:5" x14ac:dyDescent="0.35">
      <c r="A1176" t="s">
        <v>8219</v>
      </c>
      <c r="B1176">
        <v>46</v>
      </c>
      <c r="D1176" t="s">
        <v>8221</v>
      </c>
      <c r="E1176">
        <v>27</v>
      </c>
    </row>
    <row r="1177" spans="1:5" x14ac:dyDescent="0.35">
      <c r="A1177" t="s">
        <v>8219</v>
      </c>
      <c r="B1177">
        <v>27</v>
      </c>
      <c r="D1177" t="s">
        <v>8221</v>
      </c>
      <c r="E1177">
        <v>5</v>
      </c>
    </row>
    <row r="1178" spans="1:5" x14ac:dyDescent="0.35">
      <c r="A1178" t="s">
        <v>8219</v>
      </c>
      <c r="B1178">
        <v>112</v>
      </c>
      <c r="D1178" t="s">
        <v>8221</v>
      </c>
      <c r="E1178">
        <v>13</v>
      </c>
    </row>
    <row r="1179" spans="1:5" x14ac:dyDescent="0.35">
      <c r="A1179" t="s">
        <v>8219</v>
      </c>
      <c r="B1179">
        <v>34</v>
      </c>
      <c r="D1179" t="s">
        <v>8221</v>
      </c>
      <c r="E1179">
        <v>12</v>
      </c>
    </row>
    <row r="1180" spans="1:5" x14ac:dyDescent="0.35">
      <c r="A1180" t="s">
        <v>8219</v>
      </c>
      <c r="B1180">
        <v>145</v>
      </c>
      <c r="D1180" t="s">
        <v>8221</v>
      </c>
      <c r="E1180">
        <v>90</v>
      </c>
    </row>
    <row r="1181" spans="1:5" x14ac:dyDescent="0.35">
      <c r="A1181" t="s">
        <v>8219</v>
      </c>
      <c r="B1181">
        <v>19</v>
      </c>
      <c r="D1181" t="s">
        <v>8221</v>
      </c>
      <c r="E1181">
        <v>2</v>
      </c>
    </row>
    <row r="1182" spans="1:5" x14ac:dyDescent="0.35">
      <c r="A1182" t="s">
        <v>8219</v>
      </c>
      <c r="B1182">
        <v>288</v>
      </c>
      <c r="D1182" t="s">
        <v>8221</v>
      </c>
      <c r="E1182">
        <v>5</v>
      </c>
    </row>
    <row r="1183" spans="1:5" x14ac:dyDescent="0.35">
      <c r="A1183" t="s">
        <v>8219</v>
      </c>
      <c r="B1183">
        <v>14</v>
      </c>
      <c r="D1183" t="s">
        <v>8221</v>
      </c>
      <c r="E1183">
        <v>31</v>
      </c>
    </row>
    <row r="1184" spans="1:5" x14ac:dyDescent="0.35">
      <c r="A1184" t="s">
        <v>8219</v>
      </c>
      <c r="B1184">
        <v>7</v>
      </c>
      <c r="D1184" t="s">
        <v>8221</v>
      </c>
      <c r="E1184">
        <v>4</v>
      </c>
    </row>
    <row r="1185" spans="1:5" x14ac:dyDescent="0.35">
      <c r="A1185" t="s">
        <v>8219</v>
      </c>
      <c r="B1185">
        <v>211</v>
      </c>
      <c r="D1185" t="s">
        <v>8221</v>
      </c>
      <c r="E1185">
        <v>29</v>
      </c>
    </row>
    <row r="1186" spans="1:5" x14ac:dyDescent="0.35">
      <c r="A1186" t="s">
        <v>8219</v>
      </c>
      <c r="B1186">
        <v>85</v>
      </c>
      <c r="D1186" t="s">
        <v>8221</v>
      </c>
      <c r="E1186">
        <v>2</v>
      </c>
    </row>
    <row r="1187" spans="1:5" x14ac:dyDescent="0.35">
      <c r="A1187" t="s">
        <v>8219</v>
      </c>
      <c r="B1187">
        <v>103</v>
      </c>
      <c r="D1187" t="s">
        <v>8221</v>
      </c>
      <c r="E1187">
        <v>114</v>
      </c>
    </row>
    <row r="1188" spans="1:5" x14ac:dyDescent="0.35">
      <c r="A1188" t="s">
        <v>8219</v>
      </c>
      <c r="B1188">
        <v>113</v>
      </c>
      <c r="D1188" t="s">
        <v>8221</v>
      </c>
      <c r="E1188">
        <v>1</v>
      </c>
    </row>
    <row r="1189" spans="1:5" x14ac:dyDescent="0.35">
      <c r="A1189" t="s">
        <v>8219</v>
      </c>
      <c r="B1189">
        <v>167</v>
      </c>
      <c r="D1189" t="s">
        <v>8221</v>
      </c>
      <c r="E1189">
        <v>76</v>
      </c>
    </row>
    <row r="1190" spans="1:5" x14ac:dyDescent="0.35">
      <c r="A1190" t="s">
        <v>8219</v>
      </c>
      <c r="B1190">
        <v>73</v>
      </c>
      <c r="D1190" t="s">
        <v>8221</v>
      </c>
      <c r="E1190">
        <v>9</v>
      </c>
    </row>
    <row r="1191" spans="1:5" x14ac:dyDescent="0.35">
      <c r="A1191" t="s">
        <v>8219</v>
      </c>
      <c r="B1191">
        <v>75</v>
      </c>
      <c r="D1191" t="s">
        <v>8221</v>
      </c>
      <c r="E1191">
        <v>37</v>
      </c>
    </row>
    <row r="1192" spans="1:5" x14ac:dyDescent="0.35">
      <c r="A1192" t="s">
        <v>8219</v>
      </c>
      <c r="B1192">
        <v>614</v>
      </c>
      <c r="D1192" t="s">
        <v>8221</v>
      </c>
      <c r="E1192">
        <v>0</v>
      </c>
    </row>
    <row r="1193" spans="1:5" x14ac:dyDescent="0.35">
      <c r="A1193" t="s">
        <v>8219</v>
      </c>
      <c r="B1193">
        <v>107</v>
      </c>
      <c r="D1193" t="s">
        <v>8221</v>
      </c>
      <c r="E1193">
        <v>1</v>
      </c>
    </row>
    <row r="1194" spans="1:5" x14ac:dyDescent="0.35">
      <c r="A1194" t="s">
        <v>8219</v>
      </c>
      <c r="B1194">
        <v>1224</v>
      </c>
      <c r="D1194" t="s">
        <v>8221</v>
      </c>
      <c r="E1194">
        <v>10</v>
      </c>
    </row>
    <row r="1195" spans="1:5" x14ac:dyDescent="0.35">
      <c r="A1195" t="s">
        <v>8219</v>
      </c>
      <c r="B1195">
        <v>104</v>
      </c>
      <c r="D1195" t="s">
        <v>8221</v>
      </c>
      <c r="E1195">
        <v>1</v>
      </c>
    </row>
    <row r="1196" spans="1:5" x14ac:dyDescent="0.35">
      <c r="A1196" t="s">
        <v>8219</v>
      </c>
      <c r="B1196">
        <v>79</v>
      </c>
      <c r="D1196" t="s">
        <v>8221</v>
      </c>
      <c r="E1196">
        <v>2</v>
      </c>
    </row>
    <row r="1197" spans="1:5" x14ac:dyDescent="0.35">
      <c r="A1197" t="s">
        <v>8219</v>
      </c>
      <c r="B1197">
        <v>157</v>
      </c>
      <c r="D1197" t="s">
        <v>8221</v>
      </c>
      <c r="E1197">
        <v>1</v>
      </c>
    </row>
    <row r="1198" spans="1:5" x14ac:dyDescent="0.35">
      <c r="A1198" t="s">
        <v>8219</v>
      </c>
      <c r="B1198">
        <v>50</v>
      </c>
      <c r="D1198" t="s">
        <v>8221</v>
      </c>
      <c r="E1198">
        <v>10</v>
      </c>
    </row>
    <row r="1199" spans="1:5" x14ac:dyDescent="0.35">
      <c r="A1199" t="s">
        <v>8219</v>
      </c>
      <c r="B1199">
        <v>64</v>
      </c>
      <c r="D1199" t="s">
        <v>8221</v>
      </c>
      <c r="E1199">
        <v>9</v>
      </c>
    </row>
    <row r="1200" spans="1:5" x14ac:dyDescent="0.35">
      <c r="A1200" t="s">
        <v>8219</v>
      </c>
      <c r="B1200">
        <v>200</v>
      </c>
      <c r="D1200" t="s">
        <v>8221</v>
      </c>
      <c r="E1200">
        <v>19</v>
      </c>
    </row>
    <row r="1201" spans="1:5" x14ac:dyDescent="0.35">
      <c r="A1201" t="s">
        <v>8219</v>
      </c>
      <c r="B1201">
        <v>22</v>
      </c>
      <c r="D1201" t="s">
        <v>8221</v>
      </c>
      <c r="E1201">
        <v>0</v>
      </c>
    </row>
    <row r="1202" spans="1:5" x14ac:dyDescent="0.35">
      <c r="A1202" t="s">
        <v>8219</v>
      </c>
      <c r="B1202">
        <v>163</v>
      </c>
      <c r="D1202" t="s">
        <v>8221</v>
      </c>
      <c r="E1202">
        <v>4</v>
      </c>
    </row>
    <row r="1203" spans="1:5" x14ac:dyDescent="0.35">
      <c r="A1203" t="s">
        <v>8219</v>
      </c>
      <c r="B1203">
        <v>77</v>
      </c>
      <c r="D1203" t="s">
        <v>8221</v>
      </c>
      <c r="E1203">
        <v>8</v>
      </c>
    </row>
    <row r="1204" spans="1:5" x14ac:dyDescent="0.35">
      <c r="A1204" t="s">
        <v>8219</v>
      </c>
      <c r="B1204">
        <v>89</v>
      </c>
      <c r="D1204" t="s">
        <v>8221</v>
      </c>
      <c r="E1204">
        <v>24</v>
      </c>
    </row>
    <row r="1205" spans="1:5" x14ac:dyDescent="0.35">
      <c r="A1205" t="s">
        <v>8219</v>
      </c>
      <c r="B1205">
        <v>3355</v>
      </c>
      <c r="D1205" t="s">
        <v>8221</v>
      </c>
      <c r="E1205">
        <v>0</v>
      </c>
    </row>
    <row r="1206" spans="1:5" x14ac:dyDescent="0.35">
      <c r="A1206" t="s">
        <v>8219</v>
      </c>
      <c r="B1206">
        <v>537</v>
      </c>
      <c r="D1206" t="s">
        <v>8221</v>
      </c>
      <c r="E1206">
        <v>39</v>
      </c>
    </row>
    <row r="1207" spans="1:5" x14ac:dyDescent="0.35">
      <c r="A1207" t="s">
        <v>8219</v>
      </c>
      <c r="B1207">
        <v>125</v>
      </c>
      <c r="D1207" t="s">
        <v>8221</v>
      </c>
      <c r="E1207">
        <v>6</v>
      </c>
    </row>
    <row r="1208" spans="1:5" x14ac:dyDescent="0.35">
      <c r="A1208" t="s">
        <v>8219</v>
      </c>
      <c r="B1208">
        <v>163</v>
      </c>
      <c r="D1208" t="s">
        <v>8221</v>
      </c>
      <c r="E1208">
        <v>4</v>
      </c>
    </row>
    <row r="1209" spans="1:5" x14ac:dyDescent="0.35">
      <c r="A1209" t="s">
        <v>8219</v>
      </c>
      <c r="B1209">
        <v>283</v>
      </c>
      <c r="D1209" t="s">
        <v>8221</v>
      </c>
      <c r="E1209">
        <v>3</v>
      </c>
    </row>
    <row r="1210" spans="1:5" x14ac:dyDescent="0.35">
      <c r="A1210" t="s">
        <v>8219</v>
      </c>
      <c r="B1210">
        <v>352</v>
      </c>
      <c r="D1210" t="s">
        <v>8221</v>
      </c>
      <c r="E1210">
        <v>53</v>
      </c>
    </row>
    <row r="1211" spans="1:5" x14ac:dyDescent="0.35">
      <c r="A1211" t="s">
        <v>8219</v>
      </c>
      <c r="B1211">
        <v>94</v>
      </c>
      <c r="D1211" t="s">
        <v>8221</v>
      </c>
      <c r="E1211">
        <v>1</v>
      </c>
    </row>
    <row r="1212" spans="1:5" x14ac:dyDescent="0.35">
      <c r="A1212" t="s">
        <v>8219</v>
      </c>
      <c r="B1212">
        <v>67</v>
      </c>
      <c r="D1212" t="s">
        <v>8221</v>
      </c>
      <c r="E1212">
        <v>2</v>
      </c>
    </row>
    <row r="1213" spans="1:5" x14ac:dyDescent="0.35">
      <c r="A1213" t="s">
        <v>8219</v>
      </c>
      <c r="B1213">
        <v>221</v>
      </c>
      <c r="D1213" t="s">
        <v>8221</v>
      </c>
      <c r="E1213">
        <v>25</v>
      </c>
    </row>
    <row r="1214" spans="1:5" x14ac:dyDescent="0.35">
      <c r="A1214" t="s">
        <v>8219</v>
      </c>
      <c r="B1214">
        <v>2165</v>
      </c>
      <c r="D1214" t="s">
        <v>8221</v>
      </c>
      <c r="E1214">
        <v>6</v>
      </c>
    </row>
    <row r="1215" spans="1:5" x14ac:dyDescent="0.35">
      <c r="A1215" t="s">
        <v>8219</v>
      </c>
      <c r="B1215">
        <v>179</v>
      </c>
      <c r="D1215" t="s">
        <v>8221</v>
      </c>
      <c r="E1215">
        <v>0</v>
      </c>
    </row>
    <row r="1216" spans="1:5" x14ac:dyDescent="0.35">
      <c r="A1216" t="s">
        <v>8219</v>
      </c>
      <c r="B1216">
        <v>123</v>
      </c>
      <c r="D1216" t="s">
        <v>8221</v>
      </c>
      <c r="E1216">
        <v>12</v>
      </c>
    </row>
    <row r="1217" spans="1:5" x14ac:dyDescent="0.35">
      <c r="A1217" t="s">
        <v>8219</v>
      </c>
      <c r="B1217">
        <v>1104</v>
      </c>
      <c r="D1217" t="s">
        <v>8221</v>
      </c>
      <c r="E1217">
        <v>0</v>
      </c>
    </row>
    <row r="1218" spans="1:5" x14ac:dyDescent="0.35">
      <c r="A1218" t="s">
        <v>8219</v>
      </c>
      <c r="B1218">
        <v>403</v>
      </c>
      <c r="D1218" t="s">
        <v>8221</v>
      </c>
      <c r="E1218">
        <v>36</v>
      </c>
    </row>
    <row r="1219" spans="1:5" x14ac:dyDescent="0.35">
      <c r="A1219" t="s">
        <v>8219</v>
      </c>
      <c r="B1219">
        <v>109</v>
      </c>
      <c r="D1219" t="s">
        <v>8221</v>
      </c>
      <c r="E1219">
        <v>0</v>
      </c>
    </row>
    <row r="1220" spans="1:5" x14ac:dyDescent="0.35">
      <c r="A1220" t="s">
        <v>8219</v>
      </c>
      <c r="B1220">
        <v>372</v>
      </c>
      <c r="D1220" t="s">
        <v>8221</v>
      </c>
      <c r="E1220">
        <v>2</v>
      </c>
    </row>
    <row r="1221" spans="1:5" x14ac:dyDescent="0.35">
      <c r="A1221" t="s">
        <v>8219</v>
      </c>
      <c r="B1221">
        <v>311</v>
      </c>
      <c r="D1221" t="s">
        <v>8221</v>
      </c>
      <c r="E1221">
        <v>1</v>
      </c>
    </row>
    <row r="1222" spans="1:5" x14ac:dyDescent="0.35">
      <c r="A1222" t="s">
        <v>8219</v>
      </c>
      <c r="B1222">
        <v>61</v>
      </c>
      <c r="D1222" t="s">
        <v>8221</v>
      </c>
      <c r="E1222">
        <v>59</v>
      </c>
    </row>
    <row r="1223" spans="1:5" x14ac:dyDescent="0.35">
      <c r="A1223" t="s">
        <v>8219</v>
      </c>
      <c r="B1223">
        <v>115</v>
      </c>
      <c r="D1223" t="s">
        <v>8221</v>
      </c>
      <c r="E1223">
        <v>1</v>
      </c>
    </row>
    <row r="1224" spans="1:5" x14ac:dyDescent="0.35">
      <c r="A1224" t="s">
        <v>8219</v>
      </c>
      <c r="B1224">
        <v>111</v>
      </c>
      <c r="D1224" t="s">
        <v>8221</v>
      </c>
      <c r="E1224">
        <v>31</v>
      </c>
    </row>
    <row r="1225" spans="1:5" x14ac:dyDescent="0.35">
      <c r="A1225" t="s">
        <v>8219</v>
      </c>
      <c r="B1225">
        <v>337</v>
      </c>
      <c r="D1225" t="s">
        <v>8221</v>
      </c>
      <c r="E1225">
        <v>18</v>
      </c>
    </row>
    <row r="1226" spans="1:5" x14ac:dyDescent="0.35">
      <c r="A1226" t="s">
        <v>8219</v>
      </c>
      <c r="B1226">
        <v>9</v>
      </c>
      <c r="D1226" t="s">
        <v>8221</v>
      </c>
      <c r="E1226">
        <v>10</v>
      </c>
    </row>
    <row r="1227" spans="1:5" x14ac:dyDescent="0.35">
      <c r="A1227" t="s">
        <v>8219</v>
      </c>
      <c r="B1227">
        <v>120</v>
      </c>
      <c r="D1227" t="s">
        <v>8221</v>
      </c>
      <c r="E1227">
        <v>0</v>
      </c>
    </row>
    <row r="1228" spans="1:5" x14ac:dyDescent="0.35">
      <c r="A1228" t="s">
        <v>8219</v>
      </c>
      <c r="B1228">
        <v>102</v>
      </c>
      <c r="D1228" t="s">
        <v>8221</v>
      </c>
      <c r="E1228">
        <v>14</v>
      </c>
    </row>
    <row r="1229" spans="1:5" x14ac:dyDescent="0.35">
      <c r="A1229" t="s">
        <v>8219</v>
      </c>
      <c r="B1229">
        <v>186</v>
      </c>
      <c r="D1229" t="s">
        <v>8221</v>
      </c>
      <c r="E1229">
        <v>2</v>
      </c>
    </row>
    <row r="1230" spans="1:5" x14ac:dyDescent="0.35">
      <c r="A1230" t="s">
        <v>8219</v>
      </c>
      <c r="B1230">
        <v>15</v>
      </c>
      <c r="D1230" t="s">
        <v>8221</v>
      </c>
      <c r="E1230">
        <v>1</v>
      </c>
    </row>
    <row r="1231" spans="1:5" x14ac:dyDescent="0.35">
      <c r="A1231" t="s">
        <v>8219</v>
      </c>
      <c r="B1231">
        <v>67</v>
      </c>
      <c r="D1231" t="s">
        <v>8221</v>
      </c>
      <c r="E1231">
        <v>3</v>
      </c>
    </row>
    <row r="1232" spans="1:5" x14ac:dyDescent="0.35">
      <c r="A1232" t="s">
        <v>8219</v>
      </c>
      <c r="B1232">
        <v>130</v>
      </c>
      <c r="D1232" t="s">
        <v>8221</v>
      </c>
      <c r="E1232">
        <v>0</v>
      </c>
    </row>
    <row r="1233" spans="1:5" x14ac:dyDescent="0.35">
      <c r="A1233" t="s">
        <v>8219</v>
      </c>
      <c r="B1233">
        <v>16</v>
      </c>
      <c r="D1233" t="s">
        <v>8221</v>
      </c>
      <c r="E1233">
        <v>2</v>
      </c>
    </row>
    <row r="1234" spans="1:5" x14ac:dyDescent="0.35">
      <c r="A1234" t="s">
        <v>8219</v>
      </c>
      <c r="B1234">
        <v>67</v>
      </c>
      <c r="D1234" t="s">
        <v>8221</v>
      </c>
      <c r="E1234">
        <v>0</v>
      </c>
    </row>
    <row r="1235" spans="1:5" x14ac:dyDescent="0.35">
      <c r="A1235" t="s">
        <v>8219</v>
      </c>
      <c r="B1235">
        <v>124</v>
      </c>
      <c r="D1235" t="s">
        <v>8221</v>
      </c>
      <c r="E1235">
        <v>12</v>
      </c>
    </row>
    <row r="1236" spans="1:5" x14ac:dyDescent="0.35">
      <c r="A1236" t="s">
        <v>8219</v>
      </c>
      <c r="B1236">
        <v>80</v>
      </c>
      <c r="D1236" t="s">
        <v>8221</v>
      </c>
      <c r="E1236">
        <v>1</v>
      </c>
    </row>
    <row r="1237" spans="1:5" x14ac:dyDescent="0.35">
      <c r="A1237" t="s">
        <v>8219</v>
      </c>
      <c r="B1237">
        <v>282</v>
      </c>
      <c r="D1237" t="s">
        <v>8221</v>
      </c>
      <c r="E1237">
        <v>8</v>
      </c>
    </row>
    <row r="1238" spans="1:5" x14ac:dyDescent="0.35">
      <c r="A1238" t="s">
        <v>8219</v>
      </c>
      <c r="B1238">
        <v>68</v>
      </c>
      <c r="D1238" t="s">
        <v>8221</v>
      </c>
      <c r="E1238">
        <v>2</v>
      </c>
    </row>
    <row r="1239" spans="1:5" x14ac:dyDescent="0.35">
      <c r="A1239" t="s">
        <v>8219</v>
      </c>
      <c r="B1239">
        <v>86</v>
      </c>
      <c r="D1239" t="s">
        <v>8221</v>
      </c>
      <c r="E1239">
        <v>31</v>
      </c>
    </row>
    <row r="1240" spans="1:5" x14ac:dyDescent="0.35">
      <c r="A1240" t="s">
        <v>8219</v>
      </c>
      <c r="B1240">
        <v>115</v>
      </c>
      <c r="D1240" t="s">
        <v>8221</v>
      </c>
      <c r="E1240">
        <v>5</v>
      </c>
    </row>
    <row r="1241" spans="1:5" x14ac:dyDescent="0.35">
      <c r="A1241" t="s">
        <v>8219</v>
      </c>
      <c r="B1241">
        <v>75</v>
      </c>
      <c r="D1241" t="s">
        <v>8221</v>
      </c>
      <c r="E1241">
        <v>1</v>
      </c>
    </row>
    <row r="1242" spans="1:5" x14ac:dyDescent="0.35">
      <c r="A1242" t="s">
        <v>8219</v>
      </c>
      <c r="B1242">
        <v>43</v>
      </c>
      <c r="D1242" t="s">
        <v>8221</v>
      </c>
      <c r="E1242">
        <v>12</v>
      </c>
    </row>
    <row r="1243" spans="1:5" x14ac:dyDescent="0.35">
      <c r="A1243" t="s">
        <v>8219</v>
      </c>
      <c r="B1243">
        <v>48</v>
      </c>
      <c r="D1243" t="s">
        <v>8221</v>
      </c>
      <c r="E1243">
        <v>4</v>
      </c>
    </row>
    <row r="1244" spans="1:5" x14ac:dyDescent="0.35">
      <c r="A1244" t="s">
        <v>8219</v>
      </c>
      <c r="B1244">
        <v>52</v>
      </c>
      <c r="D1244" t="s">
        <v>8221</v>
      </c>
      <c r="E1244">
        <v>0</v>
      </c>
    </row>
    <row r="1245" spans="1:5" x14ac:dyDescent="0.35">
      <c r="A1245" t="s">
        <v>8219</v>
      </c>
      <c r="B1245">
        <v>43</v>
      </c>
      <c r="D1245" t="s">
        <v>8221</v>
      </c>
      <c r="E1245">
        <v>7</v>
      </c>
    </row>
    <row r="1246" spans="1:5" x14ac:dyDescent="0.35">
      <c r="A1246" t="s">
        <v>8219</v>
      </c>
      <c r="B1246">
        <v>58</v>
      </c>
      <c r="D1246" t="s">
        <v>8221</v>
      </c>
      <c r="E1246">
        <v>2</v>
      </c>
    </row>
    <row r="1247" spans="1:5" x14ac:dyDescent="0.35">
      <c r="A1247" t="s">
        <v>8219</v>
      </c>
      <c r="B1247">
        <v>47</v>
      </c>
      <c r="D1247" t="s">
        <v>8221</v>
      </c>
      <c r="E1247">
        <v>1</v>
      </c>
    </row>
    <row r="1248" spans="1:5" x14ac:dyDescent="0.35">
      <c r="A1248" t="s">
        <v>8219</v>
      </c>
      <c r="B1248">
        <v>36</v>
      </c>
      <c r="D1248" t="s">
        <v>8221</v>
      </c>
      <c r="E1248">
        <v>4</v>
      </c>
    </row>
    <row r="1249" spans="1:5" x14ac:dyDescent="0.35">
      <c r="A1249" t="s">
        <v>8219</v>
      </c>
      <c r="B1249">
        <v>17</v>
      </c>
      <c r="D1249" t="s">
        <v>8221</v>
      </c>
      <c r="E1249">
        <v>6</v>
      </c>
    </row>
    <row r="1250" spans="1:5" x14ac:dyDescent="0.35">
      <c r="A1250" t="s">
        <v>8219</v>
      </c>
      <c r="B1250">
        <v>104</v>
      </c>
      <c r="D1250" t="s">
        <v>8221</v>
      </c>
      <c r="E1250">
        <v>8</v>
      </c>
    </row>
    <row r="1251" spans="1:5" x14ac:dyDescent="0.35">
      <c r="A1251" t="s">
        <v>8219</v>
      </c>
      <c r="B1251">
        <v>47</v>
      </c>
      <c r="D1251" t="s">
        <v>8221</v>
      </c>
      <c r="E1251">
        <v>14</v>
      </c>
    </row>
    <row r="1252" spans="1:5" x14ac:dyDescent="0.35">
      <c r="A1252" t="s">
        <v>8219</v>
      </c>
      <c r="B1252">
        <v>38</v>
      </c>
      <c r="D1252" t="s">
        <v>8221</v>
      </c>
      <c r="E1252">
        <v>0</v>
      </c>
    </row>
    <row r="1253" spans="1:5" x14ac:dyDescent="0.35">
      <c r="A1253" t="s">
        <v>8219</v>
      </c>
      <c r="B1253">
        <v>81</v>
      </c>
      <c r="D1253" t="s">
        <v>8221</v>
      </c>
      <c r="E1253">
        <v>4</v>
      </c>
    </row>
    <row r="1254" spans="1:5" x14ac:dyDescent="0.35">
      <c r="A1254" t="s">
        <v>8219</v>
      </c>
      <c r="B1254">
        <v>55</v>
      </c>
      <c r="D1254" t="s">
        <v>8221</v>
      </c>
      <c r="E1254">
        <v>0</v>
      </c>
    </row>
    <row r="1255" spans="1:5" x14ac:dyDescent="0.35">
      <c r="A1255" t="s">
        <v>8219</v>
      </c>
      <c r="B1255">
        <v>41</v>
      </c>
      <c r="D1255" t="s">
        <v>8221</v>
      </c>
      <c r="E1255">
        <v>0</v>
      </c>
    </row>
    <row r="1256" spans="1:5" x14ac:dyDescent="0.35">
      <c r="A1256" t="s">
        <v>8219</v>
      </c>
      <c r="B1256">
        <v>79</v>
      </c>
      <c r="D1256" t="s">
        <v>8221</v>
      </c>
      <c r="E1256">
        <v>1</v>
      </c>
    </row>
    <row r="1257" spans="1:5" x14ac:dyDescent="0.35">
      <c r="A1257" t="s">
        <v>8219</v>
      </c>
      <c r="B1257">
        <v>16</v>
      </c>
      <c r="D1257" t="s">
        <v>8221</v>
      </c>
      <c r="E1257">
        <v>1</v>
      </c>
    </row>
    <row r="1258" spans="1:5" x14ac:dyDescent="0.35">
      <c r="A1258" t="s">
        <v>8219</v>
      </c>
      <c r="B1258">
        <v>8</v>
      </c>
      <c r="D1258" t="s">
        <v>8221</v>
      </c>
      <c r="E1258">
        <v>1</v>
      </c>
    </row>
    <row r="1259" spans="1:5" x14ac:dyDescent="0.35">
      <c r="A1259" t="s">
        <v>8219</v>
      </c>
      <c r="B1259">
        <v>95</v>
      </c>
      <c r="D1259" t="s">
        <v>8221</v>
      </c>
      <c r="E1259">
        <v>1</v>
      </c>
    </row>
    <row r="1260" spans="1:5" x14ac:dyDescent="0.35">
      <c r="A1260" t="s">
        <v>8219</v>
      </c>
      <c r="B1260">
        <v>25</v>
      </c>
      <c r="D1260" t="s">
        <v>8221</v>
      </c>
      <c r="E1260">
        <v>4</v>
      </c>
    </row>
    <row r="1261" spans="1:5" x14ac:dyDescent="0.35">
      <c r="A1261" t="s">
        <v>8219</v>
      </c>
      <c r="B1261">
        <v>19</v>
      </c>
      <c r="D1261" t="s">
        <v>8221</v>
      </c>
      <c r="E1261">
        <v>0</v>
      </c>
    </row>
    <row r="1262" spans="1:5" x14ac:dyDescent="0.35">
      <c r="A1262" t="s">
        <v>8219</v>
      </c>
      <c r="B1262">
        <v>90</v>
      </c>
      <c r="D1262" t="s">
        <v>8221</v>
      </c>
      <c r="E1262">
        <v>0</v>
      </c>
    </row>
    <row r="1263" spans="1:5" x14ac:dyDescent="0.35">
      <c r="A1263" t="s">
        <v>8219</v>
      </c>
      <c r="B1263">
        <v>41</v>
      </c>
      <c r="D1263" t="s">
        <v>8221</v>
      </c>
      <c r="E1263">
        <v>2</v>
      </c>
    </row>
    <row r="1264" spans="1:5" x14ac:dyDescent="0.35">
      <c r="A1264" t="s">
        <v>8219</v>
      </c>
      <c r="B1264">
        <v>30</v>
      </c>
      <c r="D1264" t="s">
        <v>8221</v>
      </c>
      <c r="E1264">
        <v>24</v>
      </c>
    </row>
    <row r="1265" spans="1:5" x14ac:dyDescent="0.35">
      <c r="A1265" t="s">
        <v>8219</v>
      </c>
      <c r="B1265">
        <v>38</v>
      </c>
      <c r="D1265" t="s">
        <v>8221</v>
      </c>
      <c r="E1265">
        <v>1</v>
      </c>
    </row>
    <row r="1266" spans="1:5" x14ac:dyDescent="0.35">
      <c r="A1266" t="s">
        <v>8219</v>
      </c>
      <c r="B1266">
        <v>65</v>
      </c>
      <c r="D1266" t="s">
        <v>8221</v>
      </c>
      <c r="E1266">
        <v>2</v>
      </c>
    </row>
    <row r="1267" spans="1:5" x14ac:dyDescent="0.35">
      <c r="A1267" t="s">
        <v>8219</v>
      </c>
      <c r="B1267">
        <v>75</v>
      </c>
      <c r="D1267" t="s">
        <v>8221</v>
      </c>
      <c r="E1267">
        <v>1</v>
      </c>
    </row>
    <row r="1268" spans="1:5" x14ac:dyDescent="0.35">
      <c r="A1268" t="s">
        <v>8219</v>
      </c>
      <c r="B1268">
        <v>16</v>
      </c>
      <c r="D1268" t="s">
        <v>8221</v>
      </c>
      <c r="E1268">
        <v>37</v>
      </c>
    </row>
    <row r="1269" spans="1:5" x14ac:dyDescent="0.35">
      <c r="A1269" t="s">
        <v>8219</v>
      </c>
      <c r="B1269">
        <v>10</v>
      </c>
      <c r="D1269" t="s">
        <v>8221</v>
      </c>
      <c r="E1269">
        <v>5</v>
      </c>
    </row>
    <row r="1270" spans="1:5" x14ac:dyDescent="0.35">
      <c r="A1270" t="s">
        <v>8219</v>
      </c>
      <c r="B1270">
        <v>27</v>
      </c>
      <c r="D1270" t="s">
        <v>8221</v>
      </c>
      <c r="E1270">
        <v>4</v>
      </c>
    </row>
    <row r="1271" spans="1:5" x14ac:dyDescent="0.35">
      <c r="A1271" t="s">
        <v>8219</v>
      </c>
      <c r="B1271">
        <v>259</v>
      </c>
      <c r="D1271" t="s">
        <v>8221</v>
      </c>
      <c r="E1271">
        <v>16</v>
      </c>
    </row>
    <row r="1272" spans="1:5" x14ac:dyDescent="0.35">
      <c r="A1272" t="s">
        <v>8219</v>
      </c>
      <c r="B1272">
        <v>39</v>
      </c>
      <c r="D1272" t="s">
        <v>8221</v>
      </c>
      <c r="E1272">
        <v>9</v>
      </c>
    </row>
    <row r="1273" spans="1:5" x14ac:dyDescent="0.35">
      <c r="A1273" t="s">
        <v>8219</v>
      </c>
      <c r="B1273">
        <v>42</v>
      </c>
      <c r="D1273" t="s">
        <v>8221</v>
      </c>
      <c r="E1273">
        <v>0</v>
      </c>
    </row>
    <row r="1274" spans="1:5" x14ac:dyDescent="0.35">
      <c r="A1274" t="s">
        <v>8219</v>
      </c>
      <c r="B1274">
        <v>10</v>
      </c>
      <c r="D1274" t="s">
        <v>8221</v>
      </c>
      <c r="E1274">
        <v>40</v>
      </c>
    </row>
    <row r="1275" spans="1:5" x14ac:dyDescent="0.35">
      <c r="A1275" t="s">
        <v>8219</v>
      </c>
      <c r="B1275">
        <v>56</v>
      </c>
      <c r="D1275" t="s">
        <v>8221</v>
      </c>
      <c r="E1275">
        <v>0</v>
      </c>
    </row>
    <row r="1276" spans="1:5" x14ac:dyDescent="0.35">
      <c r="A1276" t="s">
        <v>8219</v>
      </c>
      <c r="B1276">
        <v>20</v>
      </c>
      <c r="D1276" t="s">
        <v>8221</v>
      </c>
      <c r="E1276">
        <v>2</v>
      </c>
    </row>
    <row r="1277" spans="1:5" x14ac:dyDescent="0.35">
      <c r="A1277" t="s">
        <v>8219</v>
      </c>
      <c r="B1277">
        <v>170</v>
      </c>
      <c r="D1277" t="s">
        <v>8221</v>
      </c>
      <c r="E1277">
        <v>1</v>
      </c>
    </row>
    <row r="1278" spans="1:5" x14ac:dyDescent="0.35">
      <c r="A1278" t="s">
        <v>8219</v>
      </c>
      <c r="B1278">
        <v>29</v>
      </c>
      <c r="D1278" t="s">
        <v>8221</v>
      </c>
      <c r="E1278">
        <v>9</v>
      </c>
    </row>
    <row r="1279" spans="1:5" x14ac:dyDescent="0.35">
      <c r="A1279" t="s">
        <v>8219</v>
      </c>
      <c r="B1279">
        <v>132</v>
      </c>
      <c r="D1279" t="s">
        <v>8221</v>
      </c>
      <c r="E1279">
        <v>34</v>
      </c>
    </row>
    <row r="1280" spans="1:5" x14ac:dyDescent="0.35">
      <c r="A1280" t="s">
        <v>8219</v>
      </c>
      <c r="B1280">
        <v>27</v>
      </c>
      <c r="D1280" t="s">
        <v>8221</v>
      </c>
      <c r="E1280">
        <v>23</v>
      </c>
    </row>
    <row r="1281" spans="1:5" x14ac:dyDescent="0.35">
      <c r="A1281" t="s">
        <v>8219</v>
      </c>
      <c r="B1281">
        <v>26</v>
      </c>
      <c r="D1281" t="s">
        <v>8221</v>
      </c>
      <c r="E1281">
        <v>19</v>
      </c>
    </row>
    <row r="1282" spans="1:5" x14ac:dyDescent="0.35">
      <c r="A1282" t="s">
        <v>8219</v>
      </c>
      <c r="B1282">
        <v>43</v>
      </c>
      <c r="D1282" t="s">
        <v>8221</v>
      </c>
      <c r="E1282">
        <v>50</v>
      </c>
    </row>
    <row r="1283" spans="1:5" x14ac:dyDescent="0.35">
      <c r="A1283" t="s">
        <v>8219</v>
      </c>
      <c r="B1283">
        <v>80</v>
      </c>
      <c r="D1283" t="s">
        <v>8221</v>
      </c>
      <c r="E1283">
        <v>12</v>
      </c>
    </row>
    <row r="1284" spans="1:5" x14ac:dyDescent="0.35">
      <c r="A1284" t="s">
        <v>8219</v>
      </c>
      <c r="B1284">
        <v>33</v>
      </c>
      <c r="D1284" t="s">
        <v>8221</v>
      </c>
      <c r="E1284">
        <v>8</v>
      </c>
    </row>
    <row r="1285" spans="1:5" x14ac:dyDescent="0.35">
      <c r="A1285" t="s">
        <v>8219</v>
      </c>
      <c r="B1285">
        <v>71</v>
      </c>
      <c r="D1285" t="s">
        <v>8221</v>
      </c>
      <c r="E1285">
        <v>9</v>
      </c>
    </row>
    <row r="1286" spans="1:5" x14ac:dyDescent="0.35">
      <c r="A1286" t="s">
        <v>8219</v>
      </c>
      <c r="B1286">
        <v>81</v>
      </c>
      <c r="D1286" t="s">
        <v>8221</v>
      </c>
      <c r="E1286">
        <v>43</v>
      </c>
    </row>
    <row r="1287" spans="1:5" x14ac:dyDescent="0.35">
      <c r="A1287" t="s">
        <v>8219</v>
      </c>
      <c r="B1287">
        <v>76</v>
      </c>
      <c r="D1287" t="s">
        <v>8221</v>
      </c>
      <c r="E1287">
        <v>28</v>
      </c>
    </row>
    <row r="1288" spans="1:5" x14ac:dyDescent="0.35">
      <c r="A1288" t="s">
        <v>8219</v>
      </c>
      <c r="B1288">
        <v>48</v>
      </c>
      <c r="D1288" t="s">
        <v>8221</v>
      </c>
      <c r="E1288">
        <v>4</v>
      </c>
    </row>
    <row r="1289" spans="1:5" x14ac:dyDescent="0.35">
      <c r="A1289" t="s">
        <v>8219</v>
      </c>
      <c r="B1289">
        <v>61</v>
      </c>
      <c r="D1289" t="s">
        <v>8221</v>
      </c>
      <c r="E1289">
        <v>24</v>
      </c>
    </row>
    <row r="1290" spans="1:5" x14ac:dyDescent="0.35">
      <c r="A1290" t="s">
        <v>8219</v>
      </c>
      <c r="B1290">
        <v>60</v>
      </c>
      <c r="D1290" t="s">
        <v>8221</v>
      </c>
      <c r="E1290">
        <v>2</v>
      </c>
    </row>
    <row r="1291" spans="1:5" x14ac:dyDescent="0.35">
      <c r="A1291" t="s">
        <v>8219</v>
      </c>
      <c r="B1291">
        <v>136</v>
      </c>
      <c r="D1291" t="s">
        <v>8221</v>
      </c>
      <c r="E1291">
        <v>2</v>
      </c>
    </row>
    <row r="1292" spans="1:5" x14ac:dyDescent="0.35">
      <c r="A1292" t="s">
        <v>8219</v>
      </c>
      <c r="B1292">
        <v>14</v>
      </c>
      <c r="D1292" t="s">
        <v>8221</v>
      </c>
      <c r="E1292">
        <v>20</v>
      </c>
    </row>
    <row r="1293" spans="1:5" x14ac:dyDescent="0.35">
      <c r="A1293" t="s">
        <v>8219</v>
      </c>
      <c r="B1293">
        <v>78</v>
      </c>
      <c r="D1293" t="s">
        <v>8221</v>
      </c>
      <c r="E1293">
        <v>1</v>
      </c>
    </row>
    <row r="1294" spans="1:5" x14ac:dyDescent="0.35">
      <c r="A1294" t="s">
        <v>8219</v>
      </c>
      <c r="B1294">
        <v>4</v>
      </c>
      <c r="D1294" t="s">
        <v>8221</v>
      </c>
      <c r="E1294">
        <v>1</v>
      </c>
    </row>
    <row r="1295" spans="1:5" x14ac:dyDescent="0.35">
      <c r="A1295" t="s">
        <v>8219</v>
      </c>
      <c r="B1295">
        <v>11</v>
      </c>
      <c r="D1295" t="s">
        <v>8221</v>
      </c>
      <c r="E1295">
        <v>4</v>
      </c>
    </row>
    <row r="1296" spans="1:5" x14ac:dyDescent="0.35">
      <c r="A1296" t="s">
        <v>8219</v>
      </c>
      <c r="B1296">
        <v>185</v>
      </c>
      <c r="D1296" t="s">
        <v>8221</v>
      </c>
      <c r="E1296">
        <v>1</v>
      </c>
    </row>
    <row r="1297" spans="1:5" x14ac:dyDescent="0.35">
      <c r="A1297" t="s">
        <v>8219</v>
      </c>
      <c r="B1297">
        <v>59</v>
      </c>
      <c r="D1297" t="s">
        <v>8221</v>
      </c>
      <c r="E1297">
        <v>1</v>
      </c>
    </row>
    <row r="1298" spans="1:5" x14ac:dyDescent="0.35">
      <c r="A1298" t="s">
        <v>8219</v>
      </c>
      <c r="B1298">
        <v>27</v>
      </c>
      <c r="D1298" t="s">
        <v>8221</v>
      </c>
      <c r="E1298">
        <v>13</v>
      </c>
    </row>
    <row r="1299" spans="1:5" x14ac:dyDescent="0.35">
      <c r="A1299" t="s">
        <v>8219</v>
      </c>
      <c r="B1299">
        <v>63</v>
      </c>
      <c r="D1299" t="s">
        <v>8221</v>
      </c>
      <c r="E1299">
        <v>1</v>
      </c>
    </row>
    <row r="1300" spans="1:5" x14ac:dyDescent="0.35">
      <c r="A1300" t="s">
        <v>8219</v>
      </c>
      <c r="B1300">
        <v>13</v>
      </c>
      <c r="D1300" t="s">
        <v>8221</v>
      </c>
      <c r="E1300">
        <v>1</v>
      </c>
    </row>
    <row r="1301" spans="1:5" x14ac:dyDescent="0.35">
      <c r="A1301" t="s">
        <v>8219</v>
      </c>
      <c r="B1301">
        <v>13</v>
      </c>
      <c r="D1301" t="s">
        <v>8221</v>
      </c>
      <c r="E1301">
        <v>0</v>
      </c>
    </row>
    <row r="1302" spans="1:5" x14ac:dyDescent="0.35">
      <c r="A1302" t="s">
        <v>8219</v>
      </c>
      <c r="B1302">
        <v>57</v>
      </c>
      <c r="D1302" t="s">
        <v>8221</v>
      </c>
      <c r="E1302">
        <v>3</v>
      </c>
    </row>
    <row r="1303" spans="1:5" x14ac:dyDescent="0.35">
      <c r="A1303" t="s">
        <v>8219</v>
      </c>
      <c r="B1303">
        <v>61</v>
      </c>
      <c r="D1303" t="s">
        <v>8221</v>
      </c>
      <c r="E1303">
        <v>14</v>
      </c>
    </row>
    <row r="1304" spans="1:5" x14ac:dyDescent="0.35">
      <c r="A1304" t="s">
        <v>8219</v>
      </c>
      <c r="B1304">
        <v>65</v>
      </c>
      <c r="D1304" t="s">
        <v>8221</v>
      </c>
      <c r="E1304">
        <v>2</v>
      </c>
    </row>
    <row r="1305" spans="1:5" x14ac:dyDescent="0.35">
      <c r="A1305" t="s">
        <v>8219</v>
      </c>
      <c r="B1305">
        <v>134</v>
      </c>
      <c r="D1305" t="s">
        <v>8221</v>
      </c>
      <c r="E1305">
        <v>5</v>
      </c>
    </row>
    <row r="1306" spans="1:5" x14ac:dyDescent="0.35">
      <c r="A1306" t="s">
        <v>8219</v>
      </c>
      <c r="B1306">
        <v>37</v>
      </c>
      <c r="D1306" t="s">
        <v>8221</v>
      </c>
      <c r="E1306">
        <v>14</v>
      </c>
    </row>
    <row r="1307" spans="1:5" x14ac:dyDescent="0.35">
      <c r="A1307" t="s">
        <v>8219</v>
      </c>
      <c r="B1307">
        <v>37</v>
      </c>
      <c r="D1307" t="s">
        <v>8221</v>
      </c>
      <c r="E1307">
        <v>9</v>
      </c>
    </row>
    <row r="1308" spans="1:5" x14ac:dyDescent="0.35">
      <c r="A1308" t="s">
        <v>8219</v>
      </c>
      <c r="B1308">
        <v>150</v>
      </c>
      <c r="D1308" t="s">
        <v>8221</v>
      </c>
      <c r="E1308">
        <v>8</v>
      </c>
    </row>
    <row r="1309" spans="1:5" x14ac:dyDescent="0.35">
      <c r="A1309" t="s">
        <v>8219</v>
      </c>
      <c r="B1309">
        <v>56</v>
      </c>
      <c r="D1309" t="s">
        <v>8221</v>
      </c>
      <c r="E1309">
        <v>7</v>
      </c>
    </row>
    <row r="1310" spans="1:5" x14ac:dyDescent="0.35">
      <c r="A1310" t="s">
        <v>8219</v>
      </c>
      <c r="B1310">
        <v>18</v>
      </c>
      <c r="D1310" t="s">
        <v>8221</v>
      </c>
      <c r="E1310">
        <v>0</v>
      </c>
    </row>
    <row r="1311" spans="1:5" x14ac:dyDescent="0.35">
      <c r="A1311" t="s">
        <v>8219</v>
      </c>
      <c r="B1311">
        <v>60</v>
      </c>
      <c r="D1311" t="s">
        <v>8221</v>
      </c>
      <c r="E1311">
        <v>84</v>
      </c>
    </row>
    <row r="1312" spans="1:5" x14ac:dyDescent="0.35">
      <c r="A1312" t="s">
        <v>8219</v>
      </c>
      <c r="B1312">
        <v>67</v>
      </c>
      <c r="D1312" t="s">
        <v>8221</v>
      </c>
      <c r="E1312">
        <v>11</v>
      </c>
    </row>
    <row r="1313" spans="1:5" x14ac:dyDescent="0.35">
      <c r="A1313" t="s">
        <v>8219</v>
      </c>
      <c r="B1313">
        <v>35</v>
      </c>
      <c r="D1313" t="s">
        <v>8221</v>
      </c>
      <c r="E1313">
        <v>1</v>
      </c>
    </row>
    <row r="1314" spans="1:5" x14ac:dyDescent="0.35">
      <c r="A1314" t="s">
        <v>8219</v>
      </c>
      <c r="B1314">
        <v>34</v>
      </c>
      <c r="D1314" t="s">
        <v>8221</v>
      </c>
      <c r="E1314">
        <v>4</v>
      </c>
    </row>
    <row r="1315" spans="1:5" x14ac:dyDescent="0.35">
      <c r="A1315" t="s">
        <v>8219</v>
      </c>
      <c r="B1315">
        <v>36</v>
      </c>
      <c r="D1315" t="s">
        <v>8221</v>
      </c>
      <c r="E1315">
        <v>10</v>
      </c>
    </row>
    <row r="1316" spans="1:5" x14ac:dyDescent="0.35">
      <c r="A1316" t="s">
        <v>8219</v>
      </c>
      <c r="B1316">
        <v>18</v>
      </c>
      <c r="D1316" t="s">
        <v>8221</v>
      </c>
      <c r="E1316">
        <v>16</v>
      </c>
    </row>
    <row r="1317" spans="1:5" x14ac:dyDescent="0.35">
      <c r="A1317" t="s">
        <v>8219</v>
      </c>
      <c r="B1317">
        <v>25</v>
      </c>
      <c r="D1317" t="s">
        <v>8221</v>
      </c>
      <c r="E1317">
        <v>2</v>
      </c>
    </row>
    <row r="1318" spans="1:5" x14ac:dyDescent="0.35">
      <c r="A1318" t="s">
        <v>8219</v>
      </c>
      <c r="B1318">
        <v>21</v>
      </c>
      <c r="D1318" t="s">
        <v>8221</v>
      </c>
      <c r="E1318">
        <v>5</v>
      </c>
    </row>
    <row r="1319" spans="1:5" x14ac:dyDescent="0.35">
      <c r="A1319" t="s">
        <v>8219</v>
      </c>
      <c r="B1319">
        <v>151</v>
      </c>
      <c r="D1319" t="s">
        <v>8221</v>
      </c>
      <c r="E1319">
        <v>1</v>
      </c>
    </row>
    <row r="1320" spans="1:5" x14ac:dyDescent="0.35">
      <c r="A1320" t="s">
        <v>8219</v>
      </c>
      <c r="B1320">
        <v>489</v>
      </c>
      <c r="D1320" t="s">
        <v>8221</v>
      </c>
      <c r="E1320">
        <v>31</v>
      </c>
    </row>
    <row r="1321" spans="1:5" x14ac:dyDescent="0.35">
      <c r="A1321" t="s">
        <v>8219</v>
      </c>
      <c r="B1321">
        <v>50</v>
      </c>
      <c r="D1321" t="s">
        <v>8221</v>
      </c>
      <c r="E1321">
        <v>0</v>
      </c>
    </row>
    <row r="1322" spans="1:5" x14ac:dyDescent="0.35">
      <c r="A1322" t="s">
        <v>8219</v>
      </c>
      <c r="B1322">
        <v>321</v>
      </c>
      <c r="D1322" t="s">
        <v>8221</v>
      </c>
      <c r="E1322">
        <v>2</v>
      </c>
    </row>
    <row r="1323" spans="1:5" x14ac:dyDescent="0.35">
      <c r="A1323" t="s">
        <v>8219</v>
      </c>
      <c r="B1323">
        <v>1762</v>
      </c>
      <c r="D1323" t="s">
        <v>8221</v>
      </c>
      <c r="E1323">
        <v>7</v>
      </c>
    </row>
    <row r="1324" spans="1:5" x14ac:dyDescent="0.35">
      <c r="A1324" t="s">
        <v>8219</v>
      </c>
      <c r="B1324">
        <v>385</v>
      </c>
      <c r="D1324" t="s">
        <v>8221</v>
      </c>
      <c r="E1324">
        <v>16</v>
      </c>
    </row>
    <row r="1325" spans="1:5" x14ac:dyDescent="0.35">
      <c r="A1325" t="s">
        <v>8219</v>
      </c>
      <c r="B1325">
        <v>398</v>
      </c>
      <c r="D1325" t="s">
        <v>8221</v>
      </c>
      <c r="E1325">
        <v>4</v>
      </c>
    </row>
    <row r="1326" spans="1:5" x14ac:dyDescent="0.35">
      <c r="A1326" t="s">
        <v>8219</v>
      </c>
      <c r="B1326">
        <v>304</v>
      </c>
      <c r="D1326" t="s">
        <v>8221</v>
      </c>
      <c r="E1326">
        <v>4</v>
      </c>
    </row>
    <row r="1327" spans="1:5" x14ac:dyDescent="0.35">
      <c r="A1327" t="s">
        <v>8219</v>
      </c>
      <c r="B1327">
        <v>676</v>
      </c>
      <c r="D1327" t="s">
        <v>8221</v>
      </c>
      <c r="E1327">
        <v>4</v>
      </c>
    </row>
    <row r="1328" spans="1:5" x14ac:dyDescent="0.35">
      <c r="A1328" t="s">
        <v>8219</v>
      </c>
      <c r="B1328">
        <v>577</v>
      </c>
      <c r="D1328" t="s">
        <v>8221</v>
      </c>
      <c r="E1328">
        <v>3</v>
      </c>
    </row>
    <row r="1329" spans="1:5" x14ac:dyDescent="0.35">
      <c r="A1329" t="s">
        <v>8219</v>
      </c>
      <c r="B1329">
        <v>3663</v>
      </c>
      <c r="D1329" t="s">
        <v>8221</v>
      </c>
      <c r="E1329">
        <v>36</v>
      </c>
    </row>
    <row r="1330" spans="1:5" x14ac:dyDescent="0.35">
      <c r="A1330" t="s">
        <v>8219</v>
      </c>
      <c r="B1330">
        <v>294</v>
      </c>
      <c r="D1330" t="s">
        <v>8221</v>
      </c>
      <c r="E1330">
        <v>1</v>
      </c>
    </row>
    <row r="1331" spans="1:5" x14ac:dyDescent="0.35">
      <c r="A1331" t="s">
        <v>8219</v>
      </c>
      <c r="B1331">
        <v>28</v>
      </c>
      <c r="D1331" t="s">
        <v>8221</v>
      </c>
      <c r="E1331">
        <v>7</v>
      </c>
    </row>
    <row r="1332" spans="1:5" x14ac:dyDescent="0.35">
      <c r="A1332" t="s">
        <v>8219</v>
      </c>
      <c r="B1332">
        <v>100</v>
      </c>
      <c r="D1332" t="s">
        <v>8221</v>
      </c>
      <c r="E1332">
        <v>27</v>
      </c>
    </row>
    <row r="1333" spans="1:5" x14ac:dyDescent="0.35">
      <c r="A1333" t="s">
        <v>8219</v>
      </c>
      <c r="B1333">
        <v>72</v>
      </c>
      <c r="D1333" t="s">
        <v>8221</v>
      </c>
      <c r="E1333">
        <v>1</v>
      </c>
    </row>
    <row r="1334" spans="1:5" x14ac:dyDescent="0.35">
      <c r="A1334" t="s">
        <v>8219</v>
      </c>
      <c r="B1334">
        <v>238</v>
      </c>
      <c r="D1334" t="s">
        <v>8221</v>
      </c>
      <c r="E1334">
        <v>0</v>
      </c>
    </row>
    <row r="1335" spans="1:5" x14ac:dyDescent="0.35">
      <c r="A1335" t="s">
        <v>8219</v>
      </c>
      <c r="B1335">
        <v>159</v>
      </c>
      <c r="D1335" t="s">
        <v>8221</v>
      </c>
      <c r="E1335">
        <v>1</v>
      </c>
    </row>
    <row r="1336" spans="1:5" x14ac:dyDescent="0.35">
      <c r="A1336" t="s">
        <v>8219</v>
      </c>
      <c r="B1336">
        <v>77</v>
      </c>
      <c r="D1336" t="s">
        <v>8221</v>
      </c>
      <c r="E1336">
        <v>3</v>
      </c>
    </row>
    <row r="1337" spans="1:5" x14ac:dyDescent="0.35">
      <c r="A1337" t="s">
        <v>8219</v>
      </c>
      <c r="B1337">
        <v>53</v>
      </c>
      <c r="D1337" t="s">
        <v>8221</v>
      </c>
      <c r="E1337">
        <v>3</v>
      </c>
    </row>
    <row r="1338" spans="1:5" x14ac:dyDescent="0.35">
      <c r="A1338" t="s">
        <v>8219</v>
      </c>
      <c r="B1338">
        <v>1251</v>
      </c>
      <c r="D1338" t="s">
        <v>8221</v>
      </c>
      <c r="E1338">
        <v>3</v>
      </c>
    </row>
    <row r="1339" spans="1:5" x14ac:dyDescent="0.35">
      <c r="A1339" t="s">
        <v>8219</v>
      </c>
      <c r="B1339">
        <v>465</v>
      </c>
      <c r="D1339" t="s">
        <v>8221</v>
      </c>
      <c r="E1339">
        <v>0</v>
      </c>
    </row>
    <row r="1340" spans="1:5" x14ac:dyDescent="0.35">
      <c r="A1340" t="s">
        <v>8219</v>
      </c>
      <c r="B1340">
        <v>74</v>
      </c>
      <c r="D1340" t="s">
        <v>8221</v>
      </c>
      <c r="E1340">
        <v>6</v>
      </c>
    </row>
    <row r="1341" spans="1:5" x14ac:dyDescent="0.35">
      <c r="A1341" t="s">
        <v>8219</v>
      </c>
      <c r="B1341">
        <v>62</v>
      </c>
      <c r="D1341" t="s">
        <v>8221</v>
      </c>
      <c r="E1341">
        <v>17</v>
      </c>
    </row>
    <row r="1342" spans="1:5" x14ac:dyDescent="0.35">
      <c r="A1342" t="s">
        <v>8219</v>
      </c>
      <c r="B1342">
        <v>3468</v>
      </c>
      <c r="D1342" t="s">
        <v>8221</v>
      </c>
      <c r="E1342">
        <v>40</v>
      </c>
    </row>
    <row r="1343" spans="1:5" x14ac:dyDescent="0.35">
      <c r="A1343" t="s">
        <v>8219</v>
      </c>
      <c r="B1343">
        <v>52</v>
      </c>
      <c r="D1343" t="s">
        <v>8221</v>
      </c>
      <c r="E1343">
        <v>3</v>
      </c>
    </row>
    <row r="1344" spans="1:5" x14ac:dyDescent="0.35">
      <c r="A1344" t="s">
        <v>8219</v>
      </c>
      <c r="B1344">
        <v>50</v>
      </c>
      <c r="D1344" t="s">
        <v>8221</v>
      </c>
      <c r="E1344">
        <v>1</v>
      </c>
    </row>
    <row r="1345" spans="1:5" x14ac:dyDescent="0.35">
      <c r="A1345" t="s">
        <v>8219</v>
      </c>
      <c r="B1345">
        <v>45</v>
      </c>
      <c r="D1345" t="s">
        <v>8221</v>
      </c>
      <c r="E1345">
        <v>2</v>
      </c>
    </row>
    <row r="1346" spans="1:5" x14ac:dyDescent="0.35">
      <c r="A1346" t="s">
        <v>8219</v>
      </c>
      <c r="B1346">
        <v>21</v>
      </c>
      <c r="D1346" t="s">
        <v>8221</v>
      </c>
      <c r="E1346">
        <v>7</v>
      </c>
    </row>
    <row r="1347" spans="1:5" x14ac:dyDescent="0.35">
      <c r="A1347" t="s">
        <v>8219</v>
      </c>
      <c r="B1347">
        <v>100</v>
      </c>
      <c r="D1347" t="s">
        <v>8221</v>
      </c>
      <c r="E1347">
        <v>14</v>
      </c>
    </row>
    <row r="1348" spans="1:5" x14ac:dyDescent="0.35">
      <c r="A1348" t="s">
        <v>8219</v>
      </c>
      <c r="B1348">
        <v>81</v>
      </c>
      <c r="D1348" t="s">
        <v>8221</v>
      </c>
      <c r="E1348">
        <v>0</v>
      </c>
    </row>
    <row r="1349" spans="1:5" x14ac:dyDescent="0.35">
      <c r="A1349" t="s">
        <v>8219</v>
      </c>
      <c r="B1349">
        <v>286</v>
      </c>
      <c r="D1349" t="s">
        <v>8221</v>
      </c>
      <c r="E1349">
        <v>0</v>
      </c>
    </row>
    <row r="1350" spans="1:5" x14ac:dyDescent="0.35">
      <c r="A1350" t="s">
        <v>8219</v>
      </c>
      <c r="B1350">
        <v>42</v>
      </c>
      <c r="D1350" t="s">
        <v>8221</v>
      </c>
      <c r="E1350">
        <v>1</v>
      </c>
    </row>
    <row r="1351" spans="1:5" x14ac:dyDescent="0.35">
      <c r="A1351" t="s">
        <v>8219</v>
      </c>
      <c r="B1351">
        <v>199</v>
      </c>
      <c r="D1351" t="s">
        <v>8221</v>
      </c>
      <c r="E1351">
        <v>12</v>
      </c>
    </row>
    <row r="1352" spans="1:5" x14ac:dyDescent="0.35">
      <c r="A1352" t="s">
        <v>8219</v>
      </c>
      <c r="B1352">
        <v>25</v>
      </c>
      <c r="D1352" t="s">
        <v>8221</v>
      </c>
      <c r="E1352">
        <v>12</v>
      </c>
    </row>
    <row r="1353" spans="1:5" x14ac:dyDescent="0.35">
      <c r="A1353" t="s">
        <v>8219</v>
      </c>
      <c r="B1353">
        <v>84</v>
      </c>
      <c r="D1353" t="s">
        <v>8221</v>
      </c>
      <c r="E1353">
        <v>23</v>
      </c>
    </row>
    <row r="1354" spans="1:5" x14ac:dyDescent="0.35">
      <c r="A1354" t="s">
        <v>8219</v>
      </c>
      <c r="B1354">
        <v>50</v>
      </c>
      <c r="D1354" t="s">
        <v>8221</v>
      </c>
      <c r="E1354">
        <v>0</v>
      </c>
    </row>
    <row r="1355" spans="1:5" x14ac:dyDescent="0.35">
      <c r="A1355" t="s">
        <v>8219</v>
      </c>
      <c r="B1355">
        <v>26</v>
      </c>
      <c r="D1355" t="s">
        <v>8221</v>
      </c>
      <c r="E1355">
        <v>10</v>
      </c>
    </row>
    <row r="1356" spans="1:5" x14ac:dyDescent="0.35">
      <c r="A1356" t="s">
        <v>8219</v>
      </c>
      <c r="B1356">
        <v>14</v>
      </c>
      <c r="D1356" t="s">
        <v>8221</v>
      </c>
      <c r="E1356">
        <v>5</v>
      </c>
    </row>
    <row r="1357" spans="1:5" x14ac:dyDescent="0.35">
      <c r="A1357" t="s">
        <v>8219</v>
      </c>
      <c r="B1357">
        <v>49</v>
      </c>
      <c r="D1357" t="s">
        <v>8221</v>
      </c>
      <c r="E1357">
        <v>1</v>
      </c>
    </row>
    <row r="1358" spans="1:5" x14ac:dyDescent="0.35">
      <c r="A1358" t="s">
        <v>8219</v>
      </c>
      <c r="B1358">
        <v>69</v>
      </c>
      <c r="D1358" t="s">
        <v>8221</v>
      </c>
      <c r="E1358">
        <v>2</v>
      </c>
    </row>
    <row r="1359" spans="1:5" x14ac:dyDescent="0.35">
      <c r="A1359" t="s">
        <v>8219</v>
      </c>
      <c r="B1359">
        <v>60</v>
      </c>
      <c r="D1359" t="s">
        <v>8221</v>
      </c>
      <c r="E1359">
        <v>2</v>
      </c>
    </row>
    <row r="1360" spans="1:5" x14ac:dyDescent="0.35">
      <c r="A1360" t="s">
        <v>8219</v>
      </c>
      <c r="B1360">
        <v>80</v>
      </c>
      <c r="D1360" t="s">
        <v>8221</v>
      </c>
      <c r="E1360">
        <v>0</v>
      </c>
    </row>
    <row r="1361" spans="1:5" x14ac:dyDescent="0.35">
      <c r="A1361" t="s">
        <v>8219</v>
      </c>
      <c r="B1361">
        <v>56</v>
      </c>
      <c r="D1361" t="s">
        <v>8221</v>
      </c>
      <c r="E1361">
        <v>13</v>
      </c>
    </row>
    <row r="1362" spans="1:5" x14ac:dyDescent="0.35">
      <c r="A1362" t="s">
        <v>8219</v>
      </c>
      <c r="B1362">
        <v>104</v>
      </c>
      <c r="D1362" t="s">
        <v>8221</v>
      </c>
      <c r="E1362">
        <v>0</v>
      </c>
    </row>
    <row r="1363" spans="1:5" x14ac:dyDescent="0.35">
      <c r="A1363" t="s">
        <v>8219</v>
      </c>
      <c r="B1363">
        <v>46</v>
      </c>
      <c r="D1363" t="s">
        <v>8221</v>
      </c>
      <c r="E1363">
        <v>1</v>
      </c>
    </row>
    <row r="1364" spans="1:5" x14ac:dyDescent="0.35">
      <c r="A1364" t="s">
        <v>8219</v>
      </c>
      <c r="B1364">
        <v>206</v>
      </c>
      <c r="D1364" t="s">
        <v>8221</v>
      </c>
      <c r="E1364">
        <v>5</v>
      </c>
    </row>
    <row r="1365" spans="1:5" x14ac:dyDescent="0.35">
      <c r="A1365" t="s">
        <v>8219</v>
      </c>
      <c r="B1365">
        <v>18</v>
      </c>
      <c r="D1365" t="s">
        <v>8221</v>
      </c>
      <c r="E1365">
        <v>2</v>
      </c>
    </row>
    <row r="1366" spans="1:5" x14ac:dyDescent="0.35">
      <c r="A1366" t="s">
        <v>8219</v>
      </c>
      <c r="B1366">
        <v>28</v>
      </c>
      <c r="D1366" t="s">
        <v>8221</v>
      </c>
      <c r="E1366">
        <v>0</v>
      </c>
    </row>
    <row r="1367" spans="1:5" x14ac:dyDescent="0.35">
      <c r="A1367" t="s">
        <v>8219</v>
      </c>
      <c r="B1367">
        <v>11</v>
      </c>
      <c r="D1367" t="s">
        <v>8221</v>
      </c>
      <c r="E1367">
        <v>32</v>
      </c>
    </row>
    <row r="1368" spans="1:5" x14ac:dyDescent="0.35">
      <c r="A1368" t="s">
        <v>8219</v>
      </c>
      <c r="B1368">
        <v>263</v>
      </c>
      <c r="D1368" t="s">
        <v>8221</v>
      </c>
      <c r="E1368">
        <v>1</v>
      </c>
    </row>
    <row r="1369" spans="1:5" x14ac:dyDescent="0.35">
      <c r="A1369" t="s">
        <v>8219</v>
      </c>
      <c r="B1369">
        <v>394</v>
      </c>
      <c r="D1369" t="s">
        <v>8221</v>
      </c>
      <c r="E1369">
        <v>1</v>
      </c>
    </row>
    <row r="1370" spans="1:5" x14ac:dyDescent="0.35">
      <c r="A1370" t="s">
        <v>8219</v>
      </c>
      <c r="B1370">
        <v>1049</v>
      </c>
      <c r="D1370" t="s">
        <v>8221</v>
      </c>
      <c r="E1370">
        <v>1</v>
      </c>
    </row>
    <row r="1371" spans="1:5" x14ac:dyDescent="0.35">
      <c r="A1371" t="s">
        <v>8219</v>
      </c>
      <c r="B1371">
        <v>308</v>
      </c>
      <c r="D1371" t="s">
        <v>8221</v>
      </c>
      <c r="E1371">
        <v>0</v>
      </c>
    </row>
    <row r="1372" spans="1:5" x14ac:dyDescent="0.35">
      <c r="A1372" t="s">
        <v>8219</v>
      </c>
      <c r="B1372">
        <v>1088</v>
      </c>
      <c r="D1372" t="s">
        <v>8221</v>
      </c>
      <c r="E1372">
        <v>0</v>
      </c>
    </row>
    <row r="1373" spans="1:5" x14ac:dyDescent="0.35">
      <c r="A1373" t="s">
        <v>8219</v>
      </c>
      <c r="B1373">
        <v>73</v>
      </c>
      <c r="D1373" t="s">
        <v>8221</v>
      </c>
      <c r="E1373">
        <v>8</v>
      </c>
    </row>
    <row r="1374" spans="1:5" x14ac:dyDescent="0.35">
      <c r="A1374" t="s">
        <v>8219</v>
      </c>
      <c r="B1374">
        <v>143</v>
      </c>
      <c r="D1374" t="s">
        <v>8221</v>
      </c>
      <c r="E1374">
        <v>0</v>
      </c>
    </row>
    <row r="1375" spans="1:5" x14ac:dyDescent="0.35">
      <c r="A1375" t="s">
        <v>8219</v>
      </c>
      <c r="B1375">
        <v>1420</v>
      </c>
      <c r="D1375" t="s">
        <v>8221</v>
      </c>
      <c r="E1375">
        <v>1</v>
      </c>
    </row>
    <row r="1376" spans="1:5" x14ac:dyDescent="0.35">
      <c r="A1376" t="s">
        <v>8219</v>
      </c>
      <c r="B1376">
        <v>305</v>
      </c>
      <c r="D1376" t="s">
        <v>8221</v>
      </c>
      <c r="E1376">
        <v>16</v>
      </c>
    </row>
    <row r="1377" spans="1:5" x14ac:dyDescent="0.35">
      <c r="A1377" t="s">
        <v>8219</v>
      </c>
      <c r="B1377">
        <v>551</v>
      </c>
      <c r="D1377" t="s">
        <v>8221</v>
      </c>
      <c r="E1377">
        <v>12</v>
      </c>
    </row>
    <row r="1378" spans="1:5" x14ac:dyDescent="0.35">
      <c r="A1378" t="s">
        <v>8219</v>
      </c>
      <c r="B1378">
        <v>187</v>
      </c>
      <c r="D1378" t="s">
        <v>8221</v>
      </c>
      <c r="E1378">
        <v>4</v>
      </c>
    </row>
    <row r="1379" spans="1:5" x14ac:dyDescent="0.35">
      <c r="A1379" t="s">
        <v>8219</v>
      </c>
      <c r="B1379">
        <v>325</v>
      </c>
      <c r="D1379" t="s">
        <v>8221</v>
      </c>
      <c r="E1379">
        <v>2</v>
      </c>
    </row>
    <row r="1380" spans="1:5" x14ac:dyDescent="0.35">
      <c r="A1380" t="s">
        <v>8219</v>
      </c>
      <c r="B1380">
        <v>148</v>
      </c>
      <c r="D1380" t="s">
        <v>8221</v>
      </c>
      <c r="E1380">
        <v>3</v>
      </c>
    </row>
    <row r="1381" spans="1:5" x14ac:dyDescent="0.35">
      <c r="A1381" t="s">
        <v>8219</v>
      </c>
      <c r="B1381">
        <v>69</v>
      </c>
      <c r="D1381" t="s">
        <v>8221</v>
      </c>
      <c r="E1381">
        <v>0</v>
      </c>
    </row>
    <row r="1382" spans="1:5" x14ac:dyDescent="0.35">
      <c r="A1382" t="s">
        <v>8219</v>
      </c>
      <c r="B1382">
        <v>173</v>
      </c>
      <c r="D1382" t="s">
        <v>8221</v>
      </c>
      <c r="E1382">
        <v>3</v>
      </c>
    </row>
    <row r="1383" spans="1:5" x14ac:dyDescent="0.35">
      <c r="A1383" t="s">
        <v>8219</v>
      </c>
      <c r="B1383">
        <v>269</v>
      </c>
      <c r="D1383" t="s">
        <v>8221</v>
      </c>
      <c r="E1383">
        <v>4</v>
      </c>
    </row>
    <row r="1384" spans="1:5" x14ac:dyDescent="0.35">
      <c r="A1384" t="s">
        <v>8219</v>
      </c>
      <c r="B1384">
        <v>185</v>
      </c>
      <c r="D1384" t="s">
        <v>8221</v>
      </c>
      <c r="E1384">
        <v>2</v>
      </c>
    </row>
    <row r="1385" spans="1:5" x14ac:dyDescent="0.35">
      <c r="A1385" t="s">
        <v>8219</v>
      </c>
      <c r="B1385">
        <v>176</v>
      </c>
      <c r="D1385" t="s">
        <v>8221</v>
      </c>
      <c r="E1385">
        <v>10</v>
      </c>
    </row>
    <row r="1386" spans="1:5" x14ac:dyDescent="0.35">
      <c r="A1386" t="s">
        <v>8219</v>
      </c>
      <c r="B1386">
        <v>1019</v>
      </c>
      <c r="D1386" t="s">
        <v>8221</v>
      </c>
      <c r="E1386">
        <v>11</v>
      </c>
    </row>
    <row r="1387" spans="1:5" x14ac:dyDescent="0.35">
      <c r="A1387" t="s">
        <v>8219</v>
      </c>
      <c r="B1387">
        <v>113</v>
      </c>
      <c r="D1387" t="s">
        <v>8221</v>
      </c>
      <c r="E1387">
        <v>6</v>
      </c>
    </row>
    <row r="1388" spans="1:5" x14ac:dyDescent="0.35">
      <c r="A1388" t="s">
        <v>8219</v>
      </c>
      <c r="B1388">
        <v>404</v>
      </c>
      <c r="D1388" t="s">
        <v>8221</v>
      </c>
      <c r="E1388">
        <v>2</v>
      </c>
    </row>
    <row r="1389" spans="1:5" x14ac:dyDescent="0.35">
      <c r="A1389" t="s">
        <v>8219</v>
      </c>
      <c r="B1389">
        <v>707</v>
      </c>
      <c r="D1389" t="s">
        <v>8221</v>
      </c>
      <c r="E1389">
        <v>6</v>
      </c>
    </row>
    <row r="1390" spans="1:5" x14ac:dyDescent="0.35">
      <c r="A1390" t="s">
        <v>8219</v>
      </c>
      <c r="B1390">
        <v>392</v>
      </c>
      <c r="D1390" t="s">
        <v>8221</v>
      </c>
      <c r="E1390">
        <v>8</v>
      </c>
    </row>
    <row r="1391" spans="1:5" x14ac:dyDescent="0.35">
      <c r="A1391" t="s">
        <v>8219</v>
      </c>
      <c r="B1391">
        <v>23</v>
      </c>
      <c r="D1391" t="s">
        <v>8221</v>
      </c>
      <c r="E1391">
        <v>37</v>
      </c>
    </row>
    <row r="1392" spans="1:5" x14ac:dyDescent="0.35">
      <c r="A1392" t="s">
        <v>8219</v>
      </c>
      <c r="B1392">
        <v>682</v>
      </c>
      <c r="D1392" t="s">
        <v>8221</v>
      </c>
      <c r="E1392">
        <v>11</v>
      </c>
    </row>
    <row r="1393" spans="1:5" x14ac:dyDescent="0.35">
      <c r="A1393" t="s">
        <v>8219</v>
      </c>
      <c r="B1393">
        <v>37</v>
      </c>
      <c r="D1393" t="s">
        <v>8221</v>
      </c>
      <c r="E1393">
        <v>0</v>
      </c>
    </row>
    <row r="1394" spans="1:5" x14ac:dyDescent="0.35">
      <c r="A1394" t="s">
        <v>8219</v>
      </c>
      <c r="B1394">
        <v>146</v>
      </c>
      <c r="D1394" t="s">
        <v>8221</v>
      </c>
      <c r="E1394">
        <v>10</v>
      </c>
    </row>
    <row r="1395" spans="1:5" x14ac:dyDescent="0.35">
      <c r="A1395" t="s">
        <v>8219</v>
      </c>
      <c r="B1395">
        <v>119</v>
      </c>
      <c r="D1395" t="s">
        <v>8221</v>
      </c>
      <c r="E1395">
        <v>6</v>
      </c>
    </row>
    <row r="1396" spans="1:5" x14ac:dyDescent="0.35">
      <c r="A1396" t="s">
        <v>8219</v>
      </c>
      <c r="B1396">
        <v>163</v>
      </c>
      <c r="D1396" t="s">
        <v>8221</v>
      </c>
      <c r="E1396">
        <v>8</v>
      </c>
    </row>
    <row r="1397" spans="1:5" x14ac:dyDescent="0.35">
      <c r="A1397" t="s">
        <v>8219</v>
      </c>
      <c r="B1397">
        <v>339</v>
      </c>
      <c r="D1397" t="s">
        <v>8221</v>
      </c>
      <c r="E1397">
        <v>6</v>
      </c>
    </row>
    <row r="1398" spans="1:5" x14ac:dyDescent="0.35">
      <c r="A1398" t="s">
        <v>8219</v>
      </c>
      <c r="B1398">
        <v>58</v>
      </c>
      <c r="D1398" t="s">
        <v>8221</v>
      </c>
      <c r="E1398">
        <v>7</v>
      </c>
    </row>
    <row r="1399" spans="1:5" x14ac:dyDescent="0.35">
      <c r="A1399" t="s">
        <v>8219</v>
      </c>
      <c r="B1399">
        <v>456</v>
      </c>
      <c r="D1399" t="s">
        <v>8221</v>
      </c>
      <c r="E1399">
        <v>7</v>
      </c>
    </row>
    <row r="1400" spans="1:5" x14ac:dyDescent="0.35">
      <c r="A1400" t="s">
        <v>8219</v>
      </c>
      <c r="B1400">
        <v>15</v>
      </c>
      <c r="D1400" t="s">
        <v>8221</v>
      </c>
      <c r="E1400">
        <v>5</v>
      </c>
    </row>
    <row r="1401" spans="1:5" x14ac:dyDescent="0.35">
      <c r="A1401" t="s">
        <v>8219</v>
      </c>
      <c r="B1401">
        <v>191</v>
      </c>
      <c r="D1401" t="s">
        <v>8221</v>
      </c>
      <c r="E1401">
        <v>46</v>
      </c>
    </row>
    <row r="1402" spans="1:5" x14ac:dyDescent="0.35">
      <c r="A1402" t="s">
        <v>8219</v>
      </c>
      <c r="B1402">
        <v>17</v>
      </c>
      <c r="D1402" t="s">
        <v>8221</v>
      </c>
      <c r="E1402">
        <v>10</v>
      </c>
    </row>
    <row r="1403" spans="1:5" x14ac:dyDescent="0.35">
      <c r="A1403" t="s">
        <v>8219</v>
      </c>
      <c r="B1403">
        <v>28</v>
      </c>
      <c r="D1403" t="s">
        <v>8221</v>
      </c>
      <c r="E1403">
        <v>19</v>
      </c>
    </row>
    <row r="1404" spans="1:5" x14ac:dyDescent="0.35">
      <c r="A1404" t="s">
        <v>8219</v>
      </c>
      <c r="B1404">
        <v>18</v>
      </c>
      <c r="D1404" t="s">
        <v>8221</v>
      </c>
      <c r="E1404">
        <v>13</v>
      </c>
    </row>
    <row r="1405" spans="1:5" x14ac:dyDescent="0.35">
      <c r="A1405" t="s">
        <v>8219</v>
      </c>
      <c r="B1405">
        <v>61</v>
      </c>
      <c r="D1405" t="s">
        <v>8221</v>
      </c>
      <c r="E1405">
        <v>13</v>
      </c>
    </row>
    <row r="1406" spans="1:5" x14ac:dyDescent="0.35">
      <c r="A1406" t="s">
        <v>8219</v>
      </c>
      <c r="B1406">
        <v>108</v>
      </c>
      <c r="D1406" t="s">
        <v>8221</v>
      </c>
      <c r="E1406">
        <v>4</v>
      </c>
    </row>
    <row r="1407" spans="1:5" x14ac:dyDescent="0.35">
      <c r="A1407" t="s">
        <v>8219</v>
      </c>
      <c r="B1407">
        <v>142</v>
      </c>
      <c r="D1407" t="s">
        <v>8221</v>
      </c>
      <c r="E1407">
        <v>0</v>
      </c>
    </row>
    <row r="1408" spans="1:5" x14ac:dyDescent="0.35">
      <c r="A1408" t="s">
        <v>8219</v>
      </c>
      <c r="B1408">
        <v>74</v>
      </c>
      <c r="D1408" t="s">
        <v>8221</v>
      </c>
      <c r="E1408">
        <v>3</v>
      </c>
    </row>
    <row r="1409" spans="1:5" x14ac:dyDescent="0.35">
      <c r="A1409" t="s">
        <v>8219</v>
      </c>
      <c r="B1409">
        <v>38</v>
      </c>
      <c r="D1409" t="s">
        <v>8221</v>
      </c>
      <c r="E1409">
        <v>1</v>
      </c>
    </row>
    <row r="1410" spans="1:5" x14ac:dyDescent="0.35">
      <c r="A1410" t="s">
        <v>8219</v>
      </c>
      <c r="B1410">
        <v>20</v>
      </c>
      <c r="D1410" t="s">
        <v>8221</v>
      </c>
      <c r="E1410">
        <v>9</v>
      </c>
    </row>
    <row r="1411" spans="1:5" x14ac:dyDescent="0.35">
      <c r="A1411" t="s">
        <v>8219</v>
      </c>
      <c r="B1411">
        <v>24</v>
      </c>
      <c r="D1411" t="s">
        <v>8221</v>
      </c>
      <c r="E1411">
        <v>1</v>
      </c>
    </row>
    <row r="1412" spans="1:5" x14ac:dyDescent="0.35">
      <c r="A1412" t="s">
        <v>8219</v>
      </c>
      <c r="B1412">
        <v>66</v>
      </c>
      <c r="D1412" t="s">
        <v>8221</v>
      </c>
      <c r="E1412">
        <v>1</v>
      </c>
    </row>
    <row r="1413" spans="1:5" x14ac:dyDescent="0.35">
      <c r="A1413" t="s">
        <v>8219</v>
      </c>
      <c r="B1413">
        <v>28</v>
      </c>
      <c r="D1413" t="s">
        <v>8221</v>
      </c>
      <c r="E1413">
        <v>4</v>
      </c>
    </row>
    <row r="1414" spans="1:5" x14ac:dyDescent="0.35">
      <c r="A1414" t="s">
        <v>8219</v>
      </c>
      <c r="B1414">
        <v>24</v>
      </c>
      <c r="D1414" t="s">
        <v>8221</v>
      </c>
      <c r="E1414">
        <v>17</v>
      </c>
    </row>
    <row r="1415" spans="1:5" x14ac:dyDescent="0.35">
      <c r="A1415" t="s">
        <v>8219</v>
      </c>
      <c r="B1415">
        <v>73</v>
      </c>
      <c r="D1415" t="s">
        <v>8221</v>
      </c>
      <c r="E1415">
        <v>0</v>
      </c>
    </row>
    <row r="1416" spans="1:5" x14ac:dyDescent="0.35">
      <c r="A1416" t="s">
        <v>8219</v>
      </c>
      <c r="B1416">
        <v>3</v>
      </c>
      <c r="D1416" t="s">
        <v>8221</v>
      </c>
      <c r="E1416">
        <v>12</v>
      </c>
    </row>
    <row r="1417" spans="1:5" x14ac:dyDescent="0.35">
      <c r="A1417" t="s">
        <v>8219</v>
      </c>
      <c r="B1417">
        <v>20</v>
      </c>
      <c r="D1417" t="s">
        <v>8221</v>
      </c>
      <c r="E1417">
        <v>14</v>
      </c>
    </row>
    <row r="1418" spans="1:5" x14ac:dyDescent="0.35">
      <c r="A1418" t="s">
        <v>8219</v>
      </c>
      <c r="B1418">
        <v>21</v>
      </c>
      <c r="D1418" t="s">
        <v>8221</v>
      </c>
      <c r="E1418">
        <v>1</v>
      </c>
    </row>
    <row r="1419" spans="1:5" x14ac:dyDescent="0.35">
      <c r="A1419" t="s">
        <v>8219</v>
      </c>
      <c r="B1419">
        <v>94</v>
      </c>
      <c r="D1419" t="s">
        <v>8221</v>
      </c>
      <c r="E1419">
        <v>14</v>
      </c>
    </row>
    <row r="1420" spans="1:5" x14ac:dyDescent="0.35">
      <c r="A1420" t="s">
        <v>8219</v>
      </c>
      <c r="B1420">
        <v>139</v>
      </c>
      <c r="D1420" t="s">
        <v>8221</v>
      </c>
      <c r="E1420">
        <v>4</v>
      </c>
    </row>
    <row r="1421" spans="1:5" x14ac:dyDescent="0.35">
      <c r="A1421" t="s">
        <v>8219</v>
      </c>
      <c r="B1421">
        <v>130</v>
      </c>
      <c r="D1421" t="s">
        <v>8221</v>
      </c>
      <c r="E1421">
        <v>2</v>
      </c>
    </row>
    <row r="1422" spans="1:5" x14ac:dyDescent="0.35">
      <c r="A1422" t="s">
        <v>8219</v>
      </c>
      <c r="B1422">
        <v>31</v>
      </c>
      <c r="D1422" t="s">
        <v>8221</v>
      </c>
      <c r="E1422">
        <v>1</v>
      </c>
    </row>
    <row r="1423" spans="1:5" x14ac:dyDescent="0.35">
      <c r="A1423" t="s">
        <v>8219</v>
      </c>
      <c r="B1423">
        <v>13</v>
      </c>
      <c r="D1423" t="s">
        <v>8221</v>
      </c>
      <c r="E1423">
        <v>2</v>
      </c>
    </row>
    <row r="1424" spans="1:5" x14ac:dyDescent="0.35">
      <c r="A1424" t="s">
        <v>8219</v>
      </c>
      <c r="B1424">
        <v>90</v>
      </c>
      <c r="D1424" t="s">
        <v>8221</v>
      </c>
      <c r="E1424">
        <v>1</v>
      </c>
    </row>
    <row r="1425" spans="1:5" x14ac:dyDescent="0.35">
      <c r="A1425" t="s">
        <v>8219</v>
      </c>
      <c r="B1425">
        <v>141</v>
      </c>
      <c r="D1425" t="s">
        <v>8221</v>
      </c>
      <c r="E1425">
        <v>1</v>
      </c>
    </row>
    <row r="1426" spans="1:5" x14ac:dyDescent="0.35">
      <c r="A1426" t="s">
        <v>8219</v>
      </c>
      <c r="B1426">
        <v>23</v>
      </c>
      <c r="D1426" t="s">
        <v>8221</v>
      </c>
      <c r="E1426">
        <v>4</v>
      </c>
    </row>
    <row r="1427" spans="1:5" x14ac:dyDescent="0.35">
      <c r="A1427" t="s">
        <v>8219</v>
      </c>
      <c r="B1427">
        <v>18</v>
      </c>
      <c r="D1427" t="s">
        <v>8221</v>
      </c>
      <c r="E1427">
        <v>3</v>
      </c>
    </row>
    <row r="1428" spans="1:5" x14ac:dyDescent="0.35">
      <c r="A1428" t="s">
        <v>8219</v>
      </c>
      <c r="B1428">
        <v>76</v>
      </c>
      <c r="D1428" t="s">
        <v>8221</v>
      </c>
      <c r="E1428">
        <v>38</v>
      </c>
    </row>
    <row r="1429" spans="1:5" x14ac:dyDescent="0.35">
      <c r="A1429" t="s">
        <v>8219</v>
      </c>
      <c r="B1429">
        <v>93</v>
      </c>
      <c r="D1429" t="s">
        <v>8221</v>
      </c>
      <c r="E1429">
        <v>4</v>
      </c>
    </row>
    <row r="1430" spans="1:5" x14ac:dyDescent="0.35">
      <c r="A1430" t="s">
        <v>8219</v>
      </c>
      <c r="B1430">
        <v>69</v>
      </c>
      <c r="D1430" t="s">
        <v>8221</v>
      </c>
      <c r="E1430">
        <v>0</v>
      </c>
    </row>
    <row r="1431" spans="1:5" x14ac:dyDescent="0.35">
      <c r="A1431" t="s">
        <v>8219</v>
      </c>
      <c r="B1431">
        <v>21</v>
      </c>
      <c r="D1431" t="s">
        <v>8221</v>
      </c>
      <c r="E1431">
        <v>2</v>
      </c>
    </row>
    <row r="1432" spans="1:5" x14ac:dyDescent="0.35">
      <c r="A1432" t="s">
        <v>8219</v>
      </c>
      <c r="B1432">
        <v>57</v>
      </c>
      <c r="D1432" t="s">
        <v>8221</v>
      </c>
      <c r="E1432">
        <v>0</v>
      </c>
    </row>
    <row r="1433" spans="1:5" x14ac:dyDescent="0.35">
      <c r="A1433" t="s">
        <v>8219</v>
      </c>
      <c r="B1433">
        <v>108</v>
      </c>
      <c r="D1433" t="s">
        <v>8221</v>
      </c>
      <c r="E1433">
        <v>1</v>
      </c>
    </row>
    <row r="1434" spans="1:5" x14ac:dyDescent="0.35">
      <c r="A1434" t="s">
        <v>8219</v>
      </c>
      <c r="B1434">
        <v>83</v>
      </c>
      <c r="D1434" t="s">
        <v>8221</v>
      </c>
      <c r="E1434">
        <v>7</v>
      </c>
    </row>
    <row r="1435" spans="1:5" x14ac:dyDescent="0.35">
      <c r="A1435" t="s">
        <v>8219</v>
      </c>
      <c r="B1435">
        <v>96</v>
      </c>
      <c r="D1435" t="s">
        <v>8221</v>
      </c>
      <c r="E1435">
        <v>2</v>
      </c>
    </row>
    <row r="1436" spans="1:5" x14ac:dyDescent="0.35">
      <c r="A1436" t="s">
        <v>8219</v>
      </c>
      <c r="B1436">
        <v>64</v>
      </c>
      <c r="D1436" t="s">
        <v>8221</v>
      </c>
      <c r="E1436">
        <v>4</v>
      </c>
    </row>
    <row r="1437" spans="1:5" x14ac:dyDescent="0.35">
      <c r="A1437" t="s">
        <v>8219</v>
      </c>
      <c r="B1437">
        <v>14</v>
      </c>
      <c r="D1437" t="s">
        <v>8221</v>
      </c>
      <c r="E1437">
        <v>4</v>
      </c>
    </row>
    <row r="1438" spans="1:5" x14ac:dyDescent="0.35">
      <c r="A1438" t="s">
        <v>8219</v>
      </c>
      <c r="B1438">
        <v>169</v>
      </c>
      <c r="D1438" t="s">
        <v>8221</v>
      </c>
      <c r="E1438">
        <v>3</v>
      </c>
    </row>
    <row r="1439" spans="1:5" x14ac:dyDescent="0.35">
      <c r="A1439" t="s">
        <v>8219</v>
      </c>
      <c r="B1439">
        <v>33</v>
      </c>
      <c r="D1439" t="s">
        <v>8221</v>
      </c>
      <c r="E1439">
        <v>2</v>
      </c>
    </row>
    <row r="1440" spans="1:5" x14ac:dyDescent="0.35">
      <c r="A1440" t="s">
        <v>8219</v>
      </c>
      <c r="B1440">
        <v>102</v>
      </c>
      <c r="D1440" t="s">
        <v>8221</v>
      </c>
      <c r="E1440">
        <v>197</v>
      </c>
    </row>
    <row r="1441" spans="1:5" x14ac:dyDescent="0.35">
      <c r="A1441" t="s">
        <v>8219</v>
      </c>
      <c r="B1441">
        <v>104</v>
      </c>
      <c r="D1441" t="s">
        <v>8221</v>
      </c>
      <c r="E1441">
        <v>0</v>
      </c>
    </row>
    <row r="1442" spans="1:5" x14ac:dyDescent="0.35">
      <c r="A1442" t="s">
        <v>8219</v>
      </c>
      <c r="B1442">
        <v>20</v>
      </c>
      <c r="D1442" t="s">
        <v>8221</v>
      </c>
      <c r="E1442">
        <v>1</v>
      </c>
    </row>
    <row r="1443" spans="1:5" x14ac:dyDescent="0.35">
      <c r="A1443" t="s">
        <v>8219</v>
      </c>
      <c r="B1443">
        <v>35</v>
      </c>
      <c r="D1443" t="s">
        <v>8221</v>
      </c>
      <c r="E1443">
        <v>4</v>
      </c>
    </row>
    <row r="1444" spans="1:5" x14ac:dyDescent="0.35">
      <c r="A1444" t="s">
        <v>8219</v>
      </c>
      <c r="B1444">
        <v>94</v>
      </c>
      <c r="D1444" t="s">
        <v>8221</v>
      </c>
      <c r="E1444">
        <v>0</v>
      </c>
    </row>
    <row r="1445" spans="1:5" x14ac:dyDescent="0.35">
      <c r="A1445" t="s">
        <v>8219</v>
      </c>
      <c r="B1445">
        <v>14</v>
      </c>
      <c r="D1445" t="s">
        <v>8221</v>
      </c>
      <c r="E1445">
        <v>7</v>
      </c>
    </row>
    <row r="1446" spans="1:5" x14ac:dyDescent="0.35">
      <c r="A1446" t="s">
        <v>8219</v>
      </c>
      <c r="B1446">
        <v>15</v>
      </c>
      <c r="D1446" t="s">
        <v>8221</v>
      </c>
      <c r="E1446">
        <v>11</v>
      </c>
    </row>
    <row r="1447" spans="1:5" x14ac:dyDescent="0.35">
      <c r="A1447" t="s">
        <v>8219</v>
      </c>
      <c r="B1447">
        <v>51</v>
      </c>
      <c r="D1447" t="s">
        <v>8221</v>
      </c>
      <c r="E1447">
        <v>0</v>
      </c>
    </row>
    <row r="1448" spans="1:5" x14ac:dyDescent="0.35">
      <c r="A1448" t="s">
        <v>8219</v>
      </c>
      <c r="B1448">
        <v>19</v>
      </c>
      <c r="D1448" t="s">
        <v>8221</v>
      </c>
      <c r="E1448">
        <v>6</v>
      </c>
    </row>
    <row r="1449" spans="1:5" x14ac:dyDescent="0.35">
      <c r="A1449" t="s">
        <v>8219</v>
      </c>
      <c r="B1449">
        <v>23</v>
      </c>
      <c r="D1449" t="s">
        <v>8221</v>
      </c>
      <c r="E1449">
        <v>0</v>
      </c>
    </row>
    <row r="1450" spans="1:5" x14ac:dyDescent="0.35">
      <c r="A1450" t="s">
        <v>8219</v>
      </c>
      <c r="B1450">
        <v>97</v>
      </c>
      <c r="D1450" t="s">
        <v>8221</v>
      </c>
      <c r="E1450">
        <v>7</v>
      </c>
    </row>
    <row r="1451" spans="1:5" x14ac:dyDescent="0.35">
      <c r="A1451" t="s">
        <v>8219</v>
      </c>
      <c r="B1451">
        <v>76</v>
      </c>
      <c r="D1451" t="s">
        <v>8221</v>
      </c>
      <c r="E1451">
        <v>94</v>
      </c>
    </row>
    <row r="1452" spans="1:5" x14ac:dyDescent="0.35">
      <c r="A1452" t="s">
        <v>8219</v>
      </c>
      <c r="B1452">
        <v>11</v>
      </c>
      <c r="D1452" t="s">
        <v>8221</v>
      </c>
      <c r="E1452">
        <v>2</v>
      </c>
    </row>
    <row r="1453" spans="1:5" x14ac:dyDescent="0.35">
      <c r="A1453" t="s">
        <v>8219</v>
      </c>
      <c r="B1453">
        <v>52</v>
      </c>
      <c r="D1453" t="s">
        <v>8221</v>
      </c>
      <c r="E1453">
        <v>25</v>
      </c>
    </row>
    <row r="1454" spans="1:5" x14ac:dyDescent="0.35">
      <c r="A1454" t="s">
        <v>8219</v>
      </c>
      <c r="B1454">
        <v>95</v>
      </c>
      <c r="D1454" t="s">
        <v>8221</v>
      </c>
      <c r="E1454">
        <v>17</v>
      </c>
    </row>
    <row r="1455" spans="1:5" x14ac:dyDescent="0.35">
      <c r="A1455" t="s">
        <v>8219</v>
      </c>
      <c r="B1455">
        <v>35</v>
      </c>
      <c r="D1455" t="s">
        <v>8221</v>
      </c>
      <c r="E1455">
        <v>2</v>
      </c>
    </row>
    <row r="1456" spans="1:5" x14ac:dyDescent="0.35">
      <c r="A1456" t="s">
        <v>8219</v>
      </c>
      <c r="B1456">
        <v>21</v>
      </c>
      <c r="D1456" t="s">
        <v>8221</v>
      </c>
      <c r="E1456">
        <v>4</v>
      </c>
    </row>
    <row r="1457" spans="1:5" x14ac:dyDescent="0.35">
      <c r="A1457" t="s">
        <v>8219</v>
      </c>
      <c r="B1457">
        <v>93</v>
      </c>
      <c r="D1457" t="s">
        <v>8221</v>
      </c>
      <c r="E1457">
        <v>5</v>
      </c>
    </row>
    <row r="1458" spans="1:5" x14ac:dyDescent="0.35">
      <c r="A1458" t="s">
        <v>8219</v>
      </c>
      <c r="B1458">
        <v>11</v>
      </c>
      <c r="D1458" t="s">
        <v>8221</v>
      </c>
      <c r="E1458">
        <v>2</v>
      </c>
    </row>
    <row r="1459" spans="1:5" x14ac:dyDescent="0.35">
      <c r="A1459" t="s">
        <v>8219</v>
      </c>
      <c r="B1459">
        <v>21</v>
      </c>
      <c r="D1459" t="s">
        <v>8221</v>
      </c>
      <c r="E1459">
        <v>2</v>
      </c>
    </row>
    <row r="1460" spans="1:5" x14ac:dyDescent="0.35">
      <c r="A1460" t="s">
        <v>8219</v>
      </c>
      <c r="B1460">
        <v>54</v>
      </c>
      <c r="D1460" t="s">
        <v>8221</v>
      </c>
      <c r="E1460">
        <v>3</v>
      </c>
    </row>
    <row r="1461" spans="1:5" x14ac:dyDescent="0.35">
      <c r="A1461" t="s">
        <v>8219</v>
      </c>
      <c r="B1461">
        <v>31</v>
      </c>
      <c r="D1461" t="s">
        <v>8221</v>
      </c>
      <c r="E1461">
        <v>0</v>
      </c>
    </row>
    <row r="1462" spans="1:5" x14ac:dyDescent="0.35">
      <c r="A1462" t="s">
        <v>8219</v>
      </c>
      <c r="B1462">
        <v>132</v>
      </c>
      <c r="D1462" t="s">
        <v>8221</v>
      </c>
      <c r="E1462">
        <v>4</v>
      </c>
    </row>
    <row r="1463" spans="1:5" x14ac:dyDescent="0.35">
      <c r="A1463" t="s">
        <v>8219</v>
      </c>
      <c r="B1463">
        <v>3</v>
      </c>
      <c r="D1463" t="s">
        <v>8221</v>
      </c>
      <c r="E1463">
        <v>1</v>
      </c>
    </row>
    <row r="1464" spans="1:5" x14ac:dyDescent="0.35">
      <c r="A1464" t="s">
        <v>8219</v>
      </c>
      <c r="B1464">
        <v>6</v>
      </c>
      <c r="D1464" t="s">
        <v>8221</v>
      </c>
      <c r="E1464">
        <v>12</v>
      </c>
    </row>
    <row r="1465" spans="1:5" x14ac:dyDescent="0.35">
      <c r="A1465" t="s">
        <v>8219</v>
      </c>
      <c r="B1465">
        <v>10</v>
      </c>
      <c r="D1465" t="s">
        <v>8221</v>
      </c>
      <c r="E1465">
        <v>4</v>
      </c>
    </row>
    <row r="1466" spans="1:5" x14ac:dyDescent="0.35">
      <c r="A1466" t="s">
        <v>8219</v>
      </c>
      <c r="B1466">
        <v>147</v>
      </c>
      <c r="D1466" t="s">
        <v>8221</v>
      </c>
      <c r="E1466">
        <v>91</v>
      </c>
    </row>
    <row r="1467" spans="1:5" x14ac:dyDescent="0.35">
      <c r="A1467" t="s">
        <v>8219</v>
      </c>
      <c r="B1467">
        <v>199</v>
      </c>
      <c r="D1467" t="s">
        <v>8221</v>
      </c>
      <c r="E1467">
        <v>1</v>
      </c>
    </row>
    <row r="1468" spans="1:5" x14ac:dyDescent="0.35">
      <c r="A1468" t="s">
        <v>8219</v>
      </c>
      <c r="B1468">
        <v>50</v>
      </c>
      <c r="D1468" t="s">
        <v>8221</v>
      </c>
      <c r="E1468">
        <v>1</v>
      </c>
    </row>
    <row r="1469" spans="1:5" x14ac:dyDescent="0.35">
      <c r="A1469" t="s">
        <v>8219</v>
      </c>
      <c r="B1469">
        <v>21</v>
      </c>
      <c r="D1469" t="s">
        <v>8221</v>
      </c>
      <c r="E1469">
        <v>0</v>
      </c>
    </row>
    <row r="1470" spans="1:5" x14ac:dyDescent="0.35">
      <c r="A1470" t="s">
        <v>8219</v>
      </c>
      <c r="B1470">
        <v>24</v>
      </c>
      <c r="D1470" t="s">
        <v>8221</v>
      </c>
      <c r="E1470">
        <v>13</v>
      </c>
    </row>
    <row r="1471" spans="1:5" x14ac:dyDescent="0.35">
      <c r="A1471" t="s">
        <v>8219</v>
      </c>
      <c r="B1471">
        <v>32</v>
      </c>
      <c r="D1471" t="s">
        <v>8221</v>
      </c>
      <c r="E1471">
        <v>2</v>
      </c>
    </row>
    <row r="1472" spans="1:5" x14ac:dyDescent="0.35">
      <c r="A1472" t="s">
        <v>8219</v>
      </c>
      <c r="B1472">
        <v>62</v>
      </c>
      <c r="D1472" t="s">
        <v>8221</v>
      </c>
      <c r="E1472">
        <v>0</v>
      </c>
    </row>
    <row r="1473" spans="1:5" x14ac:dyDescent="0.35">
      <c r="A1473" t="s">
        <v>8219</v>
      </c>
      <c r="B1473">
        <v>9</v>
      </c>
      <c r="D1473" t="s">
        <v>8221</v>
      </c>
      <c r="E1473">
        <v>21</v>
      </c>
    </row>
    <row r="1474" spans="1:5" x14ac:dyDescent="0.35">
      <c r="A1474" t="s">
        <v>8219</v>
      </c>
      <c r="B1474">
        <v>38</v>
      </c>
      <c r="D1474" t="s">
        <v>8221</v>
      </c>
      <c r="E1474">
        <v>9</v>
      </c>
    </row>
    <row r="1475" spans="1:5" x14ac:dyDescent="0.35">
      <c r="A1475" t="s">
        <v>8219</v>
      </c>
      <c r="B1475">
        <v>54</v>
      </c>
      <c r="D1475" t="s">
        <v>8221</v>
      </c>
      <c r="E1475">
        <v>6</v>
      </c>
    </row>
    <row r="1476" spans="1:5" x14ac:dyDescent="0.35">
      <c r="A1476" t="s">
        <v>8219</v>
      </c>
      <c r="B1476">
        <v>37</v>
      </c>
      <c r="D1476" t="s">
        <v>8221</v>
      </c>
      <c r="E1476">
        <v>4</v>
      </c>
    </row>
    <row r="1477" spans="1:5" x14ac:dyDescent="0.35">
      <c r="A1477" t="s">
        <v>8219</v>
      </c>
      <c r="B1477">
        <v>39</v>
      </c>
      <c r="D1477" t="s">
        <v>8221</v>
      </c>
      <c r="E1477">
        <v>7</v>
      </c>
    </row>
    <row r="1478" spans="1:5" x14ac:dyDescent="0.35">
      <c r="A1478" t="s">
        <v>8219</v>
      </c>
      <c r="B1478">
        <v>34</v>
      </c>
      <c r="D1478" t="s">
        <v>8221</v>
      </c>
      <c r="E1478">
        <v>5</v>
      </c>
    </row>
    <row r="1479" spans="1:5" x14ac:dyDescent="0.35">
      <c r="A1479" t="s">
        <v>8219</v>
      </c>
      <c r="B1479">
        <v>55</v>
      </c>
      <c r="D1479" t="s">
        <v>8221</v>
      </c>
      <c r="E1479">
        <v>0</v>
      </c>
    </row>
    <row r="1480" spans="1:5" x14ac:dyDescent="0.35">
      <c r="A1480" t="s">
        <v>8219</v>
      </c>
      <c r="B1480">
        <v>32</v>
      </c>
      <c r="D1480" t="s">
        <v>8221</v>
      </c>
      <c r="E1480">
        <v>3</v>
      </c>
    </row>
    <row r="1481" spans="1:5" x14ac:dyDescent="0.35">
      <c r="A1481" t="s">
        <v>8219</v>
      </c>
      <c r="B1481">
        <v>25</v>
      </c>
      <c r="D1481" t="s">
        <v>8221</v>
      </c>
      <c r="E1481">
        <v>9</v>
      </c>
    </row>
    <row r="1482" spans="1:5" x14ac:dyDescent="0.35">
      <c r="A1482" t="s">
        <v>8219</v>
      </c>
      <c r="B1482">
        <v>33</v>
      </c>
      <c r="D1482" t="s">
        <v>8221</v>
      </c>
      <c r="E1482">
        <v>6</v>
      </c>
    </row>
    <row r="1483" spans="1:5" x14ac:dyDescent="0.35">
      <c r="A1483" t="s">
        <v>8219</v>
      </c>
      <c r="B1483">
        <v>108</v>
      </c>
      <c r="D1483" t="s">
        <v>8221</v>
      </c>
      <c r="E1483">
        <v>4</v>
      </c>
    </row>
    <row r="1484" spans="1:5" x14ac:dyDescent="0.35">
      <c r="A1484" t="s">
        <v>8219</v>
      </c>
      <c r="B1484">
        <v>20</v>
      </c>
      <c r="D1484" t="s">
        <v>8221</v>
      </c>
      <c r="E1484">
        <v>1</v>
      </c>
    </row>
    <row r="1485" spans="1:5" x14ac:dyDescent="0.35">
      <c r="A1485" t="s">
        <v>8219</v>
      </c>
      <c r="B1485">
        <v>98</v>
      </c>
      <c r="D1485" t="s">
        <v>8221</v>
      </c>
      <c r="E1485">
        <v>17</v>
      </c>
    </row>
    <row r="1486" spans="1:5" x14ac:dyDescent="0.35">
      <c r="A1486" t="s">
        <v>8219</v>
      </c>
      <c r="B1486">
        <v>196</v>
      </c>
      <c r="D1486" t="s">
        <v>8221</v>
      </c>
      <c r="E1486">
        <v>1</v>
      </c>
    </row>
    <row r="1487" spans="1:5" x14ac:dyDescent="0.35">
      <c r="A1487" t="s">
        <v>8219</v>
      </c>
      <c r="B1487">
        <v>39</v>
      </c>
      <c r="D1487" t="s">
        <v>8221</v>
      </c>
      <c r="E1487">
        <v>13</v>
      </c>
    </row>
    <row r="1488" spans="1:5" x14ac:dyDescent="0.35">
      <c r="A1488" t="s">
        <v>8219</v>
      </c>
      <c r="B1488">
        <v>128</v>
      </c>
      <c r="D1488" t="s">
        <v>8221</v>
      </c>
      <c r="E1488">
        <v>6</v>
      </c>
    </row>
    <row r="1489" spans="1:5" x14ac:dyDescent="0.35">
      <c r="A1489" t="s">
        <v>8219</v>
      </c>
      <c r="B1489">
        <v>71</v>
      </c>
      <c r="D1489" t="s">
        <v>8221</v>
      </c>
      <c r="E1489">
        <v>0</v>
      </c>
    </row>
    <row r="1490" spans="1:5" x14ac:dyDescent="0.35">
      <c r="A1490" t="s">
        <v>8219</v>
      </c>
      <c r="B1490">
        <v>47</v>
      </c>
      <c r="D1490" t="s">
        <v>8221</v>
      </c>
      <c r="E1490">
        <v>2</v>
      </c>
    </row>
    <row r="1491" spans="1:5" x14ac:dyDescent="0.35">
      <c r="A1491" t="s">
        <v>8219</v>
      </c>
      <c r="B1491">
        <v>17</v>
      </c>
      <c r="D1491" t="s">
        <v>8221</v>
      </c>
      <c r="E1491">
        <v>2</v>
      </c>
    </row>
    <row r="1492" spans="1:5" x14ac:dyDescent="0.35">
      <c r="A1492" t="s">
        <v>8219</v>
      </c>
      <c r="B1492">
        <v>91</v>
      </c>
      <c r="D1492" t="s">
        <v>8221</v>
      </c>
      <c r="E1492">
        <v>21</v>
      </c>
    </row>
    <row r="1493" spans="1:5" x14ac:dyDescent="0.35">
      <c r="A1493" t="s">
        <v>8219</v>
      </c>
      <c r="B1493">
        <v>43</v>
      </c>
      <c r="D1493" t="s">
        <v>8221</v>
      </c>
      <c r="E1493">
        <v>13</v>
      </c>
    </row>
    <row r="1494" spans="1:5" x14ac:dyDescent="0.35">
      <c r="A1494" t="s">
        <v>8219</v>
      </c>
      <c r="B1494">
        <v>17</v>
      </c>
      <c r="D1494" t="s">
        <v>8221</v>
      </c>
      <c r="E1494">
        <v>0</v>
      </c>
    </row>
    <row r="1495" spans="1:5" x14ac:dyDescent="0.35">
      <c r="A1495" t="s">
        <v>8219</v>
      </c>
      <c r="B1495">
        <v>33</v>
      </c>
      <c r="D1495" t="s">
        <v>8221</v>
      </c>
      <c r="E1495">
        <v>6</v>
      </c>
    </row>
    <row r="1496" spans="1:5" x14ac:dyDescent="0.35">
      <c r="A1496" t="s">
        <v>8219</v>
      </c>
      <c r="B1496">
        <v>87</v>
      </c>
      <c r="D1496" t="s">
        <v>8221</v>
      </c>
      <c r="E1496">
        <v>0</v>
      </c>
    </row>
    <row r="1497" spans="1:5" x14ac:dyDescent="0.35">
      <c r="A1497" t="s">
        <v>8219</v>
      </c>
      <c r="B1497">
        <v>113</v>
      </c>
      <c r="D1497" t="s">
        <v>8221</v>
      </c>
      <c r="E1497">
        <v>1</v>
      </c>
    </row>
    <row r="1498" spans="1:5" x14ac:dyDescent="0.35">
      <c r="A1498" t="s">
        <v>8219</v>
      </c>
      <c r="B1498">
        <v>14</v>
      </c>
      <c r="D1498" t="s">
        <v>8221</v>
      </c>
      <c r="E1498">
        <v>0</v>
      </c>
    </row>
    <row r="1499" spans="1:5" x14ac:dyDescent="0.35">
      <c r="A1499" t="s">
        <v>8219</v>
      </c>
      <c r="B1499">
        <v>30</v>
      </c>
      <c r="D1499" t="s">
        <v>8221</v>
      </c>
      <c r="E1499">
        <v>12</v>
      </c>
    </row>
    <row r="1500" spans="1:5" x14ac:dyDescent="0.35">
      <c r="A1500" t="s">
        <v>8219</v>
      </c>
      <c r="B1500">
        <v>16</v>
      </c>
      <c r="D1500" t="s">
        <v>8221</v>
      </c>
      <c r="E1500">
        <v>2</v>
      </c>
    </row>
    <row r="1501" spans="1:5" x14ac:dyDescent="0.35">
      <c r="A1501" t="s">
        <v>8219</v>
      </c>
      <c r="B1501">
        <v>46</v>
      </c>
      <c r="D1501" t="s">
        <v>8221</v>
      </c>
      <c r="E1501">
        <v>6</v>
      </c>
    </row>
    <row r="1502" spans="1:5" x14ac:dyDescent="0.35">
      <c r="A1502" t="s">
        <v>8219</v>
      </c>
      <c r="B1502">
        <v>24</v>
      </c>
      <c r="D1502" t="s">
        <v>8221</v>
      </c>
      <c r="E1502">
        <v>1</v>
      </c>
    </row>
    <row r="1503" spans="1:5" x14ac:dyDescent="0.35">
      <c r="A1503" t="s">
        <v>8219</v>
      </c>
      <c r="B1503">
        <v>97</v>
      </c>
      <c r="D1503" t="s">
        <v>8221</v>
      </c>
      <c r="E1503">
        <v>1</v>
      </c>
    </row>
    <row r="1504" spans="1:5" x14ac:dyDescent="0.35">
      <c r="A1504" t="s">
        <v>8219</v>
      </c>
      <c r="B1504">
        <v>59</v>
      </c>
      <c r="D1504" t="s">
        <v>8221</v>
      </c>
      <c r="E1504">
        <v>5</v>
      </c>
    </row>
    <row r="1505" spans="1:5" x14ac:dyDescent="0.35">
      <c r="A1505" t="s">
        <v>8219</v>
      </c>
      <c r="B1505">
        <v>1095</v>
      </c>
      <c r="D1505" t="s">
        <v>8221</v>
      </c>
      <c r="E1505">
        <v>0</v>
      </c>
    </row>
    <row r="1506" spans="1:5" x14ac:dyDescent="0.35">
      <c r="A1506" t="s">
        <v>8219</v>
      </c>
      <c r="B1506">
        <v>218</v>
      </c>
      <c r="D1506" t="s">
        <v>8221</v>
      </c>
      <c r="E1506">
        <v>3</v>
      </c>
    </row>
    <row r="1507" spans="1:5" x14ac:dyDescent="0.35">
      <c r="A1507" t="s">
        <v>8219</v>
      </c>
      <c r="B1507">
        <v>111</v>
      </c>
      <c r="D1507" t="s">
        <v>8221</v>
      </c>
      <c r="E1507">
        <v>8</v>
      </c>
    </row>
    <row r="1508" spans="1:5" x14ac:dyDescent="0.35">
      <c r="A1508" t="s">
        <v>8219</v>
      </c>
      <c r="B1508">
        <v>56</v>
      </c>
      <c r="D1508" t="s">
        <v>8221</v>
      </c>
      <c r="E1508">
        <v>3</v>
      </c>
    </row>
    <row r="1509" spans="1:5" x14ac:dyDescent="0.35">
      <c r="A1509" t="s">
        <v>8219</v>
      </c>
      <c r="B1509">
        <v>265</v>
      </c>
      <c r="D1509" t="s">
        <v>8221</v>
      </c>
      <c r="E1509">
        <v>8</v>
      </c>
    </row>
    <row r="1510" spans="1:5" x14ac:dyDescent="0.35">
      <c r="A1510" t="s">
        <v>8219</v>
      </c>
      <c r="B1510">
        <v>28</v>
      </c>
      <c r="D1510" t="s">
        <v>8221</v>
      </c>
      <c r="E1510">
        <v>1</v>
      </c>
    </row>
    <row r="1511" spans="1:5" x14ac:dyDescent="0.35">
      <c r="A1511" t="s">
        <v>8219</v>
      </c>
      <c r="B1511">
        <v>364</v>
      </c>
      <c r="D1511" t="s">
        <v>8221</v>
      </c>
      <c r="E1511">
        <v>4</v>
      </c>
    </row>
    <row r="1512" spans="1:5" x14ac:dyDescent="0.35">
      <c r="A1512" t="s">
        <v>8219</v>
      </c>
      <c r="B1512">
        <v>27</v>
      </c>
      <c r="D1512" t="s">
        <v>8221</v>
      </c>
      <c r="E1512">
        <v>8</v>
      </c>
    </row>
    <row r="1513" spans="1:5" x14ac:dyDescent="0.35">
      <c r="A1513" t="s">
        <v>8219</v>
      </c>
      <c r="B1513">
        <v>93</v>
      </c>
      <c r="D1513" t="s">
        <v>8221</v>
      </c>
      <c r="E1513">
        <v>1</v>
      </c>
    </row>
    <row r="1514" spans="1:5" x14ac:dyDescent="0.35">
      <c r="A1514" t="s">
        <v>8219</v>
      </c>
      <c r="B1514">
        <v>64</v>
      </c>
      <c r="D1514" t="s">
        <v>8221</v>
      </c>
      <c r="E1514">
        <v>5</v>
      </c>
    </row>
    <row r="1515" spans="1:5" x14ac:dyDescent="0.35">
      <c r="A1515" t="s">
        <v>8219</v>
      </c>
      <c r="B1515">
        <v>22</v>
      </c>
      <c r="D1515" t="s">
        <v>8221</v>
      </c>
      <c r="E1515">
        <v>0</v>
      </c>
    </row>
    <row r="1516" spans="1:5" x14ac:dyDescent="0.35">
      <c r="A1516" t="s">
        <v>8219</v>
      </c>
      <c r="B1516">
        <v>59</v>
      </c>
      <c r="D1516" t="s">
        <v>8221</v>
      </c>
      <c r="E1516">
        <v>0</v>
      </c>
    </row>
    <row r="1517" spans="1:5" x14ac:dyDescent="0.35">
      <c r="A1517" t="s">
        <v>8219</v>
      </c>
      <c r="B1517">
        <v>249</v>
      </c>
      <c r="D1517" t="s">
        <v>8221</v>
      </c>
      <c r="E1517">
        <v>1</v>
      </c>
    </row>
    <row r="1518" spans="1:5" x14ac:dyDescent="0.35">
      <c r="A1518" t="s">
        <v>8219</v>
      </c>
      <c r="B1518">
        <v>392</v>
      </c>
      <c r="D1518" t="s">
        <v>8221</v>
      </c>
      <c r="E1518">
        <v>0</v>
      </c>
    </row>
    <row r="1519" spans="1:5" x14ac:dyDescent="0.35">
      <c r="A1519" t="s">
        <v>8219</v>
      </c>
      <c r="B1519">
        <v>115</v>
      </c>
      <c r="D1519" t="s">
        <v>8221</v>
      </c>
      <c r="E1519">
        <v>0</v>
      </c>
    </row>
    <row r="1520" spans="1:5" x14ac:dyDescent="0.35">
      <c r="A1520" t="s">
        <v>8219</v>
      </c>
      <c r="B1520">
        <v>433</v>
      </c>
      <c r="D1520" t="s">
        <v>8221</v>
      </c>
      <c r="E1520">
        <v>6</v>
      </c>
    </row>
    <row r="1521" spans="1:5" x14ac:dyDescent="0.35">
      <c r="A1521" t="s">
        <v>8219</v>
      </c>
      <c r="B1521">
        <v>20</v>
      </c>
      <c r="D1521" t="s">
        <v>8221</v>
      </c>
      <c r="E1521">
        <v>6</v>
      </c>
    </row>
    <row r="1522" spans="1:5" x14ac:dyDescent="0.35">
      <c r="A1522" t="s">
        <v>8219</v>
      </c>
      <c r="B1522">
        <v>8</v>
      </c>
      <c r="D1522" t="s">
        <v>8221</v>
      </c>
      <c r="E1522">
        <v>14</v>
      </c>
    </row>
    <row r="1523" spans="1:5" x14ac:dyDescent="0.35">
      <c r="A1523" t="s">
        <v>8219</v>
      </c>
      <c r="B1523">
        <v>175</v>
      </c>
      <c r="D1523" t="s">
        <v>8221</v>
      </c>
      <c r="E1523">
        <v>6</v>
      </c>
    </row>
    <row r="1524" spans="1:5" x14ac:dyDescent="0.35">
      <c r="A1524" t="s">
        <v>8219</v>
      </c>
      <c r="B1524">
        <v>104</v>
      </c>
      <c r="D1524" t="s">
        <v>8221</v>
      </c>
      <c r="E1524">
        <v>33</v>
      </c>
    </row>
    <row r="1525" spans="1:5" x14ac:dyDescent="0.35">
      <c r="A1525" t="s">
        <v>8219</v>
      </c>
      <c r="B1525">
        <v>17</v>
      </c>
      <c r="D1525" t="s">
        <v>8221</v>
      </c>
      <c r="E1525">
        <v>4</v>
      </c>
    </row>
    <row r="1526" spans="1:5" x14ac:dyDescent="0.35">
      <c r="A1526" t="s">
        <v>8219</v>
      </c>
      <c r="B1526">
        <v>277</v>
      </c>
      <c r="D1526" t="s">
        <v>8221</v>
      </c>
      <c r="E1526">
        <v>1</v>
      </c>
    </row>
    <row r="1527" spans="1:5" x14ac:dyDescent="0.35">
      <c r="A1527" t="s">
        <v>8219</v>
      </c>
      <c r="B1527">
        <v>118</v>
      </c>
      <c r="D1527" t="s">
        <v>8221</v>
      </c>
      <c r="E1527">
        <v>0</v>
      </c>
    </row>
    <row r="1528" spans="1:5" x14ac:dyDescent="0.35">
      <c r="A1528" t="s">
        <v>8219</v>
      </c>
      <c r="B1528">
        <v>97</v>
      </c>
      <c r="D1528" t="s">
        <v>8221</v>
      </c>
      <c r="E1528">
        <v>6</v>
      </c>
    </row>
    <row r="1529" spans="1:5" x14ac:dyDescent="0.35">
      <c r="A1529" t="s">
        <v>8219</v>
      </c>
      <c r="B1529">
        <v>20</v>
      </c>
      <c r="D1529" t="s">
        <v>8221</v>
      </c>
      <c r="E1529">
        <v>6</v>
      </c>
    </row>
    <row r="1530" spans="1:5" x14ac:dyDescent="0.35">
      <c r="A1530" t="s">
        <v>8219</v>
      </c>
      <c r="B1530">
        <v>26</v>
      </c>
      <c r="D1530" t="s">
        <v>8221</v>
      </c>
      <c r="E1530">
        <v>1</v>
      </c>
    </row>
    <row r="1531" spans="1:5" x14ac:dyDescent="0.35">
      <c r="A1531" t="s">
        <v>8219</v>
      </c>
      <c r="B1531">
        <v>128</v>
      </c>
      <c r="D1531" t="s">
        <v>8221</v>
      </c>
      <c r="E1531">
        <v>3</v>
      </c>
    </row>
    <row r="1532" spans="1:5" x14ac:dyDescent="0.35">
      <c r="A1532" t="s">
        <v>8219</v>
      </c>
      <c r="B1532">
        <v>15</v>
      </c>
    </row>
    <row r="1533" spans="1:5" x14ac:dyDescent="0.35">
      <c r="A1533" t="s">
        <v>8219</v>
      </c>
      <c r="B1533">
        <v>25</v>
      </c>
    </row>
    <row r="1534" spans="1:5" x14ac:dyDescent="0.35">
      <c r="A1534" t="s">
        <v>8219</v>
      </c>
      <c r="B1534">
        <v>55</v>
      </c>
    </row>
    <row r="1535" spans="1:5" x14ac:dyDescent="0.35">
      <c r="A1535" t="s">
        <v>8219</v>
      </c>
      <c r="B1535">
        <v>107</v>
      </c>
    </row>
    <row r="1536" spans="1:5" x14ac:dyDescent="0.35">
      <c r="A1536" t="s">
        <v>8219</v>
      </c>
      <c r="B1536">
        <v>557</v>
      </c>
    </row>
    <row r="1537" spans="1:2" x14ac:dyDescent="0.35">
      <c r="A1537" t="s">
        <v>8219</v>
      </c>
      <c r="B1537">
        <v>40</v>
      </c>
    </row>
    <row r="1538" spans="1:2" x14ac:dyDescent="0.35">
      <c r="A1538" t="s">
        <v>8219</v>
      </c>
      <c r="B1538">
        <v>36</v>
      </c>
    </row>
    <row r="1539" spans="1:2" x14ac:dyDescent="0.35">
      <c r="A1539" t="s">
        <v>8219</v>
      </c>
      <c r="B1539">
        <v>159</v>
      </c>
    </row>
    <row r="1540" spans="1:2" x14ac:dyDescent="0.35">
      <c r="A1540" t="s">
        <v>8219</v>
      </c>
      <c r="B1540">
        <v>41</v>
      </c>
    </row>
    <row r="1541" spans="1:2" x14ac:dyDescent="0.35">
      <c r="A1541" t="s">
        <v>8219</v>
      </c>
      <c r="B1541">
        <v>226</v>
      </c>
    </row>
    <row r="1542" spans="1:2" x14ac:dyDescent="0.35">
      <c r="A1542" t="s">
        <v>8219</v>
      </c>
      <c r="B1542">
        <v>30</v>
      </c>
    </row>
    <row r="1543" spans="1:2" x14ac:dyDescent="0.35">
      <c r="A1543" t="s">
        <v>8219</v>
      </c>
      <c r="B1543">
        <v>103</v>
      </c>
    </row>
    <row r="1544" spans="1:2" x14ac:dyDescent="0.35">
      <c r="A1544" t="s">
        <v>8219</v>
      </c>
      <c r="B1544">
        <v>62</v>
      </c>
    </row>
    <row r="1545" spans="1:2" x14ac:dyDescent="0.35">
      <c r="A1545" t="s">
        <v>8219</v>
      </c>
      <c r="B1545">
        <v>6</v>
      </c>
    </row>
    <row r="1546" spans="1:2" x14ac:dyDescent="0.35">
      <c r="A1546" t="s">
        <v>8219</v>
      </c>
      <c r="B1546">
        <v>182</v>
      </c>
    </row>
    <row r="1547" spans="1:2" x14ac:dyDescent="0.35">
      <c r="A1547" t="s">
        <v>8219</v>
      </c>
      <c r="B1547">
        <v>145</v>
      </c>
    </row>
    <row r="1548" spans="1:2" x14ac:dyDescent="0.35">
      <c r="A1548" t="s">
        <v>8219</v>
      </c>
      <c r="B1548">
        <v>25</v>
      </c>
    </row>
    <row r="1549" spans="1:2" x14ac:dyDescent="0.35">
      <c r="A1549" t="s">
        <v>8219</v>
      </c>
      <c r="B1549">
        <v>320</v>
      </c>
    </row>
    <row r="1550" spans="1:2" x14ac:dyDescent="0.35">
      <c r="A1550" t="s">
        <v>8219</v>
      </c>
      <c r="B1550">
        <v>99</v>
      </c>
    </row>
    <row r="1551" spans="1:2" x14ac:dyDescent="0.35">
      <c r="A1551" t="s">
        <v>8219</v>
      </c>
      <c r="B1551">
        <v>348</v>
      </c>
    </row>
    <row r="1552" spans="1:2" x14ac:dyDescent="0.35">
      <c r="A1552" t="s">
        <v>8219</v>
      </c>
      <c r="B1552">
        <v>41</v>
      </c>
    </row>
    <row r="1553" spans="1:2" x14ac:dyDescent="0.35">
      <c r="A1553" t="s">
        <v>8219</v>
      </c>
      <c r="B1553">
        <v>29</v>
      </c>
    </row>
    <row r="1554" spans="1:2" x14ac:dyDescent="0.35">
      <c r="A1554" t="s">
        <v>8219</v>
      </c>
      <c r="B1554">
        <v>25</v>
      </c>
    </row>
    <row r="1555" spans="1:2" x14ac:dyDescent="0.35">
      <c r="A1555" t="s">
        <v>8219</v>
      </c>
      <c r="B1555">
        <v>23</v>
      </c>
    </row>
    <row r="1556" spans="1:2" x14ac:dyDescent="0.35">
      <c r="A1556" t="s">
        <v>8219</v>
      </c>
      <c r="B1556">
        <v>1260</v>
      </c>
    </row>
    <row r="1557" spans="1:2" x14ac:dyDescent="0.35">
      <c r="A1557" t="s">
        <v>8219</v>
      </c>
      <c r="B1557">
        <v>307</v>
      </c>
    </row>
    <row r="1558" spans="1:2" x14ac:dyDescent="0.35">
      <c r="A1558" t="s">
        <v>8219</v>
      </c>
      <c r="B1558">
        <v>329</v>
      </c>
    </row>
    <row r="1559" spans="1:2" x14ac:dyDescent="0.35">
      <c r="A1559" t="s">
        <v>8219</v>
      </c>
      <c r="B1559">
        <v>32</v>
      </c>
    </row>
    <row r="1560" spans="1:2" x14ac:dyDescent="0.35">
      <c r="A1560" t="s">
        <v>8219</v>
      </c>
      <c r="B1560">
        <v>27</v>
      </c>
    </row>
    <row r="1561" spans="1:2" x14ac:dyDescent="0.35">
      <c r="A1561" t="s">
        <v>8219</v>
      </c>
      <c r="B1561">
        <v>236</v>
      </c>
    </row>
    <row r="1562" spans="1:2" x14ac:dyDescent="0.35">
      <c r="A1562" t="s">
        <v>8219</v>
      </c>
      <c r="B1562">
        <v>42</v>
      </c>
    </row>
    <row r="1563" spans="1:2" x14ac:dyDescent="0.35">
      <c r="A1563" t="s">
        <v>8219</v>
      </c>
      <c r="B1563">
        <v>95</v>
      </c>
    </row>
    <row r="1564" spans="1:2" x14ac:dyDescent="0.35">
      <c r="A1564" t="s">
        <v>8219</v>
      </c>
      <c r="B1564">
        <v>37</v>
      </c>
    </row>
    <row r="1565" spans="1:2" x14ac:dyDescent="0.35">
      <c r="A1565" t="s">
        <v>8219</v>
      </c>
      <c r="B1565">
        <v>128</v>
      </c>
    </row>
    <row r="1566" spans="1:2" x14ac:dyDescent="0.35">
      <c r="A1566" t="s">
        <v>8219</v>
      </c>
      <c r="B1566">
        <v>156</v>
      </c>
    </row>
    <row r="1567" spans="1:2" x14ac:dyDescent="0.35">
      <c r="A1567" t="s">
        <v>8219</v>
      </c>
      <c r="B1567">
        <v>64</v>
      </c>
    </row>
    <row r="1568" spans="1:2" x14ac:dyDescent="0.35">
      <c r="A1568" t="s">
        <v>8219</v>
      </c>
      <c r="B1568">
        <v>58</v>
      </c>
    </row>
    <row r="1569" spans="1:2" x14ac:dyDescent="0.35">
      <c r="A1569" t="s">
        <v>8219</v>
      </c>
      <c r="B1569">
        <v>20</v>
      </c>
    </row>
    <row r="1570" spans="1:2" x14ac:dyDescent="0.35">
      <c r="A1570" t="s">
        <v>8219</v>
      </c>
      <c r="B1570">
        <v>47</v>
      </c>
    </row>
    <row r="1571" spans="1:2" x14ac:dyDescent="0.35">
      <c r="A1571" t="s">
        <v>8219</v>
      </c>
      <c r="B1571">
        <v>54</v>
      </c>
    </row>
    <row r="1572" spans="1:2" x14ac:dyDescent="0.35">
      <c r="A1572" t="s">
        <v>8219</v>
      </c>
      <c r="B1572">
        <v>9</v>
      </c>
    </row>
    <row r="1573" spans="1:2" x14ac:dyDescent="0.35">
      <c r="A1573" t="s">
        <v>8219</v>
      </c>
      <c r="B1573">
        <v>213</v>
      </c>
    </row>
    <row r="1574" spans="1:2" x14ac:dyDescent="0.35">
      <c r="A1574" t="s">
        <v>8219</v>
      </c>
      <c r="B1574">
        <v>57</v>
      </c>
    </row>
    <row r="1575" spans="1:2" x14ac:dyDescent="0.35">
      <c r="A1575" t="s">
        <v>8219</v>
      </c>
      <c r="B1575">
        <v>25</v>
      </c>
    </row>
    <row r="1576" spans="1:2" x14ac:dyDescent="0.35">
      <c r="A1576" t="s">
        <v>8219</v>
      </c>
      <c r="B1576">
        <v>104</v>
      </c>
    </row>
    <row r="1577" spans="1:2" x14ac:dyDescent="0.35">
      <c r="A1577" t="s">
        <v>8219</v>
      </c>
      <c r="B1577">
        <v>34</v>
      </c>
    </row>
    <row r="1578" spans="1:2" x14ac:dyDescent="0.35">
      <c r="A1578" t="s">
        <v>8219</v>
      </c>
      <c r="B1578">
        <v>67</v>
      </c>
    </row>
    <row r="1579" spans="1:2" x14ac:dyDescent="0.35">
      <c r="A1579" t="s">
        <v>8219</v>
      </c>
      <c r="B1579">
        <v>241</v>
      </c>
    </row>
    <row r="1580" spans="1:2" x14ac:dyDescent="0.35">
      <c r="A1580" t="s">
        <v>8219</v>
      </c>
      <c r="B1580">
        <v>123</v>
      </c>
    </row>
    <row r="1581" spans="1:2" x14ac:dyDescent="0.35">
      <c r="A1581" t="s">
        <v>8219</v>
      </c>
      <c r="B1581">
        <v>302</v>
      </c>
    </row>
    <row r="1582" spans="1:2" x14ac:dyDescent="0.35">
      <c r="A1582" t="s">
        <v>8219</v>
      </c>
      <c r="B1582">
        <v>89</v>
      </c>
    </row>
    <row r="1583" spans="1:2" x14ac:dyDescent="0.35">
      <c r="A1583" t="s">
        <v>8219</v>
      </c>
      <c r="B1583">
        <v>41</v>
      </c>
    </row>
    <row r="1584" spans="1:2" x14ac:dyDescent="0.35">
      <c r="A1584" t="s">
        <v>8219</v>
      </c>
      <c r="B1584">
        <v>69</v>
      </c>
    </row>
    <row r="1585" spans="1:2" x14ac:dyDescent="0.35">
      <c r="A1585" t="s">
        <v>8219</v>
      </c>
      <c r="B1585">
        <v>52</v>
      </c>
    </row>
    <row r="1586" spans="1:2" x14ac:dyDescent="0.35">
      <c r="A1586" t="s">
        <v>8219</v>
      </c>
      <c r="B1586">
        <v>57</v>
      </c>
    </row>
    <row r="1587" spans="1:2" x14ac:dyDescent="0.35">
      <c r="A1587" t="s">
        <v>8219</v>
      </c>
      <c r="B1587">
        <v>74</v>
      </c>
    </row>
    <row r="1588" spans="1:2" x14ac:dyDescent="0.35">
      <c r="A1588" t="s">
        <v>8219</v>
      </c>
      <c r="B1588">
        <v>63</v>
      </c>
    </row>
    <row r="1589" spans="1:2" x14ac:dyDescent="0.35">
      <c r="A1589" t="s">
        <v>8219</v>
      </c>
      <c r="B1589">
        <v>72</v>
      </c>
    </row>
    <row r="1590" spans="1:2" x14ac:dyDescent="0.35">
      <c r="A1590" t="s">
        <v>8219</v>
      </c>
      <c r="B1590">
        <v>71</v>
      </c>
    </row>
    <row r="1591" spans="1:2" x14ac:dyDescent="0.35">
      <c r="A1591" t="s">
        <v>8219</v>
      </c>
      <c r="B1591">
        <v>21</v>
      </c>
    </row>
    <row r="1592" spans="1:2" x14ac:dyDescent="0.35">
      <c r="A1592" t="s">
        <v>8219</v>
      </c>
      <c r="B1592">
        <v>930</v>
      </c>
    </row>
    <row r="1593" spans="1:2" x14ac:dyDescent="0.35">
      <c r="A1593" t="s">
        <v>8219</v>
      </c>
      <c r="B1593">
        <v>55</v>
      </c>
    </row>
    <row r="1594" spans="1:2" x14ac:dyDescent="0.35">
      <c r="A1594" t="s">
        <v>8219</v>
      </c>
      <c r="B1594">
        <v>61</v>
      </c>
    </row>
    <row r="1595" spans="1:2" x14ac:dyDescent="0.35">
      <c r="A1595" t="s">
        <v>8219</v>
      </c>
      <c r="B1595">
        <v>82</v>
      </c>
    </row>
    <row r="1596" spans="1:2" x14ac:dyDescent="0.35">
      <c r="A1596" t="s">
        <v>8219</v>
      </c>
      <c r="B1596">
        <v>71</v>
      </c>
    </row>
    <row r="1597" spans="1:2" x14ac:dyDescent="0.35">
      <c r="A1597" t="s">
        <v>8219</v>
      </c>
      <c r="B1597">
        <v>117</v>
      </c>
    </row>
    <row r="1598" spans="1:2" x14ac:dyDescent="0.35">
      <c r="A1598" t="s">
        <v>8219</v>
      </c>
      <c r="B1598">
        <v>29</v>
      </c>
    </row>
    <row r="1599" spans="1:2" x14ac:dyDescent="0.35">
      <c r="A1599" t="s">
        <v>8219</v>
      </c>
      <c r="B1599">
        <v>74</v>
      </c>
    </row>
    <row r="1600" spans="1:2" x14ac:dyDescent="0.35">
      <c r="A1600" t="s">
        <v>8219</v>
      </c>
      <c r="B1600">
        <v>23</v>
      </c>
    </row>
    <row r="1601" spans="1:2" x14ac:dyDescent="0.35">
      <c r="A1601" t="s">
        <v>8219</v>
      </c>
      <c r="B1601">
        <v>60</v>
      </c>
    </row>
    <row r="1602" spans="1:2" x14ac:dyDescent="0.35">
      <c r="A1602" t="s">
        <v>8219</v>
      </c>
      <c r="B1602">
        <v>55</v>
      </c>
    </row>
    <row r="1603" spans="1:2" x14ac:dyDescent="0.35">
      <c r="A1603" t="s">
        <v>8219</v>
      </c>
      <c r="B1603">
        <v>51</v>
      </c>
    </row>
    <row r="1604" spans="1:2" x14ac:dyDescent="0.35">
      <c r="A1604" t="s">
        <v>8219</v>
      </c>
      <c r="B1604">
        <v>78</v>
      </c>
    </row>
    <row r="1605" spans="1:2" x14ac:dyDescent="0.35">
      <c r="A1605" t="s">
        <v>8219</v>
      </c>
      <c r="B1605">
        <v>62</v>
      </c>
    </row>
    <row r="1606" spans="1:2" x14ac:dyDescent="0.35">
      <c r="A1606" t="s">
        <v>8219</v>
      </c>
      <c r="B1606">
        <v>45</v>
      </c>
    </row>
    <row r="1607" spans="1:2" x14ac:dyDescent="0.35">
      <c r="A1607" t="s">
        <v>8219</v>
      </c>
      <c r="B1607">
        <v>15</v>
      </c>
    </row>
    <row r="1608" spans="1:2" x14ac:dyDescent="0.35">
      <c r="A1608" t="s">
        <v>8219</v>
      </c>
      <c r="B1608">
        <v>151</v>
      </c>
    </row>
    <row r="1609" spans="1:2" x14ac:dyDescent="0.35">
      <c r="A1609" t="s">
        <v>8219</v>
      </c>
      <c r="B1609">
        <v>68</v>
      </c>
    </row>
    <row r="1610" spans="1:2" x14ac:dyDescent="0.35">
      <c r="A1610" t="s">
        <v>8219</v>
      </c>
      <c r="B1610">
        <v>46</v>
      </c>
    </row>
    <row r="1611" spans="1:2" x14ac:dyDescent="0.35">
      <c r="A1611" t="s">
        <v>8219</v>
      </c>
      <c r="B1611">
        <v>24</v>
      </c>
    </row>
    <row r="1612" spans="1:2" x14ac:dyDescent="0.35">
      <c r="A1612" t="s">
        <v>8219</v>
      </c>
      <c r="B1612">
        <v>70</v>
      </c>
    </row>
    <row r="1613" spans="1:2" x14ac:dyDescent="0.35">
      <c r="A1613" t="s">
        <v>8219</v>
      </c>
      <c r="B1613">
        <v>244</v>
      </c>
    </row>
    <row r="1614" spans="1:2" x14ac:dyDescent="0.35">
      <c r="A1614" t="s">
        <v>8219</v>
      </c>
      <c r="B1614">
        <v>82</v>
      </c>
    </row>
    <row r="1615" spans="1:2" x14ac:dyDescent="0.35">
      <c r="A1615" t="s">
        <v>8219</v>
      </c>
      <c r="B1615">
        <v>226</v>
      </c>
    </row>
    <row r="1616" spans="1:2" x14ac:dyDescent="0.35">
      <c r="A1616" t="s">
        <v>8219</v>
      </c>
      <c r="B1616">
        <v>60</v>
      </c>
    </row>
    <row r="1617" spans="1:2" x14ac:dyDescent="0.35">
      <c r="A1617" t="s">
        <v>8219</v>
      </c>
      <c r="B1617">
        <v>322</v>
      </c>
    </row>
    <row r="1618" spans="1:2" x14ac:dyDescent="0.35">
      <c r="A1618" t="s">
        <v>8219</v>
      </c>
      <c r="B1618">
        <v>94</v>
      </c>
    </row>
    <row r="1619" spans="1:2" x14ac:dyDescent="0.35">
      <c r="A1619" t="s">
        <v>8219</v>
      </c>
      <c r="B1619">
        <v>47</v>
      </c>
    </row>
    <row r="1620" spans="1:2" x14ac:dyDescent="0.35">
      <c r="A1620" t="s">
        <v>8219</v>
      </c>
      <c r="B1620">
        <v>115</v>
      </c>
    </row>
    <row r="1621" spans="1:2" x14ac:dyDescent="0.35">
      <c r="A1621" t="s">
        <v>8219</v>
      </c>
      <c r="B1621">
        <v>134</v>
      </c>
    </row>
    <row r="1622" spans="1:2" x14ac:dyDescent="0.35">
      <c r="A1622" t="s">
        <v>8219</v>
      </c>
      <c r="B1622">
        <v>35</v>
      </c>
    </row>
    <row r="1623" spans="1:2" x14ac:dyDescent="0.35">
      <c r="A1623" t="s">
        <v>8219</v>
      </c>
      <c r="B1623">
        <v>104</v>
      </c>
    </row>
    <row r="1624" spans="1:2" x14ac:dyDescent="0.35">
      <c r="A1624" t="s">
        <v>8219</v>
      </c>
      <c r="B1624">
        <v>184</v>
      </c>
    </row>
    <row r="1625" spans="1:2" x14ac:dyDescent="0.35">
      <c r="A1625" t="s">
        <v>8219</v>
      </c>
      <c r="B1625">
        <v>119</v>
      </c>
    </row>
    <row r="1626" spans="1:2" x14ac:dyDescent="0.35">
      <c r="A1626" t="s">
        <v>8219</v>
      </c>
      <c r="B1626">
        <v>59</v>
      </c>
    </row>
    <row r="1627" spans="1:2" x14ac:dyDescent="0.35">
      <c r="A1627" t="s">
        <v>8219</v>
      </c>
      <c r="B1627">
        <v>113</v>
      </c>
    </row>
    <row r="1628" spans="1:2" x14ac:dyDescent="0.35">
      <c r="A1628" t="s">
        <v>8219</v>
      </c>
      <c r="B1628">
        <v>84</v>
      </c>
    </row>
    <row r="1629" spans="1:2" x14ac:dyDescent="0.35">
      <c r="A1629" t="s">
        <v>8219</v>
      </c>
      <c r="B1629">
        <v>74</v>
      </c>
    </row>
    <row r="1630" spans="1:2" x14ac:dyDescent="0.35">
      <c r="A1630" t="s">
        <v>8219</v>
      </c>
      <c r="B1630">
        <v>216</v>
      </c>
    </row>
    <row r="1631" spans="1:2" x14ac:dyDescent="0.35">
      <c r="A1631" t="s">
        <v>8219</v>
      </c>
      <c r="B1631">
        <v>39</v>
      </c>
    </row>
    <row r="1632" spans="1:2" x14ac:dyDescent="0.35">
      <c r="A1632" t="s">
        <v>8219</v>
      </c>
      <c r="B1632">
        <v>21</v>
      </c>
    </row>
    <row r="1633" spans="1:2" x14ac:dyDescent="0.35">
      <c r="A1633" t="s">
        <v>8219</v>
      </c>
      <c r="B1633">
        <v>30</v>
      </c>
    </row>
    <row r="1634" spans="1:2" x14ac:dyDescent="0.35">
      <c r="A1634" t="s">
        <v>8219</v>
      </c>
      <c r="B1634">
        <v>37</v>
      </c>
    </row>
    <row r="1635" spans="1:2" x14ac:dyDescent="0.35">
      <c r="A1635" t="s">
        <v>8219</v>
      </c>
      <c r="B1635">
        <v>202</v>
      </c>
    </row>
    <row r="1636" spans="1:2" x14ac:dyDescent="0.35">
      <c r="A1636" t="s">
        <v>8219</v>
      </c>
      <c r="B1636">
        <v>37</v>
      </c>
    </row>
    <row r="1637" spans="1:2" x14ac:dyDescent="0.35">
      <c r="A1637" t="s">
        <v>8219</v>
      </c>
      <c r="B1637">
        <v>28</v>
      </c>
    </row>
    <row r="1638" spans="1:2" x14ac:dyDescent="0.35">
      <c r="A1638" t="s">
        <v>8219</v>
      </c>
      <c r="B1638">
        <v>26</v>
      </c>
    </row>
    <row r="1639" spans="1:2" x14ac:dyDescent="0.35">
      <c r="A1639" t="s">
        <v>8219</v>
      </c>
      <c r="B1639">
        <v>61</v>
      </c>
    </row>
    <row r="1640" spans="1:2" x14ac:dyDescent="0.35">
      <c r="A1640" t="s">
        <v>8219</v>
      </c>
      <c r="B1640">
        <v>115</v>
      </c>
    </row>
    <row r="1641" spans="1:2" x14ac:dyDescent="0.35">
      <c r="A1641" t="s">
        <v>8219</v>
      </c>
      <c r="B1641">
        <v>181</v>
      </c>
    </row>
    <row r="1642" spans="1:2" x14ac:dyDescent="0.35">
      <c r="A1642" t="s">
        <v>8219</v>
      </c>
      <c r="B1642">
        <v>110</v>
      </c>
    </row>
    <row r="1643" spans="1:2" x14ac:dyDescent="0.35">
      <c r="A1643" t="s">
        <v>8219</v>
      </c>
      <c r="B1643">
        <v>269</v>
      </c>
    </row>
    <row r="1644" spans="1:2" x14ac:dyDescent="0.35">
      <c r="A1644" t="s">
        <v>8219</v>
      </c>
      <c r="B1644">
        <v>79</v>
      </c>
    </row>
    <row r="1645" spans="1:2" x14ac:dyDescent="0.35">
      <c r="A1645" t="s">
        <v>8219</v>
      </c>
      <c r="B1645">
        <v>104</v>
      </c>
    </row>
    <row r="1646" spans="1:2" x14ac:dyDescent="0.35">
      <c r="A1646" t="s">
        <v>8219</v>
      </c>
      <c r="B1646">
        <v>34</v>
      </c>
    </row>
    <row r="1647" spans="1:2" x14ac:dyDescent="0.35">
      <c r="A1647" t="s">
        <v>8219</v>
      </c>
      <c r="B1647">
        <v>167</v>
      </c>
    </row>
    <row r="1648" spans="1:2" x14ac:dyDescent="0.35">
      <c r="A1648" t="s">
        <v>8219</v>
      </c>
      <c r="B1648">
        <v>183</v>
      </c>
    </row>
    <row r="1649" spans="1:2" x14ac:dyDescent="0.35">
      <c r="A1649" t="s">
        <v>8219</v>
      </c>
      <c r="B1649">
        <v>71</v>
      </c>
    </row>
    <row r="1650" spans="1:2" x14ac:dyDescent="0.35">
      <c r="A1650" t="s">
        <v>8219</v>
      </c>
      <c r="B1650">
        <v>69</v>
      </c>
    </row>
    <row r="1651" spans="1:2" x14ac:dyDescent="0.35">
      <c r="A1651" t="s">
        <v>8219</v>
      </c>
      <c r="B1651">
        <v>270</v>
      </c>
    </row>
    <row r="1652" spans="1:2" x14ac:dyDescent="0.35">
      <c r="A1652" t="s">
        <v>8219</v>
      </c>
      <c r="B1652">
        <v>193</v>
      </c>
    </row>
    <row r="1653" spans="1:2" x14ac:dyDescent="0.35">
      <c r="A1653" t="s">
        <v>8219</v>
      </c>
      <c r="B1653">
        <v>57</v>
      </c>
    </row>
    <row r="1654" spans="1:2" x14ac:dyDescent="0.35">
      <c r="A1654" t="s">
        <v>8219</v>
      </c>
      <c r="B1654">
        <v>200</v>
      </c>
    </row>
    <row r="1655" spans="1:2" x14ac:dyDescent="0.35">
      <c r="A1655" t="s">
        <v>8219</v>
      </c>
      <c r="B1655">
        <v>88</v>
      </c>
    </row>
    <row r="1656" spans="1:2" x14ac:dyDescent="0.35">
      <c r="A1656" t="s">
        <v>8219</v>
      </c>
      <c r="B1656">
        <v>213</v>
      </c>
    </row>
    <row r="1657" spans="1:2" x14ac:dyDescent="0.35">
      <c r="A1657" t="s">
        <v>8219</v>
      </c>
      <c r="B1657">
        <v>20</v>
      </c>
    </row>
    <row r="1658" spans="1:2" x14ac:dyDescent="0.35">
      <c r="A1658" t="s">
        <v>8219</v>
      </c>
      <c r="B1658">
        <v>50</v>
      </c>
    </row>
    <row r="1659" spans="1:2" x14ac:dyDescent="0.35">
      <c r="A1659" t="s">
        <v>8219</v>
      </c>
      <c r="B1659">
        <v>115</v>
      </c>
    </row>
    <row r="1660" spans="1:2" x14ac:dyDescent="0.35">
      <c r="A1660" t="s">
        <v>8219</v>
      </c>
      <c r="B1660">
        <v>186</v>
      </c>
    </row>
    <row r="1661" spans="1:2" x14ac:dyDescent="0.35">
      <c r="A1661" t="s">
        <v>8219</v>
      </c>
      <c r="B1661">
        <v>18</v>
      </c>
    </row>
    <row r="1662" spans="1:2" x14ac:dyDescent="0.35">
      <c r="A1662" t="s">
        <v>8219</v>
      </c>
      <c r="B1662">
        <v>176</v>
      </c>
    </row>
    <row r="1663" spans="1:2" x14ac:dyDescent="0.35">
      <c r="A1663" t="s">
        <v>8219</v>
      </c>
      <c r="B1663">
        <v>41</v>
      </c>
    </row>
    <row r="1664" spans="1:2" x14ac:dyDescent="0.35">
      <c r="A1664" t="s">
        <v>8219</v>
      </c>
      <c r="B1664">
        <v>75</v>
      </c>
    </row>
    <row r="1665" spans="1:2" x14ac:dyDescent="0.35">
      <c r="A1665" t="s">
        <v>8219</v>
      </c>
      <c r="B1665">
        <v>97</v>
      </c>
    </row>
    <row r="1666" spans="1:2" x14ac:dyDescent="0.35">
      <c r="A1666" t="s">
        <v>8219</v>
      </c>
      <c r="B1666">
        <v>73</v>
      </c>
    </row>
    <row r="1667" spans="1:2" x14ac:dyDescent="0.35">
      <c r="A1667" t="s">
        <v>8219</v>
      </c>
      <c r="B1667">
        <v>49</v>
      </c>
    </row>
    <row r="1668" spans="1:2" x14ac:dyDescent="0.35">
      <c r="A1668" t="s">
        <v>8219</v>
      </c>
      <c r="B1668">
        <v>134</v>
      </c>
    </row>
    <row r="1669" spans="1:2" x14ac:dyDescent="0.35">
      <c r="A1669" t="s">
        <v>8219</v>
      </c>
      <c r="B1669">
        <v>68</v>
      </c>
    </row>
    <row r="1670" spans="1:2" x14ac:dyDescent="0.35">
      <c r="A1670" t="s">
        <v>8219</v>
      </c>
      <c r="B1670">
        <v>49</v>
      </c>
    </row>
    <row r="1671" spans="1:2" x14ac:dyDescent="0.35">
      <c r="A1671" t="s">
        <v>8219</v>
      </c>
      <c r="B1671">
        <v>63</v>
      </c>
    </row>
    <row r="1672" spans="1:2" x14ac:dyDescent="0.35">
      <c r="A1672" t="s">
        <v>8219</v>
      </c>
      <c r="B1672">
        <v>163</v>
      </c>
    </row>
    <row r="1673" spans="1:2" x14ac:dyDescent="0.35">
      <c r="A1673" t="s">
        <v>8219</v>
      </c>
      <c r="B1673">
        <v>288</v>
      </c>
    </row>
    <row r="1674" spans="1:2" x14ac:dyDescent="0.35">
      <c r="A1674" t="s">
        <v>8219</v>
      </c>
      <c r="B1674">
        <v>42</v>
      </c>
    </row>
    <row r="1675" spans="1:2" x14ac:dyDescent="0.35">
      <c r="A1675" t="s">
        <v>8219</v>
      </c>
      <c r="B1675">
        <v>70</v>
      </c>
    </row>
    <row r="1676" spans="1:2" x14ac:dyDescent="0.35">
      <c r="A1676" t="s">
        <v>8219</v>
      </c>
      <c r="B1676">
        <v>30</v>
      </c>
    </row>
    <row r="1677" spans="1:2" x14ac:dyDescent="0.35">
      <c r="A1677" t="s">
        <v>8219</v>
      </c>
      <c r="B1677">
        <v>51</v>
      </c>
    </row>
    <row r="1678" spans="1:2" x14ac:dyDescent="0.35">
      <c r="A1678" t="s">
        <v>8219</v>
      </c>
      <c r="B1678">
        <v>145</v>
      </c>
    </row>
    <row r="1679" spans="1:2" x14ac:dyDescent="0.35">
      <c r="A1679" t="s">
        <v>8219</v>
      </c>
      <c r="B1679">
        <v>21</v>
      </c>
    </row>
    <row r="1680" spans="1:2" x14ac:dyDescent="0.35">
      <c r="A1680" t="s">
        <v>8219</v>
      </c>
      <c r="B1680">
        <v>286</v>
      </c>
    </row>
    <row r="1681" spans="1:2" x14ac:dyDescent="0.35">
      <c r="A1681" t="s">
        <v>8219</v>
      </c>
      <c r="B1681">
        <v>12</v>
      </c>
    </row>
    <row r="1682" spans="1:2" x14ac:dyDescent="0.35">
      <c r="A1682" t="s">
        <v>8219</v>
      </c>
      <c r="B1682">
        <v>100</v>
      </c>
    </row>
    <row r="1683" spans="1:2" x14ac:dyDescent="0.35">
      <c r="A1683" t="s">
        <v>8219</v>
      </c>
      <c r="B1683">
        <v>100</v>
      </c>
    </row>
    <row r="1684" spans="1:2" x14ac:dyDescent="0.35">
      <c r="A1684" t="s">
        <v>8219</v>
      </c>
      <c r="B1684">
        <v>34</v>
      </c>
    </row>
    <row r="1685" spans="1:2" x14ac:dyDescent="0.35">
      <c r="A1685" t="s">
        <v>8219</v>
      </c>
      <c r="B1685">
        <v>63</v>
      </c>
    </row>
    <row r="1686" spans="1:2" x14ac:dyDescent="0.35">
      <c r="A1686" t="s">
        <v>8219</v>
      </c>
      <c r="B1686">
        <v>30</v>
      </c>
    </row>
    <row r="1687" spans="1:2" x14ac:dyDescent="0.35">
      <c r="A1687" t="s">
        <v>8219</v>
      </c>
      <c r="B1687">
        <v>47</v>
      </c>
    </row>
    <row r="1688" spans="1:2" x14ac:dyDescent="0.35">
      <c r="A1688" t="s">
        <v>8219</v>
      </c>
      <c r="B1688">
        <v>237</v>
      </c>
    </row>
    <row r="1689" spans="1:2" x14ac:dyDescent="0.35">
      <c r="A1689" t="s">
        <v>8219</v>
      </c>
      <c r="B1689">
        <v>47</v>
      </c>
    </row>
    <row r="1690" spans="1:2" x14ac:dyDescent="0.35">
      <c r="A1690" t="s">
        <v>8219</v>
      </c>
      <c r="B1690">
        <v>15</v>
      </c>
    </row>
    <row r="1691" spans="1:2" x14ac:dyDescent="0.35">
      <c r="A1691" t="s">
        <v>8219</v>
      </c>
      <c r="B1691">
        <v>81</v>
      </c>
    </row>
    <row r="1692" spans="1:2" x14ac:dyDescent="0.35">
      <c r="A1692" t="s">
        <v>8219</v>
      </c>
      <c r="B1692">
        <v>122</v>
      </c>
    </row>
    <row r="1693" spans="1:2" x14ac:dyDescent="0.35">
      <c r="A1693" t="s">
        <v>8219</v>
      </c>
      <c r="B1693">
        <v>34</v>
      </c>
    </row>
    <row r="1694" spans="1:2" x14ac:dyDescent="0.35">
      <c r="A1694" t="s">
        <v>8219</v>
      </c>
      <c r="B1694">
        <v>207</v>
      </c>
    </row>
    <row r="1695" spans="1:2" x14ac:dyDescent="0.35">
      <c r="A1695" t="s">
        <v>8219</v>
      </c>
      <c r="B1695">
        <v>25</v>
      </c>
    </row>
    <row r="1696" spans="1:2" x14ac:dyDescent="0.35">
      <c r="A1696" t="s">
        <v>8219</v>
      </c>
      <c r="B1696">
        <v>72</v>
      </c>
    </row>
    <row r="1697" spans="1:2" x14ac:dyDescent="0.35">
      <c r="A1697" t="s">
        <v>8219</v>
      </c>
      <c r="B1697">
        <v>14</v>
      </c>
    </row>
    <row r="1698" spans="1:2" x14ac:dyDescent="0.35">
      <c r="A1698" t="s">
        <v>8219</v>
      </c>
      <c r="B1698">
        <v>15</v>
      </c>
    </row>
    <row r="1699" spans="1:2" x14ac:dyDescent="0.35">
      <c r="A1699" t="s">
        <v>8219</v>
      </c>
      <c r="B1699">
        <v>91</v>
      </c>
    </row>
    <row r="1700" spans="1:2" x14ac:dyDescent="0.35">
      <c r="A1700" t="s">
        <v>8219</v>
      </c>
      <c r="B1700">
        <v>24</v>
      </c>
    </row>
    <row r="1701" spans="1:2" x14ac:dyDescent="0.35">
      <c r="A1701" t="s">
        <v>8219</v>
      </c>
      <c r="B1701">
        <v>27</v>
      </c>
    </row>
    <row r="1702" spans="1:2" x14ac:dyDescent="0.35">
      <c r="A1702" t="s">
        <v>8219</v>
      </c>
      <c r="B1702">
        <v>47</v>
      </c>
    </row>
    <row r="1703" spans="1:2" x14ac:dyDescent="0.35">
      <c r="A1703" t="s">
        <v>8219</v>
      </c>
      <c r="B1703">
        <v>44</v>
      </c>
    </row>
    <row r="1704" spans="1:2" x14ac:dyDescent="0.35">
      <c r="A1704" t="s">
        <v>8219</v>
      </c>
      <c r="B1704">
        <v>72</v>
      </c>
    </row>
    <row r="1705" spans="1:2" x14ac:dyDescent="0.35">
      <c r="A1705" t="s">
        <v>8219</v>
      </c>
      <c r="B1705">
        <v>63</v>
      </c>
    </row>
    <row r="1706" spans="1:2" x14ac:dyDescent="0.35">
      <c r="A1706" t="s">
        <v>8219</v>
      </c>
      <c r="B1706">
        <v>88</v>
      </c>
    </row>
    <row r="1707" spans="1:2" x14ac:dyDescent="0.35">
      <c r="A1707" t="s">
        <v>8219</v>
      </c>
      <c r="B1707">
        <v>70</v>
      </c>
    </row>
    <row r="1708" spans="1:2" x14ac:dyDescent="0.35">
      <c r="A1708" t="s">
        <v>8219</v>
      </c>
      <c r="B1708">
        <v>50</v>
      </c>
    </row>
    <row r="1709" spans="1:2" x14ac:dyDescent="0.35">
      <c r="A1709" t="s">
        <v>8219</v>
      </c>
      <c r="B1709">
        <v>35</v>
      </c>
    </row>
    <row r="1710" spans="1:2" x14ac:dyDescent="0.35">
      <c r="A1710" t="s">
        <v>8219</v>
      </c>
      <c r="B1710">
        <v>175</v>
      </c>
    </row>
    <row r="1711" spans="1:2" x14ac:dyDescent="0.35">
      <c r="A1711" t="s">
        <v>8219</v>
      </c>
      <c r="B1711">
        <v>20</v>
      </c>
    </row>
    <row r="1712" spans="1:2" x14ac:dyDescent="0.35">
      <c r="A1712" t="s">
        <v>8219</v>
      </c>
      <c r="B1712">
        <v>54</v>
      </c>
    </row>
    <row r="1713" spans="1:2" x14ac:dyDescent="0.35">
      <c r="A1713" t="s">
        <v>8219</v>
      </c>
      <c r="B1713">
        <v>20</v>
      </c>
    </row>
    <row r="1714" spans="1:2" x14ac:dyDescent="0.35">
      <c r="A1714" t="s">
        <v>8219</v>
      </c>
      <c r="B1714">
        <v>57</v>
      </c>
    </row>
    <row r="1715" spans="1:2" x14ac:dyDescent="0.35">
      <c r="A1715" t="s">
        <v>8219</v>
      </c>
      <c r="B1715">
        <v>31</v>
      </c>
    </row>
    <row r="1716" spans="1:2" x14ac:dyDescent="0.35">
      <c r="A1716" t="s">
        <v>8219</v>
      </c>
      <c r="B1716">
        <v>31</v>
      </c>
    </row>
    <row r="1717" spans="1:2" x14ac:dyDescent="0.35">
      <c r="A1717" t="s">
        <v>8219</v>
      </c>
      <c r="B1717">
        <v>45</v>
      </c>
    </row>
    <row r="1718" spans="1:2" x14ac:dyDescent="0.35">
      <c r="A1718" t="s">
        <v>8219</v>
      </c>
      <c r="B1718">
        <v>41</v>
      </c>
    </row>
    <row r="1719" spans="1:2" x14ac:dyDescent="0.35">
      <c r="A1719" t="s">
        <v>8219</v>
      </c>
      <c r="B1719">
        <v>29</v>
      </c>
    </row>
    <row r="1720" spans="1:2" x14ac:dyDescent="0.35">
      <c r="A1720" t="s">
        <v>8219</v>
      </c>
      <c r="B1720">
        <v>58</v>
      </c>
    </row>
    <row r="1721" spans="1:2" x14ac:dyDescent="0.35">
      <c r="A1721" t="s">
        <v>8219</v>
      </c>
      <c r="B1721">
        <v>89</v>
      </c>
    </row>
    <row r="1722" spans="1:2" x14ac:dyDescent="0.35">
      <c r="A1722" t="s">
        <v>8219</v>
      </c>
      <c r="B1722">
        <v>125</v>
      </c>
    </row>
    <row r="1723" spans="1:2" x14ac:dyDescent="0.35">
      <c r="A1723" t="s">
        <v>8219</v>
      </c>
      <c r="B1723">
        <v>18</v>
      </c>
    </row>
    <row r="1724" spans="1:2" x14ac:dyDescent="0.35">
      <c r="A1724" t="s">
        <v>8219</v>
      </c>
      <c r="B1724">
        <v>32</v>
      </c>
    </row>
    <row r="1725" spans="1:2" x14ac:dyDescent="0.35">
      <c r="A1725" t="s">
        <v>8219</v>
      </c>
      <c r="B1725">
        <v>16</v>
      </c>
    </row>
    <row r="1726" spans="1:2" x14ac:dyDescent="0.35">
      <c r="A1726" t="s">
        <v>8219</v>
      </c>
      <c r="B1726">
        <v>38</v>
      </c>
    </row>
    <row r="1727" spans="1:2" x14ac:dyDescent="0.35">
      <c r="A1727" t="s">
        <v>8219</v>
      </c>
      <c r="B1727">
        <v>15</v>
      </c>
    </row>
    <row r="1728" spans="1:2" x14ac:dyDescent="0.35">
      <c r="A1728" t="s">
        <v>8219</v>
      </c>
      <c r="B1728">
        <v>23</v>
      </c>
    </row>
    <row r="1729" spans="1:2" x14ac:dyDescent="0.35">
      <c r="A1729" t="s">
        <v>8219</v>
      </c>
      <c r="B1729">
        <v>49</v>
      </c>
    </row>
    <row r="1730" spans="1:2" x14ac:dyDescent="0.35">
      <c r="A1730" t="s">
        <v>8219</v>
      </c>
      <c r="B1730">
        <v>10</v>
      </c>
    </row>
    <row r="1731" spans="1:2" x14ac:dyDescent="0.35">
      <c r="A1731" t="s">
        <v>8219</v>
      </c>
      <c r="B1731">
        <v>15</v>
      </c>
    </row>
    <row r="1732" spans="1:2" x14ac:dyDescent="0.35">
      <c r="A1732" t="s">
        <v>8219</v>
      </c>
      <c r="B1732">
        <v>57</v>
      </c>
    </row>
    <row r="1733" spans="1:2" x14ac:dyDescent="0.35">
      <c r="A1733" t="s">
        <v>8219</v>
      </c>
      <c r="B1733">
        <v>33</v>
      </c>
    </row>
    <row r="1734" spans="1:2" x14ac:dyDescent="0.35">
      <c r="A1734" t="s">
        <v>8219</v>
      </c>
      <c r="B1734">
        <v>9</v>
      </c>
    </row>
    <row r="1735" spans="1:2" x14ac:dyDescent="0.35">
      <c r="A1735" t="s">
        <v>8219</v>
      </c>
      <c r="B1735">
        <v>26</v>
      </c>
    </row>
    <row r="1736" spans="1:2" x14ac:dyDescent="0.35">
      <c r="A1736" t="s">
        <v>8219</v>
      </c>
      <c r="B1736">
        <v>69</v>
      </c>
    </row>
    <row r="1737" spans="1:2" x14ac:dyDescent="0.35">
      <c r="A1737" t="s">
        <v>8219</v>
      </c>
      <c r="B1737">
        <v>65</v>
      </c>
    </row>
    <row r="1738" spans="1:2" x14ac:dyDescent="0.35">
      <c r="A1738" t="s">
        <v>8219</v>
      </c>
      <c r="B1738">
        <v>83</v>
      </c>
    </row>
    <row r="1739" spans="1:2" x14ac:dyDescent="0.35">
      <c r="A1739" t="s">
        <v>8219</v>
      </c>
      <c r="B1739">
        <v>111</v>
      </c>
    </row>
    <row r="1740" spans="1:2" x14ac:dyDescent="0.35">
      <c r="A1740" t="s">
        <v>8219</v>
      </c>
      <c r="B1740">
        <v>46</v>
      </c>
    </row>
    <row r="1741" spans="1:2" x14ac:dyDescent="0.35">
      <c r="A1741" t="s">
        <v>8219</v>
      </c>
      <c r="B1741">
        <v>63</v>
      </c>
    </row>
    <row r="1742" spans="1:2" x14ac:dyDescent="0.35">
      <c r="A1742" t="s">
        <v>8219</v>
      </c>
      <c r="B1742">
        <v>9</v>
      </c>
    </row>
    <row r="1743" spans="1:2" x14ac:dyDescent="0.35">
      <c r="A1743" t="s">
        <v>8219</v>
      </c>
      <c r="B1743">
        <v>34</v>
      </c>
    </row>
    <row r="1744" spans="1:2" x14ac:dyDescent="0.35">
      <c r="A1744" t="s">
        <v>8219</v>
      </c>
      <c r="B1744">
        <v>112</v>
      </c>
    </row>
    <row r="1745" spans="1:2" x14ac:dyDescent="0.35">
      <c r="A1745" t="s">
        <v>8219</v>
      </c>
      <c r="B1745">
        <v>47</v>
      </c>
    </row>
    <row r="1746" spans="1:2" x14ac:dyDescent="0.35">
      <c r="A1746" t="s">
        <v>8219</v>
      </c>
      <c r="B1746">
        <v>38</v>
      </c>
    </row>
    <row r="1747" spans="1:2" x14ac:dyDescent="0.35">
      <c r="A1747" t="s">
        <v>8219</v>
      </c>
      <c r="B1747">
        <v>28</v>
      </c>
    </row>
    <row r="1748" spans="1:2" x14ac:dyDescent="0.35">
      <c r="A1748" t="s">
        <v>8219</v>
      </c>
      <c r="B1748">
        <v>78</v>
      </c>
    </row>
    <row r="1749" spans="1:2" x14ac:dyDescent="0.35">
      <c r="A1749" t="s">
        <v>8219</v>
      </c>
      <c r="B1749">
        <v>23</v>
      </c>
    </row>
    <row r="1750" spans="1:2" x14ac:dyDescent="0.35">
      <c r="A1750" t="s">
        <v>8219</v>
      </c>
      <c r="B1750">
        <v>40</v>
      </c>
    </row>
    <row r="1751" spans="1:2" x14ac:dyDescent="0.35">
      <c r="A1751" t="s">
        <v>8219</v>
      </c>
      <c r="B1751">
        <v>13</v>
      </c>
    </row>
    <row r="1752" spans="1:2" x14ac:dyDescent="0.35">
      <c r="A1752" t="s">
        <v>8219</v>
      </c>
      <c r="B1752">
        <v>18</v>
      </c>
    </row>
    <row r="1753" spans="1:2" x14ac:dyDescent="0.35">
      <c r="A1753" t="s">
        <v>8219</v>
      </c>
      <c r="B1753">
        <v>22</v>
      </c>
    </row>
    <row r="1754" spans="1:2" x14ac:dyDescent="0.35">
      <c r="A1754" t="s">
        <v>8219</v>
      </c>
      <c r="B1754">
        <v>79</v>
      </c>
    </row>
    <row r="1755" spans="1:2" x14ac:dyDescent="0.35">
      <c r="A1755" t="s">
        <v>8219</v>
      </c>
      <c r="B1755">
        <v>14</v>
      </c>
    </row>
    <row r="1756" spans="1:2" x14ac:dyDescent="0.35">
      <c r="A1756" t="s">
        <v>8219</v>
      </c>
      <c r="B1756">
        <v>51</v>
      </c>
    </row>
    <row r="1757" spans="1:2" x14ac:dyDescent="0.35">
      <c r="A1757" t="s">
        <v>8219</v>
      </c>
      <c r="B1757">
        <v>54</v>
      </c>
    </row>
    <row r="1758" spans="1:2" x14ac:dyDescent="0.35">
      <c r="A1758" t="s">
        <v>8219</v>
      </c>
      <c r="B1758">
        <v>70</v>
      </c>
    </row>
    <row r="1759" spans="1:2" x14ac:dyDescent="0.35">
      <c r="A1759" t="s">
        <v>8219</v>
      </c>
      <c r="B1759">
        <v>44</v>
      </c>
    </row>
    <row r="1760" spans="1:2" x14ac:dyDescent="0.35">
      <c r="A1760" t="s">
        <v>8219</v>
      </c>
      <c r="B1760">
        <v>55</v>
      </c>
    </row>
    <row r="1761" spans="1:2" x14ac:dyDescent="0.35">
      <c r="A1761" t="s">
        <v>8219</v>
      </c>
      <c r="B1761">
        <v>15</v>
      </c>
    </row>
    <row r="1762" spans="1:2" x14ac:dyDescent="0.35">
      <c r="A1762" t="s">
        <v>8219</v>
      </c>
      <c r="B1762">
        <v>27</v>
      </c>
    </row>
    <row r="1763" spans="1:2" x14ac:dyDescent="0.35">
      <c r="A1763" t="s">
        <v>8219</v>
      </c>
      <c r="B1763">
        <v>21</v>
      </c>
    </row>
    <row r="1764" spans="1:2" x14ac:dyDescent="0.35">
      <c r="A1764" t="s">
        <v>8219</v>
      </c>
      <c r="B1764">
        <v>162</v>
      </c>
    </row>
    <row r="1765" spans="1:2" x14ac:dyDescent="0.35">
      <c r="A1765" t="s">
        <v>8219</v>
      </c>
      <c r="B1765">
        <v>23</v>
      </c>
    </row>
    <row r="1766" spans="1:2" x14ac:dyDescent="0.35">
      <c r="A1766" t="s">
        <v>8219</v>
      </c>
      <c r="B1766">
        <v>72</v>
      </c>
    </row>
    <row r="1767" spans="1:2" x14ac:dyDescent="0.35">
      <c r="A1767" t="s">
        <v>8219</v>
      </c>
      <c r="B1767">
        <v>68</v>
      </c>
    </row>
    <row r="1768" spans="1:2" x14ac:dyDescent="0.35">
      <c r="A1768" t="s">
        <v>8219</v>
      </c>
      <c r="B1768">
        <v>20</v>
      </c>
    </row>
    <row r="1769" spans="1:2" x14ac:dyDescent="0.35">
      <c r="A1769" t="s">
        <v>8219</v>
      </c>
      <c r="B1769">
        <v>26</v>
      </c>
    </row>
    <row r="1770" spans="1:2" x14ac:dyDescent="0.35">
      <c r="A1770" t="s">
        <v>8219</v>
      </c>
      <c r="B1770">
        <v>72</v>
      </c>
    </row>
    <row r="1771" spans="1:2" x14ac:dyDescent="0.35">
      <c r="A1771" t="s">
        <v>8219</v>
      </c>
      <c r="B1771">
        <v>3</v>
      </c>
    </row>
    <row r="1772" spans="1:2" x14ac:dyDescent="0.35">
      <c r="A1772" t="s">
        <v>8219</v>
      </c>
      <c r="B1772">
        <v>18</v>
      </c>
    </row>
    <row r="1773" spans="1:2" x14ac:dyDescent="0.35">
      <c r="A1773" t="s">
        <v>8219</v>
      </c>
      <c r="B1773">
        <v>30</v>
      </c>
    </row>
    <row r="1774" spans="1:2" x14ac:dyDescent="0.35">
      <c r="A1774" t="s">
        <v>8219</v>
      </c>
      <c r="B1774">
        <v>23</v>
      </c>
    </row>
    <row r="1775" spans="1:2" x14ac:dyDescent="0.35">
      <c r="A1775" t="s">
        <v>8219</v>
      </c>
      <c r="B1775">
        <v>54</v>
      </c>
    </row>
    <row r="1776" spans="1:2" x14ac:dyDescent="0.35">
      <c r="A1776" t="s">
        <v>8219</v>
      </c>
      <c r="B1776">
        <v>26</v>
      </c>
    </row>
    <row r="1777" spans="1:2" x14ac:dyDescent="0.35">
      <c r="A1777" t="s">
        <v>8219</v>
      </c>
      <c r="B1777">
        <v>9</v>
      </c>
    </row>
    <row r="1778" spans="1:2" x14ac:dyDescent="0.35">
      <c r="A1778" t="s">
        <v>8219</v>
      </c>
      <c r="B1778">
        <v>27</v>
      </c>
    </row>
    <row r="1779" spans="1:2" x14ac:dyDescent="0.35">
      <c r="A1779" t="s">
        <v>8219</v>
      </c>
      <c r="B1779">
        <v>30</v>
      </c>
    </row>
    <row r="1780" spans="1:2" x14ac:dyDescent="0.35">
      <c r="A1780" t="s">
        <v>8219</v>
      </c>
      <c r="B1780">
        <v>52</v>
      </c>
    </row>
    <row r="1781" spans="1:2" x14ac:dyDescent="0.35">
      <c r="A1781" t="s">
        <v>8219</v>
      </c>
      <c r="B1781">
        <v>17</v>
      </c>
    </row>
    <row r="1782" spans="1:2" x14ac:dyDescent="0.35">
      <c r="A1782" t="s">
        <v>8219</v>
      </c>
      <c r="B1782">
        <v>19</v>
      </c>
    </row>
    <row r="1783" spans="1:2" x14ac:dyDescent="0.35">
      <c r="A1783" t="s">
        <v>8219</v>
      </c>
      <c r="B1783">
        <v>77</v>
      </c>
    </row>
    <row r="1784" spans="1:2" x14ac:dyDescent="0.35">
      <c r="A1784" t="s">
        <v>8219</v>
      </c>
      <c r="B1784">
        <v>21</v>
      </c>
    </row>
    <row r="1785" spans="1:2" x14ac:dyDescent="0.35">
      <c r="A1785" t="s">
        <v>8219</v>
      </c>
      <c r="B1785">
        <v>38</v>
      </c>
    </row>
    <row r="1786" spans="1:2" x14ac:dyDescent="0.35">
      <c r="A1786" t="s">
        <v>8219</v>
      </c>
      <c r="B1786">
        <v>28</v>
      </c>
    </row>
    <row r="1787" spans="1:2" x14ac:dyDescent="0.35">
      <c r="A1787" t="s">
        <v>8219</v>
      </c>
      <c r="B1787">
        <v>48</v>
      </c>
    </row>
    <row r="1788" spans="1:2" x14ac:dyDescent="0.35">
      <c r="A1788" t="s">
        <v>8219</v>
      </c>
      <c r="B1788">
        <v>46</v>
      </c>
    </row>
    <row r="1789" spans="1:2" x14ac:dyDescent="0.35">
      <c r="A1789" t="s">
        <v>8219</v>
      </c>
      <c r="B1789">
        <v>30</v>
      </c>
    </row>
    <row r="1790" spans="1:2" x14ac:dyDescent="0.35">
      <c r="A1790" t="s">
        <v>8219</v>
      </c>
      <c r="B1790">
        <v>64</v>
      </c>
    </row>
    <row r="1791" spans="1:2" x14ac:dyDescent="0.35">
      <c r="A1791" t="s">
        <v>8219</v>
      </c>
      <c r="B1791">
        <v>15</v>
      </c>
    </row>
    <row r="1792" spans="1:2" x14ac:dyDescent="0.35">
      <c r="A1792" t="s">
        <v>8219</v>
      </c>
      <c r="B1792">
        <v>41</v>
      </c>
    </row>
    <row r="1793" spans="1:2" x14ac:dyDescent="0.35">
      <c r="A1793" t="s">
        <v>8219</v>
      </c>
      <c r="B1793">
        <v>35</v>
      </c>
    </row>
    <row r="1794" spans="1:2" x14ac:dyDescent="0.35">
      <c r="A1794" t="s">
        <v>8219</v>
      </c>
      <c r="B1794">
        <v>45</v>
      </c>
    </row>
    <row r="1795" spans="1:2" x14ac:dyDescent="0.35">
      <c r="A1795" t="s">
        <v>8219</v>
      </c>
      <c r="B1795">
        <v>62</v>
      </c>
    </row>
    <row r="1796" spans="1:2" x14ac:dyDescent="0.35">
      <c r="A1796" t="s">
        <v>8219</v>
      </c>
      <c r="B1796">
        <v>22</v>
      </c>
    </row>
    <row r="1797" spans="1:2" x14ac:dyDescent="0.35">
      <c r="A1797" t="s">
        <v>8219</v>
      </c>
      <c r="B1797">
        <v>18</v>
      </c>
    </row>
    <row r="1798" spans="1:2" x14ac:dyDescent="0.35">
      <c r="A1798" t="s">
        <v>8219</v>
      </c>
      <c r="B1798">
        <v>12</v>
      </c>
    </row>
    <row r="1799" spans="1:2" x14ac:dyDescent="0.35">
      <c r="A1799" t="s">
        <v>8219</v>
      </c>
      <c r="B1799">
        <v>44</v>
      </c>
    </row>
    <row r="1800" spans="1:2" x14ac:dyDescent="0.35">
      <c r="A1800" t="s">
        <v>8219</v>
      </c>
      <c r="B1800">
        <v>27</v>
      </c>
    </row>
    <row r="1801" spans="1:2" x14ac:dyDescent="0.35">
      <c r="A1801" t="s">
        <v>8219</v>
      </c>
      <c r="B1801">
        <v>38</v>
      </c>
    </row>
    <row r="1802" spans="1:2" x14ac:dyDescent="0.35">
      <c r="A1802" t="s">
        <v>8219</v>
      </c>
      <c r="B1802">
        <v>28</v>
      </c>
    </row>
    <row r="1803" spans="1:2" x14ac:dyDescent="0.35">
      <c r="A1803" t="s">
        <v>8219</v>
      </c>
      <c r="B1803">
        <v>24</v>
      </c>
    </row>
    <row r="1804" spans="1:2" x14ac:dyDescent="0.35">
      <c r="A1804" t="s">
        <v>8219</v>
      </c>
      <c r="B1804">
        <v>65</v>
      </c>
    </row>
    <row r="1805" spans="1:2" x14ac:dyDescent="0.35">
      <c r="A1805" t="s">
        <v>8219</v>
      </c>
      <c r="B1805">
        <v>46</v>
      </c>
    </row>
    <row r="1806" spans="1:2" x14ac:dyDescent="0.35">
      <c r="A1806" t="s">
        <v>8219</v>
      </c>
      <c r="B1806">
        <v>85</v>
      </c>
    </row>
    <row r="1807" spans="1:2" x14ac:dyDescent="0.35">
      <c r="A1807" t="s">
        <v>8219</v>
      </c>
      <c r="B1807">
        <v>66</v>
      </c>
    </row>
    <row r="1808" spans="1:2" x14ac:dyDescent="0.35">
      <c r="A1808" t="s">
        <v>8219</v>
      </c>
      <c r="B1808">
        <v>165</v>
      </c>
    </row>
    <row r="1809" spans="1:2" x14ac:dyDescent="0.35">
      <c r="A1809" t="s">
        <v>8219</v>
      </c>
      <c r="B1809">
        <v>17</v>
      </c>
    </row>
    <row r="1810" spans="1:2" x14ac:dyDescent="0.35">
      <c r="A1810" t="s">
        <v>8219</v>
      </c>
      <c r="B1810">
        <v>3</v>
      </c>
    </row>
    <row r="1811" spans="1:2" x14ac:dyDescent="0.35">
      <c r="A1811" t="s">
        <v>8219</v>
      </c>
      <c r="B1811">
        <v>17</v>
      </c>
    </row>
    <row r="1812" spans="1:2" x14ac:dyDescent="0.35">
      <c r="A1812" t="s">
        <v>8219</v>
      </c>
      <c r="B1812">
        <v>91</v>
      </c>
    </row>
    <row r="1813" spans="1:2" x14ac:dyDescent="0.35">
      <c r="A1813" t="s">
        <v>8219</v>
      </c>
      <c r="B1813">
        <v>67</v>
      </c>
    </row>
    <row r="1814" spans="1:2" x14ac:dyDescent="0.35">
      <c r="A1814" t="s">
        <v>8219</v>
      </c>
      <c r="B1814">
        <v>18</v>
      </c>
    </row>
    <row r="1815" spans="1:2" x14ac:dyDescent="0.35">
      <c r="A1815" t="s">
        <v>8219</v>
      </c>
      <c r="B1815">
        <v>21</v>
      </c>
    </row>
    <row r="1816" spans="1:2" x14ac:dyDescent="0.35">
      <c r="A1816" t="s">
        <v>8219</v>
      </c>
      <c r="B1816">
        <v>40</v>
      </c>
    </row>
    <row r="1817" spans="1:2" x14ac:dyDescent="0.35">
      <c r="A1817" t="s">
        <v>8219</v>
      </c>
      <c r="B1817">
        <v>78</v>
      </c>
    </row>
    <row r="1818" spans="1:2" x14ac:dyDescent="0.35">
      <c r="A1818" t="s">
        <v>8219</v>
      </c>
      <c r="B1818">
        <v>26</v>
      </c>
    </row>
    <row r="1819" spans="1:2" x14ac:dyDescent="0.35">
      <c r="A1819" t="s">
        <v>8219</v>
      </c>
      <c r="B1819">
        <v>14</v>
      </c>
    </row>
    <row r="1820" spans="1:2" x14ac:dyDescent="0.35">
      <c r="A1820" t="s">
        <v>8219</v>
      </c>
      <c r="B1820">
        <v>44</v>
      </c>
    </row>
    <row r="1821" spans="1:2" x14ac:dyDescent="0.35">
      <c r="A1821" t="s">
        <v>8219</v>
      </c>
      <c r="B1821">
        <v>9</v>
      </c>
    </row>
    <row r="1822" spans="1:2" x14ac:dyDescent="0.35">
      <c r="A1822" t="s">
        <v>8219</v>
      </c>
      <c r="B1822">
        <v>30</v>
      </c>
    </row>
    <row r="1823" spans="1:2" x14ac:dyDescent="0.35">
      <c r="A1823" t="s">
        <v>8219</v>
      </c>
      <c r="B1823">
        <v>45</v>
      </c>
    </row>
    <row r="1824" spans="1:2" x14ac:dyDescent="0.35">
      <c r="A1824" t="s">
        <v>8219</v>
      </c>
      <c r="B1824">
        <v>56</v>
      </c>
    </row>
    <row r="1825" spans="1:2" x14ac:dyDescent="0.35">
      <c r="A1825" t="s">
        <v>8219</v>
      </c>
      <c r="B1825">
        <v>46</v>
      </c>
    </row>
    <row r="1826" spans="1:2" x14ac:dyDescent="0.35">
      <c r="A1826" t="s">
        <v>8219</v>
      </c>
      <c r="B1826">
        <v>34</v>
      </c>
    </row>
    <row r="1827" spans="1:2" x14ac:dyDescent="0.35">
      <c r="A1827" t="s">
        <v>8219</v>
      </c>
      <c r="B1827">
        <v>98</v>
      </c>
    </row>
    <row r="1828" spans="1:2" x14ac:dyDescent="0.35">
      <c r="A1828" t="s">
        <v>8219</v>
      </c>
      <c r="B1828">
        <v>46</v>
      </c>
    </row>
    <row r="1829" spans="1:2" x14ac:dyDescent="0.35">
      <c r="A1829" t="s">
        <v>8219</v>
      </c>
      <c r="B1829">
        <v>10</v>
      </c>
    </row>
    <row r="1830" spans="1:2" x14ac:dyDescent="0.35">
      <c r="A1830" t="s">
        <v>8219</v>
      </c>
      <c r="B1830">
        <v>76</v>
      </c>
    </row>
    <row r="1831" spans="1:2" x14ac:dyDescent="0.35">
      <c r="A1831" t="s">
        <v>8219</v>
      </c>
      <c r="B1831">
        <v>104</v>
      </c>
    </row>
    <row r="1832" spans="1:2" x14ac:dyDescent="0.35">
      <c r="A1832" t="s">
        <v>8219</v>
      </c>
      <c r="B1832">
        <v>87</v>
      </c>
    </row>
    <row r="1833" spans="1:2" x14ac:dyDescent="0.35">
      <c r="A1833" t="s">
        <v>8219</v>
      </c>
      <c r="B1833">
        <v>29</v>
      </c>
    </row>
    <row r="1834" spans="1:2" x14ac:dyDescent="0.35">
      <c r="A1834" t="s">
        <v>8219</v>
      </c>
      <c r="B1834">
        <v>51</v>
      </c>
    </row>
    <row r="1835" spans="1:2" x14ac:dyDescent="0.35">
      <c r="A1835" t="s">
        <v>8219</v>
      </c>
      <c r="B1835">
        <v>12</v>
      </c>
    </row>
    <row r="1836" spans="1:2" x14ac:dyDescent="0.35">
      <c r="A1836" t="s">
        <v>8219</v>
      </c>
      <c r="B1836">
        <v>72</v>
      </c>
    </row>
    <row r="1837" spans="1:2" x14ac:dyDescent="0.35">
      <c r="A1837" t="s">
        <v>8219</v>
      </c>
      <c r="B1837">
        <v>21</v>
      </c>
    </row>
    <row r="1838" spans="1:2" x14ac:dyDescent="0.35">
      <c r="A1838" t="s">
        <v>8219</v>
      </c>
      <c r="B1838">
        <v>42</v>
      </c>
    </row>
    <row r="1839" spans="1:2" x14ac:dyDescent="0.35">
      <c r="A1839" t="s">
        <v>8219</v>
      </c>
      <c r="B1839">
        <v>71</v>
      </c>
    </row>
    <row r="1840" spans="1:2" x14ac:dyDescent="0.35">
      <c r="A1840" t="s">
        <v>8219</v>
      </c>
      <c r="B1840">
        <v>168</v>
      </c>
    </row>
    <row r="1841" spans="1:2" x14ac:dyDescent="0.35">
      <c r="A1841" t="s">
        <v>8219</v>
      </c>
      <c r="B1841">
        <v>19</v>
      </c>
    </row>
    <row r="1842" spans="1:2" x14ac:dyDescent="0.35">
      <c r="A1842" t="s">
        <v>8219</v>
      </c>
      <c r="B1842">
        <v>37</v>
      </c>
    </row>
    <row r="1843" spans="1:2" x14ac:dyDescent="0.35">
      <c r="A1843" t="s">
        <v>8219</v>
      </c>
      <c r="B1843">
        <v>36</v>
      </c>
    </row>
    <row r="1844" spans="1:2" x14ac:dyDescent="0.35">
      <c r="A1844" t="s">
        <v>8219</v>
      </c>
      <c r="B1844">
        <v>14</v>
      </c>
    </row>
    <row r="1845" spans="1:2" x14ac:dyDescent="0.35">
      <c r="A1845" t="s">
        <v>8219</v>
      </c>
      <c r="B1845">
        <v>18</v>
      </c>
    </row>
    <row r="1846" spans="1:2" x14ac:dyDescent="0.35">
      <c r="A1846" t="s">
        <v>8219</v>
      </c>
      <c r="B1846">
        <v>82</v>
      </c>
    </row>
    <row r="1847" spans="1:2" x14ac:dyDescent="0.35">
      <c r="A1847" t="s">
        <v>8219</v>
      </c>
      <c r="B1847">
        <v>43</v>
      </c>
    </row>
    <row r="1848" spans="1:2" x14ac:dyDescent="0.35">
      <c r="A1848" t="s">
        <v>8219</v>
      </c>
      <c r="B1848">
        <v>8</v>
      </c>
    </row>
    <row r="1849" spans="1:2" x14ac:dyDescent="0.35">
      <c r="A1849" t="s">
        <v>8219</v>
      </c>
      <c r="B1849">
        <v>45</v>
      </c>
    </row>
    <row r="1850" spans="1:2" x14ac:dyDescent="0.35">
      <c r="A1850" t="s">
        <v>8219</v>
      </c>
      <c r="B1850">
        <v>20</v>
      </c>
    </row>
    <row r="1851" spans="1:2" x14ac:dyDescent="0.35">
      <c r="A1851" t="s">
        <v>8219</v>
      </c>
      <c r="B1851">
        <v>31</v>
      </c>
    </row>
    <row r="1852" spans="1:2" x14ac:dyDescent="0.35">
      <c r="A1852" t="s">
        <v>8219</v>
      </c>
      <c r="B1852">
        <v>25</v>
      </c>
    </row>
    <row r="1853" spans="1:2" x14ac:dyDescent="0.35">
      <c r="A1853" t="s">
        <v>8219</v>
      </c>
      <c r="B1853">
        <v>14</v>
      </c>
    </row>
    <row r="1854" spans="1:2" x14ac:dyDescent="0.35">
      <c r="A1854" t="s">
        <v>8219</v>
      </c>
      <c r="B1854">
        <v>45</v>
      </c>
    </row>
    <row r="1855" spans="1:2" x14ac:dyDescent="0.35">
      <c r="A1855" t="s">
        <v>8219</v>
      </c>
      <c r="B1855">
        <v>20</v>
      </c>
    </row>
    <row r="1856" spans="1:2" x14ac:dyDescent="0.35">
      <c r="A1856" t="s">
        <v>8219</v>
      </c>
      <c r="B1856">
        <v>39</v>
      </c>
    </row>
    <row r="1857" spans="1:2" x14ac:dyDescent="0.35">
      <c r="A1857" t="s">
        <v>8219</v>
      </c>
      <c r="B1857">
        <v>16</v>
      </c>
    </row>
    <row r="1858" spans="1:2" x14ac:dyDescent="0.35">
      <c r="A1858" t="s">
        <v>8219</v>
      </c>
      <c r="B1858">
        <v>37</v>
      </c>
    </row>
    <row r="1859" spans="1:2" x14ac:dyDescent="0.35">
      <c r="A1859" t="s">
        <v>8219</v>
      </c>
      <c r="B1859">
        <v>14</v>
      </c>
    </row>
    <row r="1860" spans="1:2" x14ac:dyDescent="0.35">
      <c r="A1860" t="s">
        <v>8219</v>
      </c>
      <c r="B1860">
        <v>21</v>
      </c>
    </row>
    <row r="1861" spans="1:2" x14ac:dyDescent="0.35">
      <c r="A1861" t="s">
        <v>8219</v>
      </c>
      <c r="B1861">
        <v>69</v>
      </c>
    </row>
    <row r="1862" spans="1:2" x14ac:dyDescent="0.35">
      <c r="A1862" t="s">
        <v>8219</v>
      </c>
      <c r="B1862">
        <v>16</v>
      </c>
    </row>
    <row r="1863" spans="1:2" x14ac:dyDescent="0.35">
      <c r="A1863" t="s">
        <v>8219</v>
      </c>
      <c r="B1863">
        <v>55</v>
      </c>
    </row>
    <row r="1864" spans="1:2" x14ac:dyDescent="0.35">
      <c r="A1864" t="s">
        <v>8219</v>
      </c>
      <c r="B1864">
        <v>27</v>
      </c>
    </row>
    <row r="1865" spans="1:2" x14ac:dyDescent="0.35">
      <c r="A1865" t="s">
        <v>8219</v>
      </c>
      <c r="B1865">
        <v>36</v>
      </c>
    </row>
    <row r="1866" spans="1:2" x14ac:dyDescent="0.35">
      <c r="A1866" t="s">
        <v>8219</v>
      </c>
      <c r="B1866">
        <v>19</v>
      </c>
    </row>
    <row r="1867" spans="1:2" x14ac:dyDescent="0.35">
      <c r="A1867" t="s">
        <v>8219</v>
      </c>
      <c r="B1867">
        <v>12</v>
      </c>
    </row>
    <row r="1868" spans="1:2" x14ac:dyDescent="0.35">
      <c r="A1868" t="s">
        <v>8219</v>
      </c>
      <c r="B1868">
        <v>17</v>
      </c>
    </row>
    <row r="1869" spans="1:2" x14ac:dyDescent="0.35">
      <c r="A1869" t="s">
        <v>8219</v>
      </c>
      <c r="B1869">
        <v>114</v>
      </c>
    </row>
    <row r="1870" spans="1:2" x14ac:dyDescent="0.35">
      <c r="A1870" t="s">
        <v>8219</v>
      </c>
      <c r="B1870">
        <v>93</v>
      </c>
    </row>
    <row r="1871" spans="1:2" x14ac:dyDescent="0.35">
      <c r="A1871" t="s">
        <v>8219</v>
      </c>
      <c r="B1871">
        <v>36</v>
      </c>
    </row>
    <row r="1872" spans="1:2" x14ac:dyDescent="0.35">
      <c r="A1872" t="s">
        <v>8219</v>
      </c>
      <c r="B1872">
        <v>61</v>
      </c>
    </row>
    <row r="1873" spans="1:2" x14ac:dyDescent="0.35">
      <c r="A1873" t="s">
        <v>8219</v>
      </c>
      <c r="B1873">
        <v>47</v>
      </c>
    </row>
    <row r="1874" spans="1:2" x14ac:dyDescent="0.35">
      <c r="A1874" t="s">
        <v>8219</v>
      </c>
      <c r="B1874">
        <v>17</v>
      </c>
    </row>
    <row r="1875" spans="1:2" x14ac:dyDescent="0.35">
      <c r="A1875" t="s">
        <v>8219</v>
      </c>
      <c r="B1875">
        <v>63</v>
      </c>
    </row>
    <row r="1876" spans="1:2" x14ac:dyDescent="0.35">
      <c r="A1876" t="s">
        <v>8219</v>
      </c>
      <c r="B1876">
        <v>9</v>
      </c>
    </row>
    <row r="1877" spans="1:2" x14ac:dyDescent="0.35">
      <c r="A1877" t="s">
        <v>8219</v>
      </c>
      <c r="B1877">
        <v>30</v>
      </c>
    </row>
    <row r="1878" spans="1:2" x14ac:dyDescent="0.35">
      <c r="A1878" t="s">
        <v>8219</v>
      </c>
      <c r="B1878">
        <v>23</v>
      </c>
    </row>
    <row r="1879" spans="1:2" x14ac:dyDescent="0.35">
      <c r="A1879" t="s">
        <v>8219</v>
      </c>
      <c r="B1879">
        <v>33</v>
      </c>
    </row>
    <row r="1880" spans="1:2" x14ac:dyDescent="0.35">
      <c r="A1880" t="s">
        <v>8219</v>
      </c>
      <c r="B1880">
        <v>39</v>
      </c>
    </row>
    <row r="1881" spans="1:2" x14ac:dyDescent="0.35">
      <c r="A1881" t="s">
        <v>8219</v>
      </c>
      <c r="B1881">
        <v>17</v>
      </c>
    </row>
    <row r="1882" spans="1:2" x14ac:dyDescent="0.35">
      <c r="A1882" t="s">
        <v>8219</v>
      </c>
      <c r="B1882">
        <v>6</v>
      </c>
    </row>
    <row r="1883" spans="1:2" x14ac:dyDescent="0.35">
      <c r="A1883" t="s">
        <v>8219</v>
      </c>
      <c r="B1883">
        <v>39</v>
      </c>
    </row>
    <row r="1884" spans="1:2" x14ac:dyDescent="0.35">
      <c r="A1884" t="s">
        <v>8219</v>
      </c>
      <c r="B1884">
        <v>57</v>
      </c>
    </row>
    <row r="1885" spans="1:2" x14ac:dyDescent="0.35">
      <c r="A1885" t="s">
        <v>8219</v>
      </c>
      <c r="B1885">
        <v>56</v>
      </c>
    </row>
    <row r="1886" spans="1:2" x14ac:dyDescent="0.35">
      <c r="A1886" t="s">
        <v>8219</v>
      </c>
      <c r="B1886">
        <v>13</v>
      </c>
    </row>
    <row r="1887" spans="1:2" x14ac:dyDescent="0.35">
      <c r="A1887" t="s">
        <v>8219</v>
      </c>
      <c r="B1887">
        <v>95</v>
      </c>
    </row>
    <row r="1888" spans="1:2" x14ac:dyDescent="0.35">
      <c r="A1888" t="s">
        <v>8219</v>
      </c>
      <c r="B1888">
        <v>80</v>
      </c>
    </row>
    <row r="1889" spans="1:2" x14ac:dyDescent="0.35">
      <c r="A1889" t="s">
        <v>8219</v>
      </c>
      <c r="B1889">
        <v>133</v>
      </c>
    </row>
    <row r="1890" spans="1:2" x14ac:dyDescent="0.35">
      <c r="A1890" t="s">
        <v>8219</v>
      </c>
      <c r="B1890">
        <v>44</v>
      </c>
    </row>
    <row r="1891" spans="1:2" x14ac:dyDescent="0.35">
      <c r="A1891" t="s">
        <v>8219</v>
      </c>
      <c r="B1891">
        <v>30</v>
      </c>
    </row>
    <row r="1892" spans="1:2" x14ac:dyDescent="0.35">
      <c r="A1892" t="s">
        <v>8219</v>
      </c>
      <c r="B1892">
        <v>56</v>
      </c>
    </row>
    <row r="1893" spans="1:2" x14ac:dyDescent="0.35">
      <c r="A1893" t="s">
        <v>8219</v>
      </c>
      <c r="B1893">
        <v>66</v>
      </c>
    </row>
    <row r="1894" spans="1:2" x14ac:dyDescent="0.35">
      <c r="A1894" t="s">
        <v>8219</v>
      </c>
      <c r="B1894">
        <v>29</v>
      </c>
    </row>
    <row r="1895" spans="1:2" x14ac:dyDescent="0.35">
      <c r="A1895" t="s">
        <v>8219</v>
      </c>
      <c r="B1895">
        <v>72</v>
      </c>
    </row>
    <row r="1896" spans="1:2" x14ac:dyDescent="0.35">
      <c r="A1896" t="s">
        <v>8219</v>
      </c>
      <c r="B1896">
        <v>27</v>
      </c>
    </row>
    <row r="1897" spans="1:2" x14ac:dyDescent="0.35">
      <c r="A1897" t="s">
        <v>8219</v>
      </c>
      <c r="B1897">
        <v>10</v>
      </c>
    </row>
    <row r="1898" spans="1:2" x14ac:dyDescent="0.35">
      <c r="A1898" t="s">
        <v>8219</v>
      </c>
      <c r="B1898">
        <v>35</v>
      </c>
    </row>
    <row r="1899" spans="1:2" x14ac:dyDescent="0.35">
      <c r="A1899" t="s">
        <v>8219</v>
      </c>
      <c r="B1899">
        <v>29</v>
      </c>
    </row>
    <row r="1900" spans="1:2" x14ac:dyDescent="0.35">
      <c r="A1900" t="s">
        <v>8219</v>
      </c>
      <c r="B1900">
        <v>13</v>
      </c>
    </row>
    <row r="1901" spans="1:2" x14ac:dyDescent="0.35">
      <c r="A1901" t="s">
        <v>8219</v>
      </c>
      <c r="B1901">
        <v>72</v>
      </c>
    </row>
    <row r="1902" spans="1:2" x14ac:dyDescent="0.35">
      <c r="A1902" t="s">
        <v>8219</v>
      </c>
      <c r="B1902">
        <v>78</v>
      </c>
    </row>
    <row r="1903" spans="1:2" x14ac:dyDescent="0.35">
      <c r="A1903" t="s">
        <v>8219</v>
      </c>
      <c r="B1903">
        <v>49</v>
      </c>
    </row>
    <row r="1904" spans="1:2" x14ac:dyDescent="0.35">
      <c r="A1904" t="s">
        <v>8219</v>
      </c>
      <c r="B1904">
        <v>42</v>
      </c>
    </row>
    <row r="1905" spans="1:2" x14ac:dyDescent="0.35">
      <c r="A1905" t="s">
        <v>8219</v>
      </c>
      <c r="B1905">
        <v>35</v>
      </c>
    </row>
    <row r="1906" spans="1:2" x14ac:dyDescent="0.35">
      <c r="A1906" t="s">
        <v>8219</v>
      </c>
      <c r="B1906">
        <v>42</v>
      </c>
    </row>
    <row r="1907" spans="1:2" x14ac:dyDescent="0.35">
      <c r="A1907" t="s">
        <v>8219</v>
      </c>
      <c r="B1907">
        <v>42</v>
      </c>
    </row>
    <row r="1908" spans="1:2" x14ac:dyDescent="0.35">
      <c r="A1908" t="s">
        <v>8219</v>
      </c>
      <c r="B1908">
        <v>31</v>
      </c>
    </row>
    <row r="1909" spans="1:2" x14ac:dyDescent="0.35">
      <c r="A1909" t="s">
        <v>8219</v>
      </c>
      <c r="B1909">
        <v>38</v>
      </c>
    </row>
    <row r="1910" spans="1:2" x14ac:dyDescent="0.35">
      <c r="A1910" t="s">
        <v>8219</v>
      </c>
      <c r="B1910">
        <v>8</v>
      </c>
    </row>
    <row r="1911" spans="1:2" x14ac:dyDescent="0.35">
      <c r="A1911" t="s">
        <v>8219</v>
      </c>
      <c r="B1911">
        <v>39</v>
      </c>
    </row>
    <row r="1912" spans="1:2" x14ac:dyDescent="0.35">
      <c r="A1912" t="s">
        <v>8219</v>
      </c>
      <c r="B1912">
        <v>29</v>
      </c>
    </row>
    <row r="1913" spans="1:2" x14ac:dyDescent="0.35">
      <c r="A1913" t="s">
        <v>8219</v>
      </c>
      <c r="B1913">
        <v>72</v>
      </c>
    </row>
    <row r="1914" spans="1:2" x14ac:dyDescent="0.35">
      <c r="A1914" t="s">
        <v>8219</v>
      </c>
      <c r="B1914">
        <v>15</v>
      </c>
    </row>
    <row r="1915" spans="1:2" x14ac:dyDescent="0.35">
      <c r="A1915" t="s">
        <v>8219</v>
      </c>
      <c r="B1915">
        <v>33</v>
      </c>
    </row>
    <row r="1916" spans="1:2" x14ac:dyDescent="0.35">
      <c r="A1916" t="s">
        <v>8219</v>
      </c>
      <c r="B1916">
        <v>15</v>
      </c>
    </row>
    <row r="1917" spans="1:2" x14ac:dyDescent="0.35">
      <c r="A1917" t="s">
        <v>8219</v>
      </c>
      <c r="B1917">
        <v>19</v>
      </c>
    </row>
    <row r="1918" spans="1:2" x14ac:dyDescent="0.35">
      <c r="A1918" t="s">
        <v>8219</v>
      </c>
      <c r="B1918">
        <v>17</v>
      </c>
    </row>
    <row r="1919" spans="1:2" x14ac:dyDescent="0.35">
      <c r="A1919" t="s">
        <v>8219</v>
      </c>
      <c r="B1919">
        <v>44</v>
      </c>
    </row>
    <row r="1920" spans="1:2" x14ac:dyDescent="0.35">
      <c r="A1920" t="s">
        <v>8219</v>
      </c>
      <c r="B1920">
        <v>10</v>
      </c>
    </row>
    <row r="1921" spans="1:2" x14ac:dyDescent="0.35">
      <c r="A1921" t="s">
        <v>8219</v>
      </c>
      <c r="B1921">
        <v>46</v>
      </c>
    </row>
    <row r="1922" spans="1:2" x14ac:dyDescent="0.35">
      <c r="A1922" t="s">
        <v>8219</v>
      </c>
      <c r="B1922">
        <v>11</v>
      </c>
    </row>
    <row r="1923" spans="1:2" x14ac:dyDescent="0.35">
      <c r="A1923" t="s">
        <v>8219</v>
      </c>
      <c r="B1923">
        <v>13</v>
      </c>
    </row>
    <row r="1924" spans="1:2" x14ac:dyDescent="0.35">
      <c r="A1924" t="s">
        <v>8219</v>
      </c>
      <c r="B1924">
        <v>33</v>
      </c>
    </row>
    <row r="1925" spans="1:2" x14ac:dyDescent="0.35">
      <c r="A1925" t="s">
        <v>8219</v>
      </c>
      <c r="B1925">
        <v>28</v>
      </c>
    </row>
    <row r="1926" spans="1:2" x14ac:dyDescent="0.35">
      <c r="A1926" t="s">
        <v>8219</v>
      </c>
      <c r="B1926">
        <v>21</v>
      </c>
    </row>
    <row r="1927" spans="1:2" x14ac:dyDescent="0.35">
      <c r="A1927" t="s">
        <v>8219</v>
      </c>
      <c r="B1927">
        <v>13</v>
      </c>
    </row>
    <row r="1928" spans="1:2" x14ac:dyDescent="0.35">
      <c r="A1928" t="s">
        <v>8219</v>
      </c>
      <c r="B1928">
        <v>34</v>
      </c>
    </row>
    <row r="1929" spans="1:2" x14ac:dyDescent="0.35">
      <c r="A1929" t="s">
        <v>8219</v>
      </c>
      <c r="B1929">
        <v>80</v>
      </c>
    </row>
    <row r="1930" spans="1:2" x14ac:dyDescent="0.35">
      <c r="A1930" t="s">
        <v>8219</v>
      </c>
      <c r="B1930">
        <v>74</v>
      </c>
    </row>
    <row r="1931" spans="1:2" x14ac:dyDescent="0.35">
      <c r="A1931" t="s">
        <v>8219</v>
      </c>
      <c r="B1931">
        <v>7</v>
      </c>
    </row>
    <row r="1932" spans="1:2" x14ac:dyDescent="0.35">
      <c r="A1932" t="s">
        <v>8219</v>
      </c>
      <c r="B1932">
        <v>34</v>
      </c>
    </row>
    <row r="1933" spans="1:2" x14ac:dyDescent="0.35">
      <c r="A1933" t="s">
        <v>8219</v>
      </c>
      <c r="B1933">
        <v>86</v>
      </c>
    </row>
    <row r="1934" spans="1:2" x14ac:dyDescent="0.35">
      <c r="A1934" t="s">
        <v>8219</v>
      </c>
      <c r="B1934">
        <v>37</v>
      </c>
    </row>
    <row r="1935" spans="1:2" x14ac:dyDescent="0.35">
      <c r="A1935" t="s">
        <v>8219</v>
      </c>
      <c r="B1935">
        <v>18</v>
      </c>
    </row>
    <row r="1936" spans="1:2" x14ac:dyDescent="0.35">
      <c r="A1936" t="s">
        <v>8219</v>
      </c>
      <c r="B1936">
        <v>22</v>
      </c>
    </row>
    <row r="1937" spans="1:2" x14ac:dyDescent="0.35">
      <c r="A1937" t="s">
        <v>8219</v>
      </c>
      <c r="B1937">
        <v>26</v>
      </c>
    </row>
    <row r="1938" spans="1:2" x14ac:dyDescent="0.35">
      <c r="A1938" t="s">
        <v>8219</v>
      </c>
      <c r="B1938">
        <v>27</v>
      </c>
    </row>
    <row r="1939" spans="1:2" x14ac:dyDescent="0.35">
      <c r="A1939" t="s">
        <v>8219</v>
      </c>
      <c r="B1939">
        <v>8</v>
      </c>
    </row>
    <row r="1940" spans="1:2" x14ac:dyDescent="0.35">
      <c r="A1940" t="s">
        <v>8219</v>
      </c>
      <c r="B1940">
        <v>204</v>
      </c>
    </row>
    <row r="1941" spans="1:2" x14ac:dyDescent="0.35">
      <c r="A1941" t="s">
        <v>8219</v>
      </c>
      <c r="B1941">
        <v>46</v>
      </c>
    </row>
    <row r="1942" spans="1:2" x14ac:dyDescent="0.35">
      <c r="A1942" t="s">
        <v>8219</v>
      </c>
      <c r="B1942">
        <v>17</v>
      </c>
    </row>
    <row r="1943" spans="1:2" x14ac:dyDescent="0.35">
      <c r="A1943" t="s">
        <v>8219</v>
      </c>
      <c r="B1943">
        <v>28</v>
      </c>
    </row>
    <row r="1944" spans="1:2" x14ac:dyDescent="0.35">
      <c r="A1944" t="s">
        <v>8219</v>
      </c>
      <c r="B1944">
        <v>83</v>
      </c>
    </row>
    <row r="1945" spans="1:2" x14ac:dyDescent="0.35">
      <c r="A1945" t="s">
        <v>8219</v>
      </c>
      <c r="B1945">
        <v>13</v>
      </c>
    </row>
    <row r="1946" spans="1:2" x14ac:dyDescent="0.35">
      <c r="A1946" t="s">
        <v>8219</v>
      </c>
      <c r="B1946">
        <v>8</v>
      </c>
    </row>
    <row r="1947" spans="1:2" x14ac:dyDescent="0.35">
      <c r="A1947" t="s">
        <v>8219</v>
      </c>
      <c r="B1947">
        <v>32</v>
      </c>
    </row>
    <row r="1948" spans="1:2" x14ac:dyDescent="0.35">
      <c r="A1948" t="s">
        <v>8219</v>
      </c>
      <c r="B1948">
        <v>85</v>
      </c>
    </row>
    <row r="1949" spans="1:2" x14ac:dyDescent="0.35">
      <c r="A1949" t="s">
        <v>8219</v>
      </c>
      <c r="B1949">
        <v>29</v>
      </c>
    </row>
    <row r="1950" spans="1:2" x14ac:dyDescent="0.35">
      <c r="A1950" t="s">
        <v>8219</v>
      </c>
      <c r="B1950">
        <v>24</v>
      </c>
    </row>
    <row r="1951" spans="1:2" x14ac:dyDescent="0.35">
      <c r="A1951" t="s">
        <v>8219</v>
      </c>
      <c r="B1951">
        <v>8</v>
      </c>
    </row>
    <row r="1952" spans="1:2" x14ac:dyDescent="0.35">
      <c r="A1952" t="s">
        <v>8219</v>
      </c>
      <c r="B1952">
        <v>19</v>
      </c>
    </row>
    <row r="1953" spans="1:2" x14ac:dyDescent="0.35">
      <c r="A1953" t="s">
        <v>8219</v>
      </c>
      <c r="B1953">
        <v>336</v>
      </c>
    </row>
    <row r="1954" spans="1:2" x14ac:dyDescent="0.35">
      <c r="A1954" t="s">
        <v>8219</v>
      </c>
      <c r="B1954">
        <v>13</v>
      </c>
    </row>
    <row r="1955" spans="1:2" x14ac:dyDescent="0.35">
      <c r="A1955" t="s">
        <v>8219</v>
      </c>
      <c r="B1955">
        <v>42</v>
      </c>
    </row>
    <row r="1956" spans="1:2" x14ac:dyDescent="0.35">
      <c r="A1956" t="s">
        <v>8219</v>
      </c>
      <c r="B1956">
        <v>64</v>
      </c>
    </row>
    <row r="1957" spans="1:2" x14ac:dyDescent="0.35">
      <c r="A1957" t="s">
        <v>8219</v>
      </c>
      <c r="B1957">
        <v>25</v>
      </c>
    </row>
    <row r="1958" spans="1:2" x14ac:dyDescent="0.35">
      <c r="A1958" t="s">
        <v>8219</v>
      </c>
      <c r="B1958">
        <v>20</v>
      </c>
    </row>
    <row r="1959" spans="1:2" x14ac:dyDescent="0.35">
      <c r="A1959" t="s">
        <v>8219</v>
      </c>
      <c r="B1959">
        <v>104</v>
      </c>
    </row>
    <row r="1960" spans="1:2" x14ac:dyDescent="0.35">
      <c r="A1960" t="s">
        <v>8219</v>
      </c>
      <c r="B1960">
        <v>53</v>
      </c>
    </row>
    <row r="1961" spans="1:2" x14ac:dyDescent="0.35">
      <c r="A1961" t="s">
        <v>8219</v>
      </c>
      <c r="B1961">
        <v>14</v>
      </c>
    </row>
    <row r="1962" spans="1:2" x14ac:dyDescent="0.35">
      <c r="A1962" t="s">
        <v>8219</v>
      </c>
      <c r="B1962">
        <v>20</v>
      </c>
    </row>
    <row r="1963" spans="1:2" x14ac:dyDescent="0.35">
      <c r="A1963" t="s">
        <v>8219</v>
      </c>
      <c r="B1963">
        <v>558</v>
      </c>
    </row>
    <row r="1964" spans="1:2" x14ac:dyDescent="0.35">
      <c r="A1964" t="s">
        <v>8219</v>
      </c>
      <c r="B1964">
        <v>22</v>
      </c>
    </row>
    <row r="1965" spans="1:2" x14ac:dyDescent="0.35">
      <c r="A1965" t="s">
        <v>8219</v>
      </c>
      <c r="B1965">
        <v>24</v>
      </c>
    </row>
    <row r="1966" spans="1:2" x14ac:dyDescent="0.35">
      <c r="A1966" t="s">
        <v>8219</v>
      </c>
      <c r="B1966">
        <v>74</v>
      </c>
    </row>
    <row r="1967" spans="1:2" x14ac:dyDescent="0.35">
      <c r="A1967" t="s">
        <v>8219</v>
      </c>
      <c r="B1967">
        <v>54</v>
      </c>
    </row>
    <row r="1968" spans="1:2" x14ac:dyDescent="0.35">
      <c r="A1968" t="s">
        <v>8219</v>
      </c>
      <c r="B1968">
        <v>31</v>
      </c>
    </row>
    <row r="1969" spans="1:2" x14ac:dyDescent="0.35">
      <c r="A1969" t="s">
        <v>8219</v>
      </c>
      <c r="B1969">
        <v>25</v>
      </c>
    </row>
    <row r="1970" spans="1:2" x14ac:dyDescent="0.35">
      <c r="A1970" t="s">
        <v>8219</v>
      </c>
      <c r="B1970">
        <v>17</v>
      </c>
    </row>
    <row r="1971" spans="1:2" x14ac:dyDescent="0.35">
      <c r="A1971" t="s">
        <v>8219</v>
      </c>
      <c r="B1971">
        <v>12</v>
      </c>
    </row>
    <row r="1972" spans="1:2" x14ac:dyDescent="0.35">
      <c r="A1972" t="s">
        <v>8219</v>
      </c>
      <c r="B1972">
        <v>38</v>
      </c>
    </row>
    <row r="1973" spans="1:2" x14ac:dyDescent="0.35">
      <c r="A1973" t="s">
        <v>8219</v>
      </c>
      <c r="B1973">
        <v>41</v>
      </c>
    </row>
    <row r="1974" spans="1:2" x14ac:dyDescent="0.35">
      <c r="A1974" t="s">
        <v>8219</v>
      </c>
      <c r="B1974">
        <v>19</v>
      </c>
    </row>
    <row r="1975" spans="1:2" x14ac:dyDescent="0.35">
      <c r="A1975" t="s">
        <v>8219</v>
      </c>
      <c r="B1975">
        <v>41</v>
      </c>
    </row>
    <row r="1976" spans="1:2" x14ac:dyDescent="0.35">
      <c r="A1976" t="s">
        <v>8219</v>
      </c>
      <c r="B1976">
        <v>26</v>
      </c>
    </row>
    <row r="1977" spans="1:2" x14ac:dyDescent="0.35">
      <c r="A1977" t="s">
        <v>8219</v>
      </c>
      <c r="B1977">
        <v>25</v>
      </c>
    </row>
    <row r="1978" spans="1:2" x14ac:dyDescent="0.35">
      <c r="A1978" t="s">
        <v>8219</v>
      </c>
      <c r="B1978">
        <v>9</v>
      </c>
    </row>
    <row r="1979" spans="1:2" x14ac:dyDescent="0.35">
      <c r="A1979" t="s">
        <v>8219</v>
      </c>
      <c r="B1979">
        <v>78</v>
      </c>
    </row>
    <row r="1980" spans="1:2" x14ac:dyDescent="0.35">
      <c r="A1980" t="s">
        <v>8219</v>
      </c>
      <c r="B1980">
        <v>45</v>
      </c>
    </row>
    <row r="1981" spans="1:2" x14ac:dyDescent="0.35">
      <c r="A1981" t="s">
        <v>8219</v>
      </c>
      <c r="B1981">
        <v>102</v>
      </c>
    </row>
    <row r="1982" spans="1:2" x14ac:dyDescent="0.35">
      <c r="A1982" t="s">
        <v>8219</v>
      </c>
      <c r="B1982">
        <v>5</v>
      </c>
    </row>
    <row r="1983" spans="1:2" x14ac:dyDescent="0.35">
      <c r="A1983" t="s">
        <v>8219</v>
      </c>
      <c r="B1983">
        <v>27</v>
      </c>
    </row>
    <row r="1984" spans="1:2" x14ac:dyDescent="0.35">
      <c r="A1984" t="s">
        <v>8219</v>
      </c>
      <c r="B1984">
        <v>37</v>
      </c>
    </row>
    <row r="1985" spans="1:2" x14ac:dyDescent="0.35">
      <c r="A1985" t="s">
        <v>8219</v>
      </c>
      <c r="B1985">
        <v>14</v>
      </c>
    </row>
    <row r="1986" spans="1:2" x14ac:dyDescent="0.35">
      <c r="A1986" t="s">
        <v>8219</v>
      </c>
      <c r="B1986">
        <v>27</v>
      </c>
    </row>
    <row r="1987" spans="1:2" x14ac:dyDescent="0.35">
      <c r="A1987" t="s">
        <v>8219</v>
      </c>
      <c r="B1987">
        <v>45</v>
      </c>
    </row>
    <row r="1988" spans="1:2" x14ac:dyDescent="0.35">
      <c r="A1988" t="s">
        <v>8219</v>
      </c>
      <c r="B1988">
        <v>49</v>
      </c>
    </row>
    <row r="1989" spans="1:2" x14ac:dyDescent="0.35">
      <c r="A1989" t="s">
        <v>8219</v>
      </c>
      <c r="B1989">
        <v>24</v>
      </c>
    </row>
    <row r="1990" spans="1:2" x14ac:dyDescent="0.35">
      <c r="A1990" t="s">
        <v>8219</v>
      </c>
      <c r="B1990">
        <v>112</v>
      </c>
    </row>
    <row r="1991" spans="1:2" x14ac:dyDescent="0.35">
      <c r="A1991" t="s">
        <v>8219</v>
      </c>
      <c r="B1991">
        <v>23</v>
      </c>
    </row>
    <row r="1992" spans="1:2" x14ac:dyDescent="0.35">
      <c r="A1992" t="s">
        <v>8219</v>
      </c>
      <c r="B1992">
        <v>54</v>
      </c>
    </row>
    <row r="1993" spans="1:2" x14ac:dyDescent="0.35">
      <c r="A1993" t="s">
        <v>8219</v>
      </c>
      <c r="B1993">
        <v>28</v>
      </c>
    </row>
    <row r="1994" spans="1:2" x14ac:dyDescent="0.35">
      <c r="A1994" t="s">
        <v>8219</v>
      </c>
      <c r="B1994">
        <v>11</v>
      </c>
    </row>
    <row r="1995" spans="1:2" x14ac:dyDescent="0.35">
      <c r="A1995" t="s">
        <v>8219</v>
      </c>
      <c r="B1995">
        <v>62</v>
      </c>
    </row>
    <row r="1996" spans="1:2" x14ac:dyDescent="0.35">
      <c r="A1996" t="s">
        <v>8219</v>
      </c>
      <c r="B1996">
        <v>73</v>
      </c>
    </row>
    <row r="1997" spans="1:2" x14ac:dyDescent="0.35">
      <c r="A1997" t="s">
        <v>8219</v>
      </c>
      <c r="B1997">
        <v>18</v>
      </c>
    </row>
    <row r="1998" spans="1:2" x14ac:dyDescent="0.35">
      <c r="A1998" t="s">
        <v>8219</v>
      </c>
      <c r="B1998">
        <v>35</v>
      </c>
    </row>
    <row r="1999" spans="1:2" x14ac:dyDescent="0.35">
      <c r="A1999" t="s">
        <v>8219</v>
      </c>
      <c r="B1999">
        <v>43</v>
      </c>
    </row>
    <row r="2000" spans="1:2" x14ac:dyDescent="0.35">
      <c r="A2000" t="s">
        <v>8219</v>
      </c>
      <c r="B2000">
        <v>36</v>
      </c>
    </row>
    <row r="2001" spans="1:2" x14ac:dyDescent="0.35">
      <c r="A2001" t="s">
        <v>8219</v>
      </c>
      <c r="B2001">
        <v>62</v>
      </c>
    </row>
    <row r="2002" spans="1:2" x14ac:dyDescent="0.35">
      <c r="A2002" t="s">
        <v>8219</v>
      </c>
      <c r="B2002">
        <v>15</v>
      </c>
    </row>
    <row r="2003" spans="1:2" x14ac:dyDescent="0.35">
      <c r="A2003" t="s">
        <v>8219</v>
      </c>
      <c r="B2003">
        <v>33</v>
      </c>
    </row>
    <row r="2004" spans="1:2" x14ac:dyDescent="0.35">
      <c r="A2004" t="s">
        <v>8219</v>
      </c>
      <c r="B2004">
        <v>27</v>
      </c>
    </row>
    <row r="2005" spans="1:2" x14ac:dyDescent="0.35">
      <c r="A2005" t="s">
        <v>8219</v>
      </c>
      <c r="B2005">
        <v>17</v>
      </c>
    </row>
    <row r="2006" spans="1:2" x14ac:dyDescent="0.35">
      <c r="A2006" t="s">
        <v>8219</v>
      </c>
      <c r="B2006">
        <v>4</v>
      </c>
    </row>
    <row r="2007" spans="1:2" x14ac:dyDescent="0.35">
      <c r="A2007" t="s">
        <v>8219</v>
      </c>
      <c r="B2007">
        <v>53</v>
      </c>
    </row>
    <row r="2008" spans="1:2" x14ac:dyDescent="0.35">
      <c r="A2008" t="s">
        <v>8219</v>
      </c>
      <c r="B2008">
        <v>49</v>
      </c>
    </row>
    <row r="2009" spans="1:2" x14ac:dyDescent="0.35">
      <c r="A2009" t="s">
        <v>8219</v>
      </c>
      <c r="B2009">
        <v>57</v>
      </c>
    </row>
    <row r="2010" spans="1:2" x14ac:dyDescent="0.35">
      <c r="A2010" t="s">
        <v>8219</v>
      </c>
      <c r="B2010">
        <v>69</v>
      </c>
    </row>
    <row r="2011" spans="1:2" x14ac:dyDescent="0.35">
      <c r="A2011" t="s">
        <v>8219</v>
      </c>
      <c r="B2011">
        <v>15</v>
      </c>
    </row>
    <row r="2012" spans="1:2" x14ac:dyDescent="0.35">
      <c r="A2012" t="s">
        <v>8219</v>
      </c>
      <c r="B2012">
        <v>64</v>
      </c>
    </row>
    <row r="2013" spans="1:2" x14ac:dyDescent="0.35">
      <c r="A2013" t="s">
        <v>8219</v>
      </c>
      <c r="B2013">
        <v>20</v>
      </c>
    </row>
    <row r="2014" spans="1:2" x14ac:dyDescent="0.35">
      <c r="A2014" t="s">
        <v>8219</v>
      </c>
      <c r="B2014">
        <v>27</v>
      </c>
    </row>
    <row r="2015" spans="1:2" x14ac:dyDescent="0.35">
      <c r="A2015" t="s">
        <v>8219</v>
      </c>
      <c r="B2015">
        <v>21</v>
      </c>
    </row>
    <row r="2016" spans="1:2" x14ac:dyDescent="0.35">
      <c r="A2016" t="s">
        <v>8219</v>
      </c>
      <c r="B2016">
        <v>31</v>
      </c>
    </row>
    <row r="2017" spans="1:2" x14ac:dyDescent="0.35">
      <c r="A2017" t="s">
        <v>8219</v>
      </c>
      <c r="B2017">
        <v>51</v>
      </c>
    </row>
    <row r="2018" spans="1:2" x14ac:dyDescent="0.35">
      <c r="A2018" t="s">
        <v>8219</v>
      </c>
      <c r="B2018">
        <v>57</v>
      </c>
    </row>
    <row r="2019" spans="1:2" x14ac:dyDescent="0.35">
      <c r="A2019" t="s">
        <v>8219</v>
      </c>
      <c r="B2019">
        <v>20</v>
      </c>
    </row>
    <row r="2020" spans="1:2" x14ac:dyDescent="0.35">
      <c r="A2020" t="s">
        <v>8219</v>
      </c>
      <c r="B2020">
        <v>71</v>
      </c>
    </row>
    <row r="2021" spans="1:2" x14ac:dyDescent="0.35">
      <c r="A2021" t="s">
        <v>8219</v>
      </c>
      <c r="B2021">
        <v>72</v>
      </c>
    </row>
    <row r="2022" spans="1:2" x14ac:dyDescent="0.35">
      <c r="A2022" t="s">
        <v>8219</v>
      </c>
      <c r="B2022">
        <v>45</v>
      </c>
    </row>
    <row r="2023" spans="1:2" x14ac:dyDescent="0.35">
      <c r="A2023" t="s">
        <v>8219</v>
      </c>
      <c r="B2023">
        <v>51</v>
      </c>
    </row>
    <row r="2024" spans="1:2" x14ac:dyDescent="0.35">
      <c r="A2024" t="s">
        <v>8219</v>
      </c>
      <c r="B2024">
        <v>56</v>
      </c>
    </row>
    <row r="2025" spans="1:2" x14ac:dyDescent="0.35">
      <c r="A2025" t="s">
        <v>8219</v>
      </c>
      <c r="B2025">
        <v>17</v>
      </c>
    </row>
    <row r="2026" spans="1:2" x14ac:dyDescent="0.35">
      <c r="A2026" t="s">
        <v>8219</v>
      </c>
      <c r="B2026">
        <v>197</v>
      </c>
    </row>
    <row r="2027" spans="1:2" x14ac:dyDescent="0.35">
      <c r="A2027" t="s">
        <v>8219</v>
      </c>
      <c r="B2027">
        <v>70</v>
      </c>
    </row>
    <row r="2028" spans="1:2" x14ac:dyDescent="0.35">
      <c r="A2028" t="s">
        <v>8219</v>
      </c>
      <c r="B2028">
        <v>21</v>
      </c>
    </row>
    <row r="2029" spans="1:2" x14ac:dyDescent="0.35">
      <c r="A2029" t="s">
        <v>8219</v>
      </c>
      <c r="B2029">
        <v>34</v>
      </c>
    </row>
    <row r="2030" spans="1:2" x14ac:dyDescent="0.35">
      <c r="A2030" t="s">
        <v>8219</v>
      </c>
      <c r="B2030">
        <v>39</v>
      </c>
    </row>
    <row r="2031" spans="1:2" x14ac:dyDescent="0.35">
      <c r="A2031" t="s">
        <v>8219</v>
      </c>
      <c r="B2031">
        <v>78</v>
      </c>
    </row>
    <row r="2032" spans="1:2" x14ac:dyDescent="0.35">
      <c r="A2032" t="s">
        <v>8219</v>
      </c>
      <c r="B2032">
        <v>48</v>
      </c>
    </row>
    <row r="2033" spans="1:2" x14ac:dyDescent="0.35">
      <c r="A2033" t="s">
        <v>8219</v>
      </c>
      <c r="B2033">
        <v>29</v>
      </c>
    </row>
    <row r="2034" spans="1:2" x14ac:dyDescent="0.35">
      <c r="A2034" t="s">
        <v>8219</v>
      </c>
      <c r="B2034">
        <v>73</v>
      </c>
    </row>
    <row r="2035" spans="1:2" x14ac:dyDescent="0.35">
      <c r="A2035" t="s">
        <v>8219</v>
      </c>
      <c r="B2035">
        <v>8</v>
      </c>
    </row>
    <row r="2036" spans="1:2" x14ac:dyDescent="0.35">
      <c r="A2036" t="s">
        <v>8219</v>
      </c>
      <c r="B2036">
        <v>17</v>
      </c>
    </row>
    <row r="2037" spans="1:2" x14ac:dyDescent="0.35">
      <c r="A2037" t="s">
        <v>8219</v>
      </c>
      <c r="B2037">
        <v>9</v>
      </c>
    </row>
    <row r="2038" spans="1:2" x14ac:dyDescent="0.35">
      <c r="A2038" t="s">
        <v>8219</v>
      </c>
      <c r="B2038">
        <v>17</v>
      </c>
    </row>
    <row r="2039" spans="1:2" x14ac:dyDescent="0.35">
      <c r="A2039" t="s">
        <v>8219</v>
      </c>
      <c r="B2039">
        <v>33</v>
      </c>
    </row>
    <row r="2040" spans="1:2" x14ac:dyDescent="0.35">
      <c r="A2040" t="s">
        <v>8219</v>
      </c>
      <c r="B2040">
        <v>38</v>
      </c>
    </row>
    <row r="2041" spans="1:2" x14ac:dyDescent="0.35">
      <c r="A2041" t="s">
        <v>8219</v>
      </c>
      <c r="B2041">
        <v>79</v>
      </c>
    </row>
    <row r="2042" spans="1:2" x14ac:dyDescent="0.35">
      <c r="A2042" t="s">
        <v>8219</v>
      </c>
      <c r="B2042">
        <v>46</v>
      </c>
    </row>
    <row r="2043" spans="1:2" x14ac:dyDescent="0.35">
      <c r="A2043" t="s">
        <v>8219</v>
      </c>
      <c r="B2043">
        <v>20</v>
      </c>
    </row>
    <row r="2044" spans="1:2" x14ac:dyDescent="0.35">
      <c r="A2044" t="s">
        <v>8219</v>
      </c>
      <c r="B2044">
        <v>20</v>
      </c>
    </row>
    <row r="2045" spans="1:2" x14ac:dyDescent="0.35">
      <c r="A2045" t="s">
        <v>8219</v>
      </c>
      <c r="B2045">
        <v>13</v>
      </c>
    </row>
    <row r="2046" spans="1:2" x14ac:dyDescent="0.35">
      <c r="A2046" t="s">
        <v>8219</v>
      </c>
      <c r="B2046">
        <v>22</v>
      </c>
    </row>
    <row r="2047" spans="1:2" x14ac:dyDescent="0.35">
      <c r="A2047" t="s">
        <v>8219</v>
      </c>
      <c r="B2047">
        <v>36</v>
      </c>
    </row>
    <row r="2048" spans="1:2" x14ac:dyDescent="0.35">
      <c r="A2048" t="s">
        <v>8219</v>
      </c>
      <c r="B2048">
        <v>40</v>
      </c>
    </row>
    <row r="2049" spans="1:2" x14ac:dyDescent="0.35">
      <c r="A2049" t="s">
        <v>8219</v>
      </c>
      <c r="B2049">
        <v>9</v>
      </c>
    </row>
    <row r="2050" spans="1:2" x14ac:dyDescent="0.35">
      <c r="A2050" t="s">
        <v>8219</v>
      </c>
      <c r="B2050">
        <v>19</v>
      </c>
    </row>
    <row r="2051" spans="1:2" x14ac:dyDescent="0.35">
      <c r="A2051" t="s">
        <v>8219</v>
      </c>
      <c r="B2051">
        <v>14</v>
      </c>
    </row>
    <row r="2052" spans="1:2" x14ac:dyDescent="0.35">
      <c r="A2052" t="s">
        <v>8219</v>
      </c>
      <c r="B2052">
        <v>38</v>
      </c>
    </row>
    <row r="2053" spans="1:2" x14ac:dyDescent="0.35">
      <c r="A2053" t="s">
        <v>8219</v>
      </c>
      <c r="B2053">
        <v>58</v>
      </c>
    </row>
    <row r="2054" spans="1:2" x14ac:dyDescent="0.35">
      <c r="A2054" t="s">
        <v>8219</v>
      </c>
      <c r="B2054">
        <v>28</v>
      </c>
    </row>
    <row r="2055" spans="1:2" x14ac:dyDescent="0.35">
      <c r="A2055" t="s">
        <v>8219</v>
      </c>
      <c r="B2055">
        <v>17</v>
      </c>
    </row>
    <row r="2056" spans="1:2" x14ac:dyDescent="0.35">
      <c r="A2056" t="s">
        <v>8219</v>
      </c>
      <c r="B2056">
        <v>12</v>
      </c>
    </row>
    <row r="2057" spans="1:2" x14ac:dyDescent="0.35">
      <c r="A2057" t="s">
        <v>8219</v>
      </c>
      <c r="B2057">
        <v>40</v>
      </c>
    </row>
    <row r="2058" spans="1:2" x14ac:dyDescent="0.35">
      <c r="A2058" t="s">
        <v>8219</v>
      </c>
      <c r="B2058">
        <v>57</v>
      </c>
    </row>
    <row r="2059" spans="1:2" x14ac:dyDescent="0.35">
      <c r="A2059" t="s">
        <v>8219</v>
      </c>
      <c r="B2059">
        <v>114</v>
      </c>
    </row>
    <row r="2060" spans="1:2" x14ac:dyDescent="0.35">
      <c r="A2060" t="s">
        <v>8219</v>
      </c>
      <c r="B2060">
        <v>31</v>
      </c>
    </row>
    <row r="2061" spans="1:2" x14ac:dyDescent="0.35">
      <c r="A2061" t="s">
        <v>8219</v>
      </c>
      <c r="B2061">
        <v>3</v>
      </c>
    </row>
    <row r="2062" spans="1:2" x14ac:dyDescent="0.35">
      <c r="A2062" t="s">
        <v>8219</v>
      </c>
      <c r="B2062">
        <v>16</v>
      </c>
    </row>
    <row r="2063" spans="1:2" x14ac:dyDescent="0.35">
      <c r="A2063" t="s">
        <v>8219</v>
      </c>
      <c r="B2063">
        <v>199</v>
      </c>
    </row>
    <row r="2064" spans="1:2" x14ac:dyDescent="0.35">
      <c r="A2064" t="s">
        <v>8219</v>
      </c>
      <c r="B2064">
        <v>31</v>
      </c>
    </row>
    <row r="2065" spans="1:2" x14ac:dyDescent="0.35">
      <c r="A2065" t="s">
        <v>8219</v>
      </c>
      <c r="B2065">
        <v>30</v>
      </c>
    </row>
    <row r="2066" spans="1:2" x14ac:dyDescent="0.35">
      <c r="A2066" t="s">
        <v>8219</v>
      </c>
      <c r="B2066">
        <v>34</v>
      </c>
    </row>
    <row r="2067" spans="1:2" x14ac:dyDescent="0.35">
      <c r="A2067" t="s">
        <v>8219</v>
      </c>
      <c r="B2067">
        <v>18</v>
      </c>
    </row>
    <row r="2068" spans="1:2" x14ac:dyDescent="0.35">
      <c r="A2068" t="s">
        <v>8219</v>
      </c>
      <c r="B2068">
        <v>67</v>
      </c>
    </row>
    <row r="2069" spans="1:2" x14ac:dyDescent="0.35">
      <c r="A2069" t="s">
        <v>8219</v>
      </c>
      <c r="B2069">
        <v>66</v>
      </c>
    </row>
    <row r="2070" spans="1:2" x14ac:dyDescent="0.35">
      <c r="A2070" t="s">
        <v>8219</v>
      </c>
      <c r="B2070">
        <v>23</v>
      </c>
    </row>
    <row r="2071" spans="1:2" x14ac:dyDescent="0.35">
      <c r="A2071" t="s">
        <v>8219</v>
      </c>
      <c r="B2071">
        <v>126</v>
      </c>
    </row>
    <row r="2072" spans="1:2" x14ac:dyDescent="0.35">
      <c r="A2072" t="s">
        <v>8219</v>
      </c>
      <c r="B2072">
        <v>6</v>
      </c>
    </row>
    <row r="2073" spans="1:2" x14ac:dyDescent="0.35">
      <c r="A2073" t="s">
        <v>8219</v>
      </c>
      <c r="B2073">
        <v>25</v>
      </c>
    </row>
    <row r="2074" spans="1:2" x14ac:dyDescent="0.35">
      <c r="A2074" t="s">
        <v>8219</v>
      </c>
      <c r="B2074">
        <v>39</v>
      </c>
    </row>
    <row r="2075" spans="1:2" x14ac:dyDescent="0.35">
      <c r="A2075" t="s">
        <v>8219</v>
      </c>
      <c r="B2075">
        <v>62</v>
      </c>
    </row>
    <row r="2076" spans="1:2" x14ac:dyDescent="0.35">
      <c r="A2076" t="s">
        <v>8219</v>
      </c>
      <c r="B2076">
        <v>31</v>
      </c>
    </row>
    <row r="2077" spans="1:2" x14ac:dyDescent="0.35">
      <c r="A2077" t="s">
        <v>8219</v>
      </c>
      <c r="B2077">
        <v>274</v>
      </c>
    </row>
    <row r="2078" spans="1:2" x14ac:dyDescent="0.35">
      <c r="A2078" t="s">
        <v>8219</v>
      </c>
      <c r="B2078">
        <v>17</v>
      </c>
    </row>
    <row r="2079" spans="1:2" x14ac:dyDescent="0.35">
      <c r="A2079" t="s">
        <v>8219</v>
      </c>
      <c r="B2079">
        <v>14</v>
      </c>
    </row>
    <row r="2080" spans="1:2" x14ac:dyDescent="0.35">
      <c r="A2080" t="s">
        <v>8219</v>
      </c>
      <c r="B2080">
        <v>60</v>
      </c>
    </row>
    <row r="2081" spans="1:2" x14ac:dyDescent="0.35">
      <c r="A2081" t="s">
        <v>8219</v>
      </c>
      <c r="B2081">
        <v>33</v>
      </c>
    </row>
    <row r="2082" spans="1:2" x14ac:dyDescent="0.35">
      <c r="A2082" t="s">
        <v>8219</v>
      </c>
      <c r="B2082">
        <v>78</v>
      </c>
    </row>
    <row r="2083" spans="1:2" x14ac:dyDescent="0.35">
      <c r="A2083" t="s">
        <v>8219</v>
      </c>
      <c r="B2083">
        <v>30</v>
      </c>
    </row>
    <row r="2084" spans="1:2" x14ac:dyDescent="0.35">
      <c r="A2084" t="s">
        <v>8219</v>
      </c>
      <c r="B2084">
        <v>136</v>
      </c>
    </row>
    <row r="2085" spans="1:2" x14ac:dyDescent="0.35">
      <c r="A2085" t="s">
        <v>8219</v>
      </c>
      <c r="B2085">
        <v>40</v>
      </c>
    </row>
    <row r="2086" spans="1:2" x14ac:dyDescent="0.35">
      <c r="A2086" t="s">
        <v>8219</v>
      </c>
      <c r="B2086">
        <v>18</v>
      </c>
    </row>
    <row r="2087" spans="1:2" x14ac:dyDescent="0.35">
      <c r="A2087" t="s">
        <v>8219</v>
      </c>
      <c r="B2087">
        <v>39</v>
      </c>
    </row>
    <row r="2088" spans="1:2" x14ac:dyDescent="0.35">
      <c r="A2088" t="s">
        <v>8219</v>
      </c>
      <c r="B2088">
        <v>21</v>
      </c>
    </row>
    <row r="2089" spans="1:2" x14ac:dyDescent="0.35">
      <c r="A2089" t="s">
        <v>8219</v>
      </c>
      <c r="B2089">
        <v>30</v>
      </c>
    </row>
    <row r="2090" spans="1:2" x14ac:dyDescent="0.35">
      <c r="A2090" t="s">
        <v>8219</v>
      </c>
      <c r="B2090">
        <v>27</v>
      </c>
    </row>
    <row r="2091" spans="1:2" x14ac:dyDescent="0.35">
      <c r="A2091" t="s">
        <v>8219</v>
      </c>
      <c r="B2091">
        <v>35</v>
      </c>
    </row>
    <row r="2092" spans="1:2" x14ac:dyDescent="0.35">
      <c r="A2092" t="s">
        <v>8219</v>
      </c>
      <c r="B2092">
        <v>13</v>
      </c>
    </row>
    <row r="2093" spans="1:2" x14ac:dyDescent="0.35">
      <c r="A2093" t="s">
        <v>8219</v>
      </c>
      <c r="B2093">
        <v>23</v>
      </c>
    </row>
    <row r="2094" spans="1:2" x14ac:dyDescent="0.35">
      <c r="A2094" t="s">
        <v>8219</v>
      </c>
      <c r="B2094">
        <v>39</v>
      </c>
    </row>
    <row r="2095" spans="1:2" x14ac:dyDescent="0.35">
      <c r="A2095" t="s">
        <v>8219</v>
      </c>
      <c r="B2095">
        <v>35</v>
      </c>
    </row>
    <row r="2096" spans="1:2" x14ac:dyDescent="0.35">
      <c r="A2096" t="s">
        <v>8219</v>
      </c>
      <c r="B2096">
        <v>27</v>
      </c>
    </row>
    <row r="2097" spans="1:2" x14ac:dyDescent="0.35">
      <c r="A2097" t="s">
        <v>8219</v>
      </c>
      <c r="B2097">
        <v>21</v>
      </c>
    </row>
    <row r="2098" spans="1:2" x14ac:dyDescent="0.35">
      <c r="A2098" t="s">
        <v>8219</v>
      </c>
      <c r="B2098">
        <v>104</v>
      </c>
    </row>
    <row r="2099" spans="1:2" x14ac:dyDescent="0.35">
      <c r="A2099" t="s">
        <v>8219</v>
      </c>
      <c r="B2099">
        <v>19</v>
      </c>
    </row>
    <row r="2100" spans="1:2" x14ac:dyDescent="0.35">
      <c r="A2100" t="s">
        <v>8219</v>
      </c>
      <c r="B2100">
        <v>97</v>
      </c>
    </row>
    <row r="2101" spans="1:2" x14ac:dyDescent="0.35">
      <c r="A2101" t="s">
        <v>8219</v>
      </c>
      <c r="B2101">
        <v>27</v>
      </c>
    </row>
    <row r="2102" spans="1:2" x14ac:dyDescent="0.35">
      <c r="A2102" t="s">
        <v>8219</v>
      </c>
      <c r="B2102">
        <v>24</v>
      </c>
    </row>
    <row r="2103" spans="1:2" x14ac:dyDescent="0.35">
      <c r="A2103" t="s">
        <v>8219</v>
      </c>
      <c r="B2103">
        <v>13</v>
      </c>
    </row>
    <row r="2104" spans="1:2" x14ac:dyDescent="0.35">
      <c r="A2104" t="s">
        <v>8219</v>
      </c>
      <c r="B2104">
        <v>46</v>
      </c>
    </row>
    <row r="2105" spans="1:2" x14ac:dyDescent="0.35">
      <c r="A2105" t="s">
        <v>8219</v>
      </c>
      <c r="B2105">
        <v>4</v>
      </c>
    </row>
    <row r="2106" spans="1:2" x14ac:dyDescent="0.35">
      <c r="A2106" t="s">
        <v>8219</v>
      </c>
      <c r="B2106">
        <v>40</v>
      </c>
    </row>
    <row r="2107" spans="1:2" x14ac:dyDescent="0.35">
      <c r="A2107" t="s">
        <v>8219</v>
      </c>
      <c r="B2107">
        <v>44</v>
      </c>
    </row>
    <row r="2108" spans="1:2" x14ac:dyDescent="0.35">
      <c r="A2108" t="s">
        <v>8219</v>
      </c>
      <c r="B2108">
        <v>35</v>
      </c>
    </row>
    <row r="2109" spans="1:2" x14ac:dyDescent="0.35">
      <c r="A2109" t="s">
        <v>8219</v>
      </c>
      <c r="B2109">
        <v>63</v>
      </c>
    </row>
    <row r="2110" spans="1:2" x14ac:dyDescent="0.35">
      <c r="A2110" t="s">
        <v>8219</v>
      </c>
      <c r="B2110">
        <v>89</v>
      </c>
    </row>
    <row r="2111" spans="1:2" x14ac:dyDescent="0.35">
      <c r="A2111" t="s">
        <v>8219</v>
      </c>
      <c r="B2111">
        <v>15</v>
      </c>
    </row>
    <row r="2112" spans="1:2" x14ac:dyDescent="0.35">
      <c r="A2112" t="s">
        <v>8219</v>
      </c>
      <c r="B2112">
        <v>46</v>
      </c>
    </row>
    <row r="2113" spans="1:2" x14ac:dyDescent="0.35">
      <c r="A2113" t="s">
        <v>8219</v>
      </c>
      <c r="B2113">
        <v>33</v>
      </c>
    </row>
    <row r="2114" spans="1:2" x14ac:dyDescent="0.35">
      <c r="A2114" t="s">
        <v>8219</v>
      </c>
      <c r="B2114">
        <v>52</v>
      </c>
    </row>
    <row r="2115" spans="1:2" x14ac:dyDescent="0.35">
      <c r="A2115" t="s">
        <v>8219</v>
      </c>
      <c r="B2115">
        <v>7</v>
      </c>
    </row>
    <row r="2116" spans="1:2" x14ac:dyDescent="0.35">
      <c r="A2116" t="s">
        <v>8219</v>
      </c>
      <c r="B2116">
        <v>28</v>
      </c>
    </row>
    <row r="2117" spans="1:2" x14ac:dyDescent="0.35">
      <c r="A2117" t="s">
        <v>8219</v>
      </c>
      <c r="B2117">
        <v>11</v>
      </c>
    </row>
    <row r="2118" spans="1:2" x14ac:dyDescent="0.35">
      <c r="A2118" t="s">
        <v>8219</v>
      </c>
      <c r="B2118">
        <v>15</v>
      </c>
    </row>
    <row r="2119" spans="1:2" x14ac:dyDescent="0.35">
      <c r="A2119" t="s">
        <v>8219</v>
      </c>
      <c r="B2119">
        <v>30</v>
      </c>
    </row>
    <row r="2120" spans="1:2" x14ac:dyDescent="0.35">
      <c r="A2120" t="s">
        <v>8219</v>
      </c>
      <c r="B2120">
        <v>27</v>
      </c>
    </row>
    <row r="2121" spans="1:2" x14ac:dyDescent="0.35">
      <c r="A2121" t="s">
        <v>8219</v>
      </c>
      <c r="B2121">
        <v>28</v>
      </c>
    </row>
    <row r="2122" spans="1:2" x14ac:dyDescent="0.35">
      <c r="A2122" t="s">
        <v>8219</v>
      </c>
      <c r="B2122">
        <v>17</v>
      </c>
    </row>
    <row r="2123" spans="1:2" x14ac:dyDescent="0.35">
      <c r="A2123" t="s">
        <v>8219</v>
      </c>
      <c r="B2123">
        <v>50</v>
      </c>
    </row>
    <row r="2124" spans="1:2" x14ac:dyDescent="0.35">
      <c r="A2124" t="s">
        <v>8219</v>
      </c>
      <c r="B2124">
        <v>26</v>
      </c>
    </row>
    <row r="2125" spans="1:2" x14ac:dyDescent="0.35">
      <c r="A2125" t="s">
        <v>8219</v>
      </c>
      <c r="B2125">
        <v>88</v>
      </c>
    </row>
    <row r="2126" spans="1:2" x14ac:dyDescent="0.35">
      <c r="A2126" t="s">
        <v>8219</v>
      </c>
      <c r="B2126">
        <v>91</v>
      </c>
    </row>
    <row r="2127" spans="1:2" x14ac:dyDescent="0.35">
      <c r="A2127" t="s">
        <v>8219</v>
      </c>
      <c r="B2127">
        <v>3</v>
      </c>
    </row>
    <row r="2128" spans="1:2" x14ac:dyDescent="0.35">
      <c r="A2128" t="s">
        <v>8219</v>
      </c>
      <c r="B2128">
        <v>28</v>
      </c>
    </row>
    <row r="2129" spans="1:2" x14ac:dyDescent="0.35">
      <c r="A2129" t="s">
        <v>8219</v>
      </c>
      <c r="B2129">
        <v>77</v>
      </c>
    </row>
    <row r="2130" spans="1:2" x14ac:dyDescent="0.35">
      <c r="A2130" t="s">
        <v>8219</v>
      </c>
      <c r="B2130">
        <v>27</v>
      </c>
    </row>
    <row r="2131" spans="1:2" x14ac:dyDescent="0.35">
      <c r="A2131" t="s">
        <v>8219</v>
      </c>
      <c r="B2131">
        <v>107</v>
      </c>
    </row>
    <row r="2132" spans="1:2" x14ac:dyDescent="0.35">
      <c r="A2132" t="s">
        <v>8219</v>
      </c>
      <c r="B2132">
        <v>96</v>
      </c>
    </row>
    <row r="2133" spans="1:2" x14ac:dyDescent="0.35">
      <c r="A2133" t="s">
        <v>8219</v>
      </c>
      <c r="B2133">
        <v>56</v>
      </c>
    </row>
    <row r="2134" spans="1:2" x14ac:dyDescent="0.35">
      <c r="A2134" t="s">
        <v>8219</v>
      </c>
      <c r="B2134">
        <v>58</v>
      </c>
    </row>
    <row r="2135" spans="1:2" x14ac:dyDescent="0.35">
      <c r="A2135" t="s">
        <v>8219</v>
      </c>
      <c r="B2135">
        <v>15</v>
      </c>
    </row>
    <row r="2136" spans="1:2" x14ac:dyDescent="0.35">
      <c r="A2136" t="s">
        <v>8219</v>
      </c>
      <c r="B2136">
        <v>20</v>
      </c>
    </row>
    <row r="2137" spans="1:2" x14ac:dyDescent="0.35">
      <c r="A2137" t="s">
        <v>8219</v>
      </c>
      <c r="B2137">
        <v>38</v>
      </c>
    </row>
    <row r="2138" spans="1:2" x14ac:dyDescent="0.35">
      <c r="A2138" t="s">
        <v>8219</v>
      </c>
      <c r="B2138">
        <v>33</v>
      </c>
    </row>
    <row r="2139" spans="1:2" x14ac:dyDescent="0.35">
      <c r="A2139" t="s">
        <v>8219</v>
      </c>
      <c r="B2139">
        <v>57</v>
      </c>
    </row>
    <row r="2140" spans="1:2" x14ac:dyDescent="0.35">
      <c r="A2140" t="s">
        <v>8219</v>
      </c>
      <c r="B2140">
        <v>25</v>
      </c>
    </row>
    <row r="2141" spans="1:2" x14ac:dyDescent="0.35">
      <c r="A2141" t="s">
        <v>8219</v>
      </c>
      <c r="B2141">
        <v>14</v>
      </c>
    </row>
    <row r="2142" spans="1:2" x14ac:dyDescent="0.35">
      <c r="A2142" t="s">
        <v>8219</v>
      </c>
      <c r="B2142">
        <v>94</v>
      </c>
    </row>
    <row r="2143" spans="1:2" x14ac:dyDescent="0.35">
      <c r="A2143" t="s">
        <v>8219</v>
      </c>
      <c r="B2143">
        <v>59</v>
      </c>
    </row>
    <row r="2144" spans="1:2" x14ac:dyDescent="0.35">
      <c r="A2144" t="s">
        <v>8219</v>
      </c>
      <c r="B2144">
        <v>36</v>
      </c>
    </row>
    <row r="2145" spans="1:2" x14ac:dyDescent="0.35">
      <c r="A2145" t="s">
        <v>8219</v>
      </c>
      <c r="B2145">
        <v>115</v>
      </c>
    </row>
    <row r="2146" spans="1:2" x14ac:dyDescent="0.35">
      <c r="A2146" t="s">
        <v>8219</v>
      </c>
      <c r="B2146">
        <v>30</v>
      </c>
    </row>
    <row r="2147" spans="1:2" x14ac:dyDescent="0.35">
      <c r="A2147" t="s">
        <v>8219</v>
      </c>
      <c r="B2147">
        <v>52</v>
      </c>
    </row>
    <row r="2148" spans="1:2" x14ac:dyDescent="0.35">
      <c r="A2148" t="s">
        <v>8219</v>
      </c>
      <c r="B2148">
        <v>27</v>
      </c>
    </row>
    <row r="2149" spans="1:2" x14ac:dyDescent="0.35">
      <c r="A2149" t="s">
        <v>8219</v>
      </c>
      <c r="B2149">
        <v>24</v>
      </c>
    </row>
    <row r="2150" spans="1:2" x14ac:dyDescent="0.35">
      <c r="A2150" t="s">
        <v>8219</v>
      </c>
      <c r="B2150">
        <v>10</v>
      </c>
    </row>
    <row r="2151" spans="1:2" x14ac:dyDescent="0.35">
      <c r="A2151" t="s">
        <v>8219</v>
      </c>
      <c r="B2151">
        <v>30</v>
      </c>
    </row>
    <row r="2152" spans="1:2" x14ac:dyDescent="0.35">
      <c r="A2152" t="s">
        <v>8219</v>
      </c>
      <c r="B2152">
        <v>71</v>
      </c>
    </row>
    <row r="2153" spans="1:2" x14ac:dyDescent="0.35">
      <c r="A2153" t="s">
        <v>8219</v>
      </c>
      <c r="B2153">
        <v>10</v>
      </c>
    </row>
    <row r="2154" spans="1:2" x14ac:dyDescent="0.35">
      <c r="A2154" t="s">
        <v>8219</v>
      </c>
      <c r="B2154">
        <v>24</v>
      </c>
    </row>
    <row r="2155" spans="1:2" x14ac:dyDescent="0.35">
      <c r="A2155" t="s">
        <v>8219</v>
      </c>
      <c r="B2155">
        <v>38</v>
      </c>
    </row>
    <row r="2156" spans="1:2" x14ac:dyDescent="0.35">
      <c r="A2156" t="s">
        <v>8219</v>
      </c>
      <c r="B2156">
        <v>26</v>
      </c>
    </row>
    <row r="2157" spans="1:2" x14ac:dyDescent="0.35">
      <c r="A2157" t="s">
        <v>8219</v>
      </c>
      <c r="B2157">
        <v>19</v>
      </c>
    </row>
    <row r="2158" spans="1:2" x14ac:dyDescent="0.35">
      <c r="A2158" t="s">
        <v>8219</v>
      </c>
      <c r="B2158">
        <v>11</v>
      </c>
    </row>
    <row r="2159" spans="1:2" x14ac:dyDescent="0.35">
      <c r="A2159" t="s">
        <v>8219</v>
      </c>
      <c r="B2159">
        <v>27</v>
      </c>
    </row>
    <row r="2160" spans="1:2" x14ac:dyDescent="0.35">
      <c r="A2160" t="s">
        <v>8219</v>
      </c>
      <c r="B2160">
        <v>34</v>
      </c>
    </row>
    <row r="2161" spans="1:2" x14ac:dyDescent="0.35">
      <c r="A2161" t="s">
        <v>8219</v>
      </c>
      <c r="B2161">
        <v>20</v>
      </c>
    </row>
    <row r="2162" spans="1:2" x14ac:dyDescent="0.35">
      <c r="A2162" t="s">
        <v>8219</v>
      </c>
      <c r="B2162">
        <v>37</v>
      </c>
    </row>
    <row r="2163" spans="1:2" x14ac:dyDescent="0.35">
      <c r="A2163" t="s">
        <v>8219</v>
      </c>
      <c r="B2163">
        <v>20</v>
      </c>
    </row>
    <row r="2164" spans="1:2" x14ac:dyDescent="0.35">
      <c r="A2164" t="s">
        <v>8219</v>
      </c>
      <c r="B2164">
        <v>10</v>
      </c>
    </row>
    <row r="2165" spans="1:2" x14ac:dyDescent="0.35">
      <c r="A2165" t="s">
        <v>8219</v>
      </c>
      <c r="B2165">
        <v>26</v>
      </c>
    </row>
    <row r="2166" spans="1:2" x14ac:dyDescent="0.35">
      <c r="A2166" t="s">
        <v>8219</v>
      </c>
      <c r="B2166">
        <v>20</v>
      </c>
    </row>
    <row r="2167" spans="1:2" x14ac:dyDescent="0.35">
      <c r="A2167" t="s">
        <v>8219</v>
      </c>
      <c r="B2167">
        <v>46</v>
      </c>
    </row>
    <row r="2168" spans="1:2" x14ac:dyDescent="0.35">
      <c r="A2168" t="s">
        <v>8219</v>
      </c>
      <c r="B2168">
        <v>76</v>
      </c>
    </row>
    <row r="2169" spans="1:2" x14ac:dyDescent="0.35">
      <c r="A2169" t="s">
        <v>8219</v>
      </c>
      <c r="B2169">
        <v>41</v>
      </c>
    </row>
    <row r="2170" spans="1:2" x14ac:dyDescent="0.35">
      <c r="A2170" t="s">
        <v>8219</v>
      </c>
      <c r="B2170">
        <v>7</v>
      </c>
    </row>
    <row r="2171" spans="1:2" x14ac:dyDescent="0.35">
      <c r="A2171" t="s">
        <v>8219</v>
      </c>
      <c r="B2171">
        <v>49</v>
      </c>
    </row>
    <row r="2172" spans="1:2" x14ac:dyDescent="0.35">
      <c r="A2172" t="s">
        <v>8219</v>
      </c>
      <c r="B2172">
        <v>26</v>
      </c>
    </row>
    <row r="2173" spans="1:2" x14ac:dyDescent="0.35">
      <c r="A2173" t="s">
        <v>8219</v>
      </c>
      <c r="B2173">
        <v>65</v>
      </c>
    </row>
    <row r="2174" spans="1:2" x14ac:dyDescent="0.35">
      <c r="A2174" t="s">
        <v>8219</v>
      </c>
      <c r="B2174">
        <v>28</v>
      </c>
    </row>
    <row r="2175" spans="1:2" x14ac:dyDescent="0.35">
      <c r="A2175" t="s">
        <v>8219</v>
      </c>
      <c r="B2175">
        <v>8</v>
      </c>
    </row>
    <row r="2176" spans="1:2" x14ac:dyDescent="0.35">
      <c r="A2176" t="s">
        <v>8219</v>
      </c>
      <c r="B2176">
        <v>3</v>
      </c>
    </row>
    <row r="2177" spans="1:2" x14ac:dyDescent="0.35">
      <c r="A2177" t="s">
        <v>8219</v>
      </c>
      <c r="B2177">
        <v>9</v>
      </c>
    </row>
    <row r="2178" spans="1:2" x14ac:dyDescent="0.35">
      <c r="A2178" t="s">
        <v>8219</v>
      </c>
      <c r="B2178">
        <v>9</v>
      </c>
    </row>
    <row r="2179" spans="1:2" x14ac:dyDescent="0.35">
      <c r="A2179" t="s">
        <v>8219</v>
      </c>
      <c r="B2179">
        <v>20</v>
      </c>
    </row>
    <row r="2180" spans="1:2" x14ac:dyDescent="0.35">
      <c r="A2180" t="s">
        <v>8219</v>
      </c>
      <c r="B2180">
        <v>57</v>
      </c>
    </row>
    <row r="2181" spans="1:2" x14ac:dyDescent="0.35">
      <c r="A2181" t="s">
        <v>8219</v>
      </c>
      <c r="B2181">
        <v>8</v>
      </c>
    </row>
    <row r="2182" spans="1:2" x14ac:dyDescent="0.35">
      <c r="A2182" t="s">
        <v>8219</v>
      </c>
      <c r="B2182">
        <v>14</v>
      </c>
    </row>
    <row r="2183" spans="1:2" x14ac:dyDescent="0.35">
      <c r="A2183" t="s">
        <v>8219</v>
      </c>
      <c r="B2183">
        <v>17</v>
      </c>
    </row>
    <row r="2184" spans="1:2" x14ac:dyDescent="0.35">
      <c r="A2184" t="s">
        <v>8219</v>
      </c>
      <c r="B2184">
        <v>100</v>
      </c>
    </row>
    <row r="2185" spans="1:2" x14ac:dyDescent="0.35">
      <c r="A2185" t="s">
        <v>8219</v>
      </c>
      <c r="B2185">
        <v>32</v>
      </c>
    </row>
    <row r="2186" spans="1:2" x14ac:dyDescent="0.35">
      <c r="A2186" t="s">
        <v>8219</v>
      </c>
      <c r="B2186">
        <v>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T4115"/>
  <sheetViews>
    <sheetView zoomScale="50" zoomScaleNormal="50" workbookViewId="0">
      <selection activeCell="O1" sqref="O1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2" width="17.81640625" customWidth="1"/>
    <col min="13" max="13" width="15.453125" customWidth="1"/>
    <col min="14" max="14" width="24.54296875" customWidth="1"/>
    <col min="15" max="15" width="36.453125" customWidth="1"/>
    <col min="16" max="16" width="41.1796875" customWidth="1"/>
    <col min="17" max="17" width="29.26953125" customWidth="1"/>
    <col min="18" max="18" width="35.453125" customWidth="1"/>
    <col min="19" max="19" width="23.08984375" customWidth="1"/>
    <col min="20" max="20" width="18.7265625" customWidth="1"/>
    <col min="22" max="22" width="19.63281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6" t="s">
        <v>8366</v>
      </c>
      <c r="L1" s="6" t="s">
        <v>8367</v>
      </c>
      <c r="M1" s="1" t="s">
        <v>8261</v>
      </c>
      <c r="N1" s="1" t="s">
        <v>8262</v>
      </c>
      <c r="O1" s="1" t="s">
        <v>8263</v>
      </c>
      <c r="P1" s="1" t="s">
        <v>8264</v>
      </c>
      <c r="Q1" s="6" t="s">
        <v>8306</v>
      </c>
      <c r="R1" s="6" t="s">
        <v>8307</v>
      </c>
      <c r="S1" s="6" t="s">
        <v>8308</v>
      </c>
      <c r="T1" s="6" t="s">
        <v>8309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5">
        <f>(((J2/60)/60)/24)+DATE(1970,1,1)</f>
        <v>42177.007071759261</v>
      </c>
      <c r="L2" s="5">
        <f>(((I2/60)/60)/24)+DATE(1970,1,1)</f>
        <v>42208.125</v>
      </c>
      <c r="M2" t="b">
        <v>0</v>
      </c>
      <c r="N2">
        <v>182</v>
      </c>
      <c r="O2" t="b">
        <v>1</v>
      </c>
      <c r="P2" t="s">
        <v>8265</v>
      </c>
      <c r="Q2" s="7">
        <f>E2/D2</f>
        <v>1.3685882352941177</v>
      </c>
      <c r="R2" s="8">
        <f>IFERROR(E2/N2,0)</f>
        <v>63.917582417582416</v>
      </c>
      <c r="S2" t="str">
        <f>LEFT(P2,FIND("/",P2)-1)</f>
        <v>film &amp; video</v>
      </c>
      <c r="T2" t="str">
        <f>RIGHT(P2,LEN(P2)-FIND("/",P2))</f>
        <v>television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5">
        <f t="shared" ref="K3:K66" si="0">(((J3/60)/60)/24)+DATE(1970,1,1)</f>
        <v>42766.600497685184</v>
      </c>
      <c r="L3" s="5">
        <f t="shared" ref="L3:L66" si="1">(((I3/60)/60)/24)+DATE(1970,1,1)</f>
        <v>42796.600497685184</v>
      </c>
      <c r="M3" t="b">
        <v>0</v>
      </c>
      <c r="N3">
        <v>79</v>
      </c>
      <c r="O3" t="b">
        <v>1</v>
      </c>
      <c r="P3" t="s">
        <v>8265</v>
      </c>
      <c r="Q3" s="7">
        <f t="shared" ref="Q3:Q66" si="2">E3/D3</f>
        <v>1.4260827250608272</v>
      </c>
      <c r="R3" s="8">
        <f t="shared" ref="R3:R66" si="3">IFERROR(E3/N3,0)</f>
        <v>185.48101265822785</v>
      </c>
      <c r="S3" t="str">
        <f t="shared" ref="S3:S66" si="4">LEFT(P3,FIND("/",P3)-1)</f>
        <v>film &amp; video</v>
      </c>
      <c r="T3" t="str">
        <f t="shared" ref="T3:T66" si="5">RIGHT(P3,LEN(P3)-FIND("/",P3))</f>
        <v>television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5">
        <f t="shared" si="0"/>
        <v>42405.702349537038</v>
      </c>
      <c r="L4" s="5">
        <f t="shared" si="1"/>
        <v>42415.702349537038</v>
      </c>
      <c r="M4" t="b">
        <v>0</v>
      </c>
      <c r="N4">
        <v>35</v>
      </c>
      <c r="O4" t="b">
        <v>1</v>
      </c>
      <c r="P4" t="s">
        <v>8265</v>
      </c>
      <c r="Q4" s="7">
        <f t="shared" si="2"/>
        <v>1.05</v>
      </c>
      <c r="R4" s="8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5">
        <f t="shared" si="0"/>
        <v>41828.515127314815</v>
      </c>
      <c r="L5" s="5">
        <f t="shared" si="1"/>
        <v>41858.515127314815</v>
      </c>
      <c r="M5" t="b">
        <v>0</v>
      </c>
      <c r="N5">
        <v>150</v>
      </c>
      <c r="O5" t="b">
        <v>1</v>
      </c>
      <c r="P5" t="s">
        <v>8265</v>
      </c>
      <c r="Q5" s="7">
        <f t="shared" si="2"/>
        <v>1.0389999999999999</v>
      </c>
      <c r="R5" s="8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5">
        <f t="shared" si="0"/>
        <v>42327.834247685183</v>
      </c>
      <c r="L6" s="5">
        <f t="shared" si="1"/>
        <v>42357.834247685183</v>
      </c>
      <c r="M6" t="b">
        <v>0</v>
      </c>
      <c r="N6">
        <v>284</v>
      </c>
      <c r="O6" t="b">
        <v>1</v>
      </c>
      <c r="P6" t="s">
        <v>8265</v>
      </c>
      <c r="Q6" s="7">
        <f t="shared" si="2"/>
        <v>1.2299154545454545</v>
      </c>
      <c r="R6" s="8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5">
        <f t="shared" si="0"/>
        <v>42563.932951388888</v>
      </c>
      <c r="L7" s="5">
        <f t="shared" si="1"/>
        <v>42580.232638888891</v>
      </c>
      <c r="M7" t="b">
        <v>0</v>
      </c>
      <c r="N7">
        <v>47</v>
      </c>
      <c r="O7" t="b">
        <v>1</v>
      </c>
      <c r="P7" t="s">
        <v>8265</v>
      </c>
      <c r="Q7" s="7">
        <f t="shared" si="2"/>
        <v>1.0977744436109027</v>
      </c>
      <c r="R7" s="8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5">
        <f t="shared" si="0"/>
        <v>41794.072337962964</v>
      </c>
      <c r="L8" s="5">
        <f t="shared" si="1"/>
        <v>41804.072337962964</v>
      </c>
      <c r="M8" t="b">
        <v>0</v>
      </c>
      <c r="N8">
        <v>58</v>
      </c>
      <c r="O8" t="b">
        <v>1</v>
      </c>
      <c r="P8" t="s">
        <v>8265</v>
      </c>
      <c r="Q8" s="7">
        <f t="shared" si="2"/>
        <v>1.064875</v>
      </c>
      <c r="R8" s="8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5">
        <f t="shared" si="0"/>
        <v>42516.047071759262</v>
      </c>
      <c r="L9" s="5">
        <f t="shared" si="1"/>
        <v>42556.047071759262</v>
      </c>
      <c r="M9" t="b">
        <v>0</v>
      </c>
      <c r="N9">
        <v>57</v>
      </c>
      <c r="O9" t="b">
        <v>1</v>
      </c>
      <c r="P9" t="s">
        <v>8265</v>
      </c>
      <c r="Q9" s="7">
        <f t="shared" si="2"/>
        <v>1.0122222222222221</v>
      </c>
      <c r="R9" s="8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5">
        <f t="shared" si="0"/>
        <v>42468.94458333333</v>
      </c>
      <c r="L10" s="5">
        <f t="shared" si="1"/>
        <v>42475.875</v>
      </c>
      <c r="M10" t="b">
        <v>0</v>
      </c>
      <c r="N10">
        <v>12</v>
      </c>
      <c r="O10" t="b">
        <v>1</v>
      </c>
      <c r="P10" t="s">
        <v>8265</v>
      </c>
      <c r="Q10" s="7">
        <f t="shared" si="2"/>
        <v>1.0004342857142856</v>
      </c>
      <c r="R10" s="8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5">
        <f t="shared" si="0"/>
        <v>42447.103518518517</v>
      </c>
      <c r="L11" s="5">
        <f t="shared" si="1"/>
        <v>42477.103518518517</v>
      </c>
      <c r="M11" t="b">
        <v>0</v>
      </c>
      <c r="N11">
        <v>20</v>
      </c>
      <c r="O11" t="b">
        <v>1</v>
      </c>
      <c r="P11" t="s">
        <v>8265</v>
      </c>
      <c r="Q11" s="7">
        <f t="shared" si="2"/>
        <v>1.2599800000000001</v>
      </c>
      <c r="R11" s="8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5">
        <f t="shared" si="0"/>
        <v>41780.068043981482</v>
      </c>
      <c r="L12" s="5">
        <f t="shared" si="1"/>
        <v>41815.068043981482</v>
      </c>
      <c r="M12" t="b">
        <v>0</v>
      </c>
      <c r="N12">
        <v>19</v>
      </c>
      <c r="O12" t="b">
        <v>1</v>
      </c>
      <c r="P12" t="s">
        <v>8265</v>
      </c>
      <c r="Q12" s="7">
        <f t="shared" si="2"/>
        <v>1.0049999999999999</v>
      </c>
      <c r="R12" s="8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5">
        <f t="shared" si="0"/>
        <v>42572.778495370367</v>
      </c>
      <c r="L13" s="5">
        <f t="shared" si="1"/>
        <v>42604.125</v>
      </c>
      <c r="M13" t="b">
        <v>0</v>
      </c>
      <c r="N13">
        <v>75</v>
      </c>
      <c r="O13" t="b">
        <v>1</v>
      </c>
      <c r="P13" t="s">
        <v>8265</v>
      </c>
      <c r="Q13" s="7">
        <f t="shared" si="2"/>
        <v>1.2050000000000001</v>
      </c>
      <c r="R13" s="8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5">
        <f t="shared" si="0"/>
        <v>41791.713252314818</v>
      </c>
      <c r="L14" s="5">
        <f t="shared" si="1"/>
        <v>41836.125</v>
      </c>
      <c r="M14" t="b">
        <v>0</v>
      </c>
      <c r="N14">
        <v>827</v>
      </c>
      <c r="O14" t="b">
        <v>1</v>
      </c>
      <c r="P14" t="s">
        <v>8265</v>
      </c>
      <c r="Q14" s="7">
        <f t="shared" si="2"/>
        <v>1.6529333333333334</v>
      </c>
      <c r="R14" s="8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5">
        <f t="shared" si="0"/>
        <v>42508.677187499998</v>
      </c>
      <c r="L15" s="5">
        <f t="shared" si="1"/>
        <v>42544.852083333331</v>
      </c>
      <c r="M15" t="b">
        <v>0</v>
      </c>
      <c r="N15">
        <v>51</v>
      </c>
      <c r="O15" t="b">
        <v>1</v>
      </c>
      <c r="P15" t="s">
        <v>8265</v>
      </c>
      <c r="Q15" s="7">
        <f t="shared" si="2"/>
        <v>1.5997142857142856</v>
      </c>
      <c r="R15" s="8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5">
        <f t="shared" si="0"/>
        <v>41808.02648148148</v>
      </c>
      <c r="L16" s="5">
        <f t="shared" si="1"/>
        <v>41833.582638888889</v>
      </c>
      <c r="M16" t="b">
        <v>0</v>
      </c>
      <c r="N16">
        <v>41</v>
      </c>
      <c r="O16" t="b">
        <v>1</v>
      </c>
      <c r="P16" t="s">
        <v>8265</v>
      </c>
      <c r="Q16" s="7">
        <f t="shared" si="2"/>
        <v>1.0093333333333334</v>
      </c>
      <c r="R16" s="8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5">
        <f t="shared" si="0"/>
        <v>42256.391875000001</v>
      </c>
      <c r="L17" s="5">
        <f t="shared" si="1"/>
        <v>42274.843055555553</v>
      </c>
      <c r="M17" t="b">
        <v>0</v>
      </c>
      <c r="N17">
        <v>98</v>
      </c>
      <c r="O17" t="b">
        <v>1</v>
      </c>
      <c r="P17" t="s">
        <v>8265</v>
      </c>
      <c r="Q17" s="7">
        <f t="shared" si="2"/>
        <v>1.0660000000000001</v>
      </c>
      <c r="R17" s="8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5">
        <f t="shared" si="0"/>
        <v>41760.796423611115</v>
      </c>
      <c r="L18" s="5">
        <f t="shared" si="1"/>
        <v>41806.229166666664</v>
      </c>
      <c r="M18" t="b">
        <v>0</v>
      </c>
      <c r="N18">
        <v>70</v>
      </c>
      <c r="O18" t="b">
        <v>1</v>
      </c>
      <c r="P18" t="s">
        <v>8265</v>
      </c>
      <c r="Q18" s="7">
        <f t="shared" si="2"/>
        <v>1.0024166666666667</v>
      </c>
      <c r="R18" s="8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5">
        <f t="shared" si="0"/>
        <v>41917.731736111113</v>
      </c>
      <c r="L19" s="5">
        <f t="shared" si="1"/>
        <v>41947.773402777777</v>
      </c>
      <c r="M19" t="b">
        <v>0</v>
      </c>
      <c r="N19">
        <v>36</v>
      </c>
      <c r="O19" t="b">
        <v>1</v>
      </c>
      <c r="P19" t="s">
        <v>8265</v>
      </c>
      <c r="Q19" s="7">
        <f t="shared" si="2"/>
        <v>1.0066666666666666</v>
      </c>
      <c r="R19" s="8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5">
        <f t="shared" si="0"/>
        <v>41869.542314814818</v>
      </c>
      <c r="L20" s="5">
        <f t="shared" si="1"/>
        <v>41899.542314814818</v>
      </c>
      <c r="M20" t="b">
        <v>0</v>
      </c>
      <c r="N20">
        <v>342</v>
      </c>
      <c r="O20" t="b">
        <v>1</v>
      </c>
      <c r="P20" t="s">
        <v>8265</v>
      </c>
      <c r="Q20" s="7">
        <f t="shared" si="2"/>
        <v>1.0632110000000001</v>
      </c>
      <c r="R20" s="8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5">
        <f t="shared" si="0"/>
        <v>42175.816365740742</v>
      </c>
      <c r="L21" s="5">
        <f t="shared" si="1"/>
        <v>42205.816365740742</v>
      </c>
      <c r="M21" t="b">
        <v>0</v>
      </c>
      <c r="N21">
        <v>22</v>
      </c>
      <c r="O21" t="b">
        <v>1</v>
      </c>
      <c r="P21" t="s">
        <v>8265</v>
      </c>
      <c r="Q21" s="7">
        <f t="shared" si="2"/>
        <v>1.4529411764705882</v>
      </c>
      <c r="R21" s="8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5">
        <f t="shared" si="0"/>
        <v>42200.758240740746</v>
      </c>
      <c r="L22" s="5">
        <f t="shared" si="1"/>
        <v>42260.758240740746</v>
      </c>
      <c r="M22" t="b">
        <v>0</v>
      </c>
      <c r="N22">
        <v>25</v>
      </c>
      <c r="O22" t="b">
        <v>1</v>
      </c>
      <c r="P22" t="s">
        <v>8265</v>
      </c>
      <c r="Q22" s="7">
        <f t="shared" si="2"/>
        <v>1.002</v>
      </c>
      <c r="R22" s="8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5">
        <f t="shared" si="0"/>
        <v>41878.627187500002</v>
      </c>
      <c r="L23" s="5">
        <f t="shared" si="1"/>
        <v>41908.627187500002</v>
      </c>
      <c r="M23" t="b">
        <v>0</v>
      </c>
      <c r="N23">
        <v>101</v>
      </c>
      <c r="O23" t="b">
        <v>1</v>
      </c>
      <c r="P23" t="s">
        <v>8265</v>
      </c>
      <c r="Q23" s="7">
        <f t="shared" si="2"/>
        <v>1.0913513513513513</v>
      </c>
      <c r="R23" s="8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5">
        <f t="shared" si="0"/>
        <v>41989.91134259259</v>
      </c>
      <c r="L24" s="5">
        <f t="shared" si="1"/>
        <v>42005.332638888889</v>
      </c>
      <c r="M24" t="b">
        <v>0</v>
      </c>
      <c r="N24">
        <v>8</v>
      </c>
      <c r="O24" t="b">
        <v>1</v>
      </c>
      <c r="P24" t="s">
        <v>8265</v>
      </c>
      <c r="Q24" s="7">
        <f t="shared" si="2"/>
        <v>1.1714285714285715</v>
      </c>
      <c r="R24" s="8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5">
        <f t="shared" si="0"/>
        <v>42097.778946759259</v>
      </c>
      <c r="L25" s="5">
        <f t="shared" si="1"/>
        <v>42124.638888888891</v>
      </c>
      <c r="M25" t="b">
        <v>0</v>
      </c>
      <c r="N25">
        <v>23</v>
      </c>
      <c r="O25" t="b">
        <v>1</v>
      </c>
      <c r="P25" t="s">
        <v>8265</v>
      </c>
      <c r="Q25" s="7">
        <f t="shared" si="2"/>
        <v>1.1850000000000001</v>
      </c>
      <c r="R25" s="8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5">
        <f t="shared" si="0"/>
        <v>42229.820173611108</v>
      </c>
      <c r="L26" s="5">
        <f t="shared" si="1"/>
        <v>42262.818750000006</v>
      </c>
      <c r="M26" t="b">
        <v>0</v>
      </c>
      <c r="N26">
        <v>574</v>
      </c>
      <c r="O26" t="b">
        <v>1</v>
      </c>
      <c r="P26" t="s">
        <v>8265</v>
      </c>
      <c r="Q26" s="7">
        <f t="shared" si="2"/>
        <v>1.0880768571428572</v>
      </c>
      <c r="R26" s="8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5">
        <f t="shared" si="0"/>
        <v>42318.025011574078</v>
      </c>
      <c r="L27" s="5">
        <f t="shared" si="1"/>
        <v>42378.025011574078</v>
      </c>
      <c r="M27" t="b">
        <v>0</v>
      </c>
      <c r="N27">
        <v>14</v>
      </c>
      <c r="O27" t="b">
        <v>1</v>
      </c>
      <c r="P27" t="s">
        <v>8265</v>
      </c>
      <c r="Q27" s="7">
        <f t="shared" si="2"/>
        <v>1.3333333333333333</v>
      </c>
      <c r="R27" s="8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5">
        <f t="shared" si="0"/>
        <v>41828.515555555554</v>
      </c>
      <c r="L28" s="5">
        <f t="shared" si="1"/>
        <v>41868.515555555554</v>
      </c>
      <c r="M28" t="b">
        <v>0</v>
      </c>
      <c r="N28">
        <v>19</v>
      </c>
      <c r="O28" t="b">
        <v>1</v>
      </c>
      <c r="P28" t="s">
        <v>8265</v>
      </c>
      <c r="Q28" s="7">
        <f t="shared" si="2"/>
        <v>1.552</v>
      </c>
      <c r="R28" s="8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5">
        <f t="shared" si="0"/>
        <v>41929.164733796293</v>
      </c>
      <c r="L29" s="5">
        <f t="shared" si="1"/>
        <v>41959.206400462965</v>
      </c>
      <c r="M29" t="b">
        <v>0</v>
      </c>
      <c r="N29">
        <v>150</v>
      </c>
      <c r="O29" t="b">
        <v>1</v>
      </c>
      <c r="P29" t="s">
        <v>8265</v>
      </c>
      <c r="Q29" s="7">
        <f t="shared" si="2"/>
        <v>1.1172500000000001</v>
      </c>
      <c r="R29" s="8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5">
        <f t="shared" si="0"/>
        <v>42324.96393518518</v>
      </c>
      <c r="L30" s="5">
        <f t="shared" si="1"/>
        <v>42354.96393518518</v>
      </c>
      <c r="M30" t="b">
        <v>0</v>
      </c>
      <c r="N30">
        <v>71</v>
      </c>
      <c r="O30" t="b">
        <v>1</v>
      </c>
      <c r="P30" t="s">
        <v>8265</v>
      </c>
      <c r="Q30" s="7">
        <f t="shared" si="2"/>
        <v>1.0035000000000001</v>
      </c>
      <c r="R30" s="8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5">
        <f t="shared" si="0"/>
        <v>41812.67324074074</v>
      </c>
      <c r="L31" s="5">
        <f t="shared" si="1"/>
        <v>41842.67324074074</v>
      </c>
      <c r="M31" t="b">
        <v>0</v>
      </c>
      <c r="N31">
        <v>117</v>
      </c>
      <c r="O31" t="b">
        <v>1</v>
      </c>
      <c r="P31" t="s">
        <v>8265</v>
      </c>
      <c r="Q31" s="7">
        <f t="shared" si="2"/>
        <v>1.2333333333333334</v>
      </c>
      <c r="R31" s="8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5">
        <f t="shared" si="0"/>
        <v>41842.292997685188</v>
      </c>
      <c r="L32" s="5">
        <f t="shared" si="1"/>
        <v>41872.292997685188</v>
      </c>
      <c r="M32" t="b">
        <v>0</v>
      </c>
      <c r="N32">
        <v>53</v>
      </c>
      <c r="O32" t="b">
        <v>1</v>
      </c>
      <c r="P32" t="s">
        <v>8265</v>
      </c>
      <c r="Q32" s="7">
        <f t="shared" si="2"/>
        <v>1.0129975</v>
      </c>
      <c r="R32" s="8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5">
        <f t="shared" si="0"/>
        <v>42376.79206018518</v>
      </c>
      <c r="L33" s="5">
        <f t="shared" si="1"/>
        <v>42394.79206018518</v>
      </c>
      <c r="M33" t="b">
        <v>0</v>
      </c>
      <c r="N33">
        <v>1</v>
      </c>
      <c r="O33" t="b">
        <v>1</v>
      </c>
      <c r="P33" t="s">
        <v>8265</v>
      </c>
      <c r="Q33" s="7">
        <f t="shared" si="2"/>
        <v>1</v>
      </c>
      <c r="R33" s="8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5">
        <f t="shared" si="0"/>
        <v>42461.627511574072</v>
      </c>
      <c r="L34" s="5">
        <f t="shared" si="1"/>
        <v>42503.165972222225</v>
      </c>
      <c r="M34" t="b">
        <v>0</v>
      </c>
      <c r="N34">
        <v>89</v>
      </c>
      <c r="O34" t="b">
        <v>1</v>
      </c>
      <c r="P34" t="s">
        <v>8265</v>
      </c>
      <c r="Q34" s="7">
        <f t="shared" si="2"/>
        <v>1.0024604569420035</v>
      </c>
      <c r="R34" s="8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5">
        <f t="shared" si="0"/>
        <v>42286.660891203705</v>
      </c>
      <c r="L35" s="5">
        <f t="shared" si="1"/>
        <v>42316.702557870376</v>
      </c>
      <c r="M35" t="b">
        <v>0</v>
      </c>
      <c r="N35">
        <v>64</v>
      </c>
      <c r="O35" t="b">
        <v>1</v>
      </c>
      <c r="P35" t="s">
        <v>8265</v>
      </c>
      <c r="Q35" s="7">
        <f t="shared" si="2"/>
        <v>1.0209523809523811</v>
      </c>
      <c r="R35" s="8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5">
        <f t="shared" si="0"/>
        <v>41841.321770833332</v>
      </c>
      <c r="L36" s="5">
        <f t="shared" si="1"/>
        <v>41856.321770833332</v>
      </c>
      <c r="M36" t="b">
        <v>0</v>
      </c>
      <c r="N36">
        <v>68</v>
      </c>
      <c r="O36" t="b">
        <v>1</v>
      </c>
      <c r="P36" t="s">
        <v>8265</v>
      </c>
      <c r="Q36" s="7">
        <f t="shared" si="2"/>
        <v>1.3046153846153845</v>
      </c>
      <c r="R36" s="8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5">
        <f t="shared" si="0"/>
        <v>42098.291828703703</v>
      </c>
      <c r="L37" s="5">
        <f t="shared" si="1"/>
        <v>42122</v>
      </c>
      <c r="M37" t="b">
        <v>0</v>
      </c>
      <c r="N37">
        <v>28</v>
      </c>
      <c r="O37" t="b">
        <v>1</v>
      </c>
      <c r="P37" t="s">
        <v>8265</v>
      </c>
      <c r="Q37" s="7">
        <f t="shared" si="2"/>
        <v>1.665</v>
      </c>
      <c r="R37" s="8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5">
        <f t="shared" si="0"/>
        <v>42068.307002314818</v>
      </c>
      <c r="L38" s="5">
        <f t="shared" si="1"/>
        <v>42098.265335648146</v>
      </c>
      <c r="M38" t="b">
        <v>0</v>
      </c>
      <c r="N38">
        <v>44</v>
      </c>
      <c r="O38" t="b">
        <v>1</v>
      </c>
      <c r="P38" t="s">
        <v>8265</v>
      </c>
      <c r="Q38" s="7">
        <f t="shared" si="2"/>
        <v>1.4215</v>
      </c>
      <c r="R38" s="8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5">
        <f t="shared" si="0"/>
        <v>42032.693043981482</v>
      </c>
      <c r="L39" s="5">
        <f t="shared" si="1"/>
        <v>42062.693043981482</v>
      </c>
      <c r="M39" t="b">
        <v>0</v>
      </c>
      <c r="N39">
        <v>253</v>
      </c>
      <c r="O39" t="b">
        <v>1</v>
      </c>
      <c r="P39" t="s">
        <v>8265</v>
      </c>
      <c r="Q39" s="7">
        <f t="shared" si="2"/>
        <v>1.8344090909090909</v>
      </c>
      <c r="R39" s="8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5">
        <f t="shared" si="0"/>
        <v>41375.057222222218</v>
      </c>
      <c r="L40" s="5">
        <f t="shared" si="1"/>
        <v>41405.057222222218</v>
      </c>
      <c r="M40" t="b">
        <v>0</v>
      </c>
      <c r="N40">
        <v>66</v>
      </c>
      <c r="O40" t="b">
        <v>1</v>
      </c>
      <c r="P40" t="s">
        <v>8265</v>
      </c>
      <c r="Q40" s="7">
        <f t="shared" si="2"/>
        <v>1.1004</v>
      </c>
      <c r="R40" s="8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5">
        <f t="shared" si="0"/>
        <v>41754.047083333331</v>
      </c>
      <c r="L41" s="5">
        <f t="shared" si="1"/>
        <v>41784.957638888889</v>
      </c>
      <c r="M41" t="b">
        <v>0</v>
      </c>
      <c r="N41">
        <v>217</v>
      </c>
      <c r="O41" t="b">
        <v>1</v>
      </c>
      <c r="P41" t="s">
        <v>8265</v>
      </c>
      <c r="Q41" s="7">
        <f t="shared" si="2"/>
        <v>1.3098000000000001</v>
      </c>
      <c r="R41" s="8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5">
        <f t="shared" si="0"/>
        <v>41789.21398148148</v>
      </c>
      <c r="L42" s="5">
        <f t="shared" si="1"/>
        <v>41809.166666666664</v>
      </c>
      <c r="M42" t="b">
        <v>0</v>
      </c>
      <c r="N42">
        <v>16</v>
      </c>
      <c r="O42" t="b">
        <v>1</v>
      </c>
      <c r="P42" t="s">
        <v>8265</v>
      </c>
      <c r="Q42" s="7">
        <f t="shared" si="2"/>
        <v>1.0135000000000001</v>
      </c>
      <c r="R42" s="8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5">
        <f t="shared" si="0"/>
        <v>41887.568912037037</v>
      </c>
      <c r="L43" s="5">
        <f t="shared" si="1"/>
        <v>41917.568912037037</v>
      </c>
      <c r="M43" t="b">
        <v>0</v>
      </c>
      <c r="N43">
        <v>19</v>
      </c>
      <c r="O43" t="b">
        <v>1</v>
      </c>
      <c r="P43" t="s">
        <v>8265</v>
      </c>
      <c r="Q43" s="7">
        <f t="shared" si="2"/>
        <v>1</v>
      </c>
      <c r="R43" s="8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5">
        <f t="shared" si="0"/>
        <v>41971.639189814814</v>
      </c>
      <c r="L44" s="5">
        <f t="shared" si="1"/>
        <v>42001.639189814814</v>
      </c>
      <c r="M44" t="b">
        <v>0</v>
      </c>
      <c r="N44">
        <v>169</v>
      </c>
      <c r="O44" t="b">
        <v>1</v>
      </c>
      <c r="P44" t="s">
        <v>8265</v>
      </c>
      <c r="Q44" s="7">
        <f t="shared" si="2"/>
        <v>1.4185714285714286</v>
      </c>
      <c r="R44" s="8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5">
        <f t="shared" si="0"/>
        <v>41802.790347222224</v>
      </c>
      <c r="L45" s="5">
        <f t="shared" si="1"/>
        <v>41833</v>
      </c>
      <c r="M45" t="b">
        <v>0</v>
      </c>
      <c r="N45">
        <v>263</v>
      </c>
      <c r="O45" t="b">
        <v>1</v>
      </c>
      <c r="P45" t="s">
        <v>8265</v>
      </c>
      <c r="Q45" s="7">
        <f t="shared" si="2"/>
        <v>3.0865999999999998</v>
      </c>
      <c r="R45" s="8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5">
        <f t="shared" si="0"/>
        <v>41874.098807870374</v>
      </c>
      <c r="L46" s="5">
        <f t="shared" si="1"/>
        <v>41919.098807870374</v>
      </c>
      <c r="M46" t="b">
        <v>0</v>
      </c>
      <c r="N46">
        <v>15</v>
      </c>
      <c r="O46" t="b">
        <v>1</v>
      </c>
      <c r="P46" t="s">
        <v>8265</v>
      </c>
      <c r="Q46" s="7">
        <f t="shared" si="2"/>
        <v>1</v>
      </c>
      <c r="R46" s="8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5">
        <f t="shared" si="0"/>
        <v>42457.623923611114</v>
      </c>
      <c r="L47" s="5">
        <f t="shared" si="1"/>
        <v>42487.623923611114</v>
      </c>
      <c r="M47" t="b">
        <v>0</v>
      </c>
      <c r="N47">
        <v>61</v>
      </c>
      <c r="O47" t="b">
        <v>1</v>
      </c>
      <c r="P47" t="s">
        <v>8265</v>
      </c>
      <c r="Q47" s="7">
        <f t="shared" si="2"/>
        <v>1.2</v>
      </c>
      <c r="R47" s="8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5">
        <f t="shared" si="0"/>
        <v>42323.964976851858</v>
      </c>
      <c r="L48" s="5">
        <f t="shared" si="1"/>
        <v>42353.964976851858</v>
      </c>
      <c r="M48" t="b">
        <v>0</v>
      </c>
      <c r="N48">
        <v>45</v>
      </c>
      <c r="O48" t="b">
        <v>1</v>
      </c>
      <c r="P48" t="s">
        <v>8265</v>
      </c>
      <c r="Q48" s="7">
        <f t="shared" si="2"/>
        <v>1.0416666666666667</v>
      </c>
      <c r="R48" s="8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5">
        <f t="shared" si="0"/>
        <v>41932.819525462961</v>
      </c>
      <c r="L49" s="5">
        <f t="shared" si="1"/>
        <v>41992.861192129625</v>
      </c>
      <c r="M49" t="b">
        <v>0</v>
      </c>
      <c r="N49">
        <v>70</v>
      </c>
      <c r="O49" t="b">
        <v>1</v>
      </c>
      <c r="P49" t="s">
        <v>8265</v>
      </c>
      <c r="Q49" s="7">
        <f t="shared" si="2"/>
        <v>1.0761100000000001</v>
      </c>
      <c r="R49" s="8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5">
        <f t="shared" si="0"/>
        <v>42033.516898148147</v>
      </c>
      <c r="L50" s="5">
        <f t="shared" si="1"/>
        <v>42064.5</v>
      </c>
      <c r="M50" t="b">
        <v>0</v>
      </c>
      <c r="N50">
        <v>38</v>
      </c>
      <c r="O50" t="b">
        <v>1</v>
      </c>
      <c r="P50" t="s">
        <v>8265</v>
      </c>
      <c r="Q50" s="7">
        <f t="shared" si="2"/>
        <v>1.0794999999999999</v>
      </c>
      <c r="R50" s="8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5">
        <f t="shared" si="0"/>
        <v>42271.176446759258</v>
      </c>
      <c r="L51" s="5">
        <f t="shared" si="1"/>
        <v>42301.176446759258</v>
      </c>
      <c r="M51" t="b">
        <v>0</v>
      </c>
      <c r="N51">
        <v>87</v>
      </c>
      <c r="O51" t="b">
        <v>1</v>
      </c>
      <c r="P51" t="s">
        <v>8265</v>
      </c>
      <c r="Q51" s="7">
        <f t="shared" si="2"/>
        <v>1</v>
      </c>
      <c r="R51" s="8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5">
        <f t="shared" si="0"/>
        <v>41995.752986111111</v>
      </c>
      <c r="L52" s="5">
        <f t="shared" si="1"/>
        <v>42034.708333333328</v>
      </c>
      <c r="M52" t="b">
        <v>0</v>
      </c>
      <c r="N52">
        <v>22</v>
      </c>
      <c r="O52" t="b">
        <v>1</v>
      </c>
      <c r="P52" t="s">
        <v>8265</v>
      </c>
      <c r="Q52" s="7">
        <f t="shared" si="2"/>
        <v>1</v>
      </c>
      <c r="R52" s="8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5">
        <f t="shared" si="0"/>
        <v>42196.928668981483</v>
      </c>
      <c r="L53" s="5">
        <f t="shared" si="1"/>
        <v>42226.928668981483</v>
      </c>
      <c r="M53" t="b">
        <v>0</v>
      </c>
      <c r="N53">
        <v>119</v>
      </c>
      <c r="O53" t="b">
        <v>1</v>
      </c>
      <c r="P53" t="s">
        <v>8265</v>
      </c>
      <c r="Q53" s="7">
        <f t="shared" si="2"/>
        <v>1.2801818181818181</v>
      </c>
      <c r="R53" s="8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5">
        <f t="shared" si="0"/>
        <v>41807.701921296299</v>
      </c>
      <c r="L54" s="5">
        <f t="shared" si="1"/>
        <v>41837.701921296299</v>
      </c>
      <c r="M54" t="b">
        <v>0</v>
      </c>
      <c r="N54">
        <v>52</v>
      </c>
      <c r="O54" t="b">
        <v>1</v>
      </c>
      <c r="P54" t="s">
        <v>8265</v>
      </c>
      <c r="Q54" s="7">
        <f t="shared" si="2"/>
        <v>1.1620999999999999</v>
      </c>
      <c r="R54" s="8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5">
        <f t="shared" si="0"/>
        <v>41719.549131944441</v>
      </c>
      <c r="L55" s="5">
        <f t="shared" si="1"/>
        <v>41733.916666666664</v>
      </c>
      <c r="M55" t="b">
        <v>0</v>
      </c>
      <c r="N55">
        <v>117</v>
      </c>
      <c r="O55" t="b">
        <v>1</v>
      </c>
      <c r="P55" t="s">
        <v>8265</v>
      </c>
      <c r="Q55" s="7">
        <f t="shared" si="2"/>
        <v>1.0963333333333334</v>
      </c>
      <c r="R55" s="8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5">
        <f t="shared" si="0"/>
        <v>42333.713206018518</v>
      </c>
      <c r="L56" s="5">
        <f t="shared" si="1"/>
        <v>42363.713206018518</v>
      </c>
      <c r="M56" t="b">
        <v>0</v>
      </c>
      <c r="N56">
        <v>52</v>
      </c>
      <c r="O56" t="b">
        <v>1</v>
      </c>
      <c r="P56" t="s">
        <v>8265</v>
      </c>
      <c r="Q56" s="7">
        <f t="shared" si="2"/>
        <v>1.01</v>
      </c>
      <c r="R56" s="8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5">
        <f t="shared" si="0"/>
        <v>42496.968935185185</v>
      </c>
      <c r="L57" s="5">
        <f t="shared" si="1"/>
        <v>42517.968935185185</v>
      </c>
      <c r="M57" t="b">
        <v>0</v>
      </c>
      <c r="N57">
        <v>86</v>
      </c>
      <c r="O57" t="b">
        <v>1</v>
      </c>
      <c r="P57" t="s">
        <v>8265</v>
      </c>
      <c r="Q57" s="7">
        <f t="shared" si="2"/>
        <v>1.2895348837209302</v>
      </c>
      <c r="R57" s="8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5">
        <f t="shared" si="0"/>
        <v>42149.548888888887</v>
      </c>
      <c r="L58" s="5">
        <f t="shared" si="1"/>
        <v>42163.666666666672</v>
      </c>
      <c r="M58" t="b">
        <v>0</v>
      </c>
      <c r="N58">
        <v>174</v>
      </c>
      <c r="O58" t="b">
        <v>1</v>
      </c>
      <c r="P58" t="s">
        <v>8265</v>
      </c>
      <c r="Q58" s="7">
        <f t="shared" si="2"/>
        <v>1.0726249999999999</v>
      </c>
      <c r="R58" s="8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5">
        <f t="shared" si="0"/>
        <v>42089.83289351852</v>
      </c>
      <c r="L59" s="5">
        <f t="shared" si="1"/>
        <v>42119.83289351852</v>
      </c>
      <c r="M59" t="b">
        <v>0</v>
      </c>
      <c r="N59">
        <v>69</v>
      </c>
      <c r="O59" t="b">
        <v>1</v>
      </c>
      <c r="P59" t="s">
        <v>8265</v>
      </c>
      <c r="Q59" s="7">
        <f t="shared" si="2"/>
        <v>1.0189999999999999</v>
      </c>
      <c r="R59" s="8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5">
        <f t="shared" si="0"/>
        <v>41932.745046296295</v>
      </c>
      <c r="L60" s="5">
        <f t="shared" si="1"/>
        <v>41962.786712962959</v>
      </c>
      <c r="M60" t="b">
        <v>0</v>
      </c>
      <c r="N60">
        <v>75</v>
      </c>
      <c r="O60" t="b">
        <v>1</v>
      </c>
      <c r="P60" t="s">
        <v>8265</v>
      </c>
      <c r="Q60" s="7">
        <f t="shared" si="2"/>
        <v>1.0290999999999999</v>
      </c>
      <c r="R60" s="8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5">
        <f t="shared" si="0"/>
        <v>42230.23583333334</v>
      </c>
      <c r="L61" s="5">
        <f t="shared" si="1"/>
        <v>42261.875</v>
      </c>
      <c r="M61" t="b">
        <v>0</v>
      </c>
      <c r="N61">
        <v>33</v>
      </c>
      <c r="O61" t="b">
        <v>1</v>
      </c>
      <c r="P61" t="s">
        <v>8265</v>
      </c>
      <c r="Q61" s="7">
        <f t="shared" si="2"/>
        <v>1.0012570000000001</v>
      </c>
      <c r="R61" s="8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5">
        <f t="shared" si="0"/>
        <v>41701.901817129627</v>
      </c>
      <c r="L62" s="5">
        <f t="shared" si="1"/>
        <v>41721</v>
      </c>
      <c r="M62" t="b">
        <v>0</v>
      </c>
      <c r="N62">
        <v>108</v>
      </c>
      <c r="O62" t="b">
        <v>1</v>
      </c>
      <c r="P62" t="s">
        <v>8266</v>
      </c>
      <c r="Q62" s="7">
        <f t="shared" si="2"/>
        <v>1.0329622222222221</v>
      </c>
      <c r="R62" s="8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5">
        <f t="shared" si="0"/>
        <v>41409.814317129632</v>
      </c>
      <c r="L63" s="5">
        <f t="shared" si="1"/>
        <v>41431.814317129632</v>
      </c>
      <c r="M63" t="b">
        <v>0</v>
      </c>
      <c r="N63">
        <v>23</v>
      </c>
      <c r="O63" t="b">
        <v>1</v>
      </c>
      <c r="P63" t="s">
        <v>8266</v>
      </c>
      <c r="Q63" s="7">
        <f t="shared" si="2"/>
        <v>1.4830000000000001</v>
      </c>
      <c r="R63" s="8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5">
        <f t="shared" si="0"/>
        <v>41311.799513888887</v>
      </c>
      <c r="L64" s="5">
        <f t="shared" si="1"/>
        <v>41336.799513888887</v>
      </c>
      <c r="M64" t="b">
        <v>0</v>
      </c>
      <c r="N64">
        <v>48</v>
      </c>
      <c r="O64" t="b">
        <v>1</v>
      </c>
      <c r="P64" t="s">
        <v>8266</v>
      </c>
      <c r="Q64" s="7">
        <f t="shared" si="2"/>
        <v>1.5473333333333332</v>
      </c>
      <c r="R64" s="8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5">
        <f t="shared" si="0"/>
        <v>41612.912187499998</v>
      </c>
      <c r="L65" s="5">
        <f t="shared" si="1"/>
        <v>41636.207638888889</v>
      </c>
      <c r="M65" t="b">
        <v>0</v>
      </c>
      <c r="N65">
        <v>64</v>
      </c>
      <c r="O65" t="b">
        <v>1</v>
      </c>
      <c r="P65" t="s">
        <v>8266</v>
      </c>
      <c r="Q65" s="7">
        <f t="shared" si="2"/>
        <v>1.1351849999999999</v>
      </c>
      <c r="R65" s="8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5">
        <f t="shared" si="0"/>
        <v>41433.01829861111</v>
      </c>
      <c r="L66" s="5">
        <f t="shared" si="1"/>
        <v>41463.01829861111</v>
      </c>
      <c r="M66" t="b">
        <v>0</v>
      </c>
      <c r="N66">
        <v>24</v>
      </c>
      <c r="O66" t="b">
        <v>1</v>
      </c>
      <c r="P66" t="s">
        <v>8266</v>
      </c>
      <c r="Q66" s="7">
        <f t="shared" si="2"/>
        <v>1.7333333333333334</v>
      </c>
      <c r="R66" s="8">
        <f t="shared" si="3"/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5">
        <f t="shared" ref="K67:K130" si="6">(((J67/60)/60)/24)+DATE(1970,1,1)</f>
        <v>41835.821226851855</v>
      </c>
      <c r="L67" s="5">
        <f t="shared" ref="L67:L130" si="7">(((I67/60)/60)/24)+DATE(1970,1,1)</f>
        <v>41862.249305555553</v>
      </c>
      <c r="M67" t="b">
        <v>0</v>
      </c>
      <c r="N67">
        <v>57</v>
      </c>
      <c r="O67" t="b">
        <v>1</v>
      </c>
      <c r="P67" t="s">
        <v>8266</v>
      </c>
      <c r="Q67" s="7">
        <f t="shared" ref="Q67:Q130" si="8">E67/D67</f>
        <v>1.0752857142857142</v>
      </c>
      <c r="R67" s="8">
        <f t="shared" ref="R67:R130" si="9">IFERROR(E67/N67,0)</f>
        <v>132.05263157894737</v>
      </c>
      <c r="S67" t="str">
        <f t="shared" ref="S67:S130" si="10">LEFT(P67,FIND("/",P67)-1)</f>
        <v>film &amp; video</v>
      </c>
      <c r="T67" t="str">
        <f t="shared" ref="T67:T130" si="11">RIGHT(P67,LEN(P67)-FIND("/",P67))</f>
        <v>shorts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5">
        <f t="shared" si="6"/>
        <v>42539.849768518514</v>
      </c>
      <c r="L68" s="5">
        <f t="shared" si="7"/>
        <v>42569.849768518514</v>
      </c>
      <c r="M68" t="b">
        <v>0</v>
      </c>
      <c r="N68">
        <v>26</v>
      </c>
      <c r="O68" t="b">
        <v>1</v>
      </c>
      <c r="P68" t="s">
        <v>8266</v>
      </c>
      <c r="Q68" s="7">
        <f t="shared" si="8"/>
        <v>1.1859999999999999</v>
      </c>
      <c r="R68" s="8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5">
        <f t="shared" si="6"/>
        <v>41075.583379629628</v>
      </c>
      <c r="L69" s="5">
        <f t="shared" si="7"/>
        <v>41105.583379629628</v>
      </c>
      <c r="M69" t="b">
        <v>0</v>
      </c>
      <c r="N69">
        <v>20</v>
      </c>
      <c r="O69" t="b">
        <v>1</v>
      </c>
      <c r="P69" t="s">
        <v>8266</v>
      </c>
      <c r="Q69" s="7">
        <f t="shared" si="8"/>
        <v>1.1625000000000001</v>
      </c>
      <c r="R69" s="8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5">
        <f t="shared" si="6"/>
        <v>41663.569340277776</v>
      </c>
      <c r="L70" s="5">
        <f t="shared" si="7"/>
        <v>41693.569340277776</v>
      </c>
      <c r="M70" t="b">
        <v>0</v>
      </c>
      <c r="N70">
        <v>36</v>
      </c>
      <c r="O70" t="b">
        <v>1</v>
      </c>
      <c r="P70" t="s">
        <v>8266</v>
      </c>
      <c r="Q70" s="7">
        <f t="shared" si="8"/>
        <v>1.2716666666666667</v>
      </c>
      <c r="R70" s="8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5">
        <f t="shared" si="6"/>
        <v>40786.187789351854</v>
      </c>
      <c r="L71" s="5">
        <f t="shared" si="7"/>
        <v>40818.290972222225</v>
      </c>
      <c r="M71" t="b">
        <v>0</v>
      </c>
      <c r="N71">
        <v>178</v>
      </c>
      <c r="O71" t="b">
        <v>1</v>
      </c>
      <c r="P71" t="s">
        <v>8266</v>
      </c>
      <c r="Q71" s="7">
        <f t="shared" si="8"/>
        <v>1.109423</v>
      </c>
      <c r="R71" s="8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5">
        <f t="shared" si="6"/>
        <v>40730.896354166667</v>
      </c>
      <c r="L72" s="5">
        <f t="shared" si="7"/>
        <v>40790.896354166667</v>
      </c>
      <c r="M72" t="b">
        <v>0</v>
      </c>
      <c r="N72">
        <v>17</v>
      </c>
      <c r="O72" t="b">
        <v>1</v>
      </c>
      <c r="P72" t="s">
        <v>8266</v>
      </c>
      <c r="Q72" s="7">
        <f t="shared" si="8"/>
        <v>1.272</v>
      </c>
      <c r="R72" s="8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5">
        <f t="shared" si="6"/>
        <v>40997.271493055552</v>
      </c>
      <c r="L73" s="5">
        <f t="shared" si="7"/>
        <v>41057.271493055552</v>
      </c>
      <c r="M73" t="b">
        <v>0</v>
      </c>
      <c r="N73">
        <v>32</v>
      </c>
      <c r="O73" t="b">
        <v>1</v>
      </c>
      <c r="P73" t="s">
        <v>8266</v>
      </c>
      <c r="Q73" s="7">
        <f t="shared" si="8"/>
        <v>1.2394444444444443</v>
      </c>
      <c r="R73" s="8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5">
        <f t="shared" si="6"/>
        <v>41208.010196759256</v>
      </c>
      <c r="L74" s="5">
        <f t="shared" si="7"/>
        <v>41228</v>
      </c>
      <c r="M74" t="b">
        <v>0</v>
      </c>
      <c r="N74">
        <v>41</v>
      </c>
      <c r="O74" t="b">
        <v>1</v>
      </c>
      <c r="P74" t="s">
        <v>8266</v>
      </c>
      <c r="Q74" s="7">
        <f t="shared" si="8"/>
        <v>1.084090909090909</v>
      </c>
      <c r="R74" s="8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5">
        <f t="shared" si="6"/>
        <v>40587.75675925926</v>
      </c>
      <c r="L75" s="5">
        <f t="shared" si="7"/>
        <v>40666.165972222225</v>
      </c>
      <c r="M75" t="b">
        <v>0</v>
      </c>
      <c r="N75">
        <v>18</v>
      </c>
      <c r="O75" t="b">
        <v>1</v>
      </c>
      <c r="P75" t="s">
        <v>8266</v>
      </c>
      <c r="Q75" s="7">
        <f t="shared" si="8"/>
        <v>1</v>
      </c>
      <c r="R75" s="8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5">
        <f t="shared" si="6"/>
        <v>42360.487210648149</v>
      </c>
      <c r="L76" s="5">
        <f t="shared" si="7"/>
        <v>42390.487210648149</v>
      </c>
      <c r="M76" t="b">
        <v>0</v>
      </c>
      <c r="N76">
        <v>29</v>
      </c>
      <c r="O76" t="b">
        <v>1</v>
      </c>
      <c r="P76" t="s">
        <v>8266</v>
      </c>
      <c r="Q76" s="7">
        <f t="shared" si="8"/>
        <v>1.1293199999999999</v>
      </c>
      <c r="R76" s="8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5">
        <f t="shared" si="6"/>
        <v>41357.209166666667</v>
      </c>
      <c r="L77" s="5">
        <f t="shared" si="7"/>
        <v>41387.209166666667</v>
      </c>
      <c r="M77" t="b">
        <v>0</v>
      </c>
      <c r="N77">
        <v>47</v>
      </c>
      <c r="O77" t="b">
        <v>1</v>
      </c>
      <c r="P77" t="s">
        <v>8266</v>
      </c>
      <c r="Q77" s="7">
        <f t="shared" si="8"/>
        <v>1.1542857142857144</v>
      </c>
      <c r="R77" s="8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5">
        <f t="shared" si="6"/>
        <v>40844.691643518519</v>
      </c>
      <c r="L78" s="5">
        <f t="shared" si="7"/>
        <v>40904.733310185184</v>
      </c>
      <c r="M78" t="b">
        <v>0</v>
      </c>
      <c r="N78">
        <v>15</v>
      </c>
      <c r="O78" t="b">
        <v>1</v>
      </c>
      <c r="P78" t="s">
        <v>8266</v>
      </c>
      <c r="Q78" s="7">
        <f t="shared" si="8"/>
        <v>1.5333333333333334</v>
      </c>
      <c r="R78" s="8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5">
        <f t="shared" si="6"/>
        <v>40997.144872685189</v>
      </c>
      <c r="L79" s="5">
        <f t="shared" si="7"/>
        <v>41050.124305555553</v>
      </c>
      <c r="M79" t="b">
        <v>0</v>
      </c>
      <c r="N79">
        <v>26</v>
      </c>
      <c r="O79" t="b">
        <v>1</v>
      </c>
      <c r="P79" t="s">
        <v>8266</v>
      </c>
      <c r="Q79" s="7">
        <f t="shared" si="8"/>
        <v>3.9249999999999998</v>
      </c>
      <c r="R79" s="8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5">
        <f t="shared" si="6"/>
        <v>42604.730567129634</v>
      </c>
      <c r="L80" s="5">
        <f t="shared" si="7"/>
        <v>42614.730567129634</v>
      </c>
      <c r="M80" t="b">
        <v>0</v>
      </c>
      <c r="N80">
        <v>35</v>
      </c>
      <c r="O80" t="b">
        <v>1</v>
      </c>
      <c r="P80" t="s">
        <v>8266</v>
      </c>
      <c r="Q80" s="7">
        <f t="shared" si="8"/>
        <v>27.02</v>
      </c>
      <c r="R80" s="8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5">
        <f t="shared" si="6"/>
        <v>41724.776539351849</v>
      </c>
      <c r="L81" s="5">
        <f t="shared" si="7"/>
        <v>41754.776539351849</v>
      </c>
      <c r="M81" t="b">
        <v>0</v>
      </c>
      <c r="N81">
        <v>41</v>
      </c>
      <c r="O81" t="b">
        <v>1</v>
      </c>
      <c r="P81" t="s">
        <v>8266</v>
      </c>
      <c r="Q81" s="7">
        <f t="shared" si="8"/>
        <v>1.27</v>
      </c>
      <c r="R81" s="8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5">
        <f t="shared" si="6"/>
        <v>41583.083981481483</v>
      </c>
      <c r="L82" s="5">
        <f t="shared" si="7"/>
        <v>41618.083981481483</v>
      </c>
      <c r="M82" t="b">
        <v>0</v>
      </c>
      <c r="N82">
        <v>47</v>
      </c>
      <c r="O82" t="b">
        <v>1</v>
      </c>
      <c r="P82" t="s">
        <v>8266</v>
      </c>
      <c r="Q82" s="7">
        <f t="shared" si="8"/>
        <v>1.0725</v>
      </c>
      <c r="R82" s="8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5">
        <f t="shared" si="6"/>
        <v>41100.158877314818</v>
      </c>
      <c r="L83" s="5">
        <f t="shared" si="7"/>
        <v>41104.126388888886</v>
      </c>
      <c r="M83" t="b">
        <v>0</v>
      </c>
      <c r="N83">
        <v>28</v>
      </c>
      <c r="O83" t="b">
        <v>1</v>
      </c>
      <c r="P83" t="s">
        <v>8266</v>
      </c>
      <c r="Q83" s="7">
        <f t="shared" si="8"/>
        <v>1.98</v>
      </c>
      <c r="R83" s="8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5">
        <f t="shared" si="6"/>
        <v>40795.820150462961</v>
      </c>
      <c r="L84" s="5">
        <f t="shared" si="7"/>
        <v>40825.820150462961</v>
      </c>
      <c r="M84" t="b">
        <v>0</v>
      </c>
      <c r="N84">
        <v>100</v>
      </c>
      <c r="O84" t="b">
        <v>1</v>
      </c>
      <c r="P84" t="s">
        <v>8266</v>
      </c>
      <c r="Q84" s="7">
        <f t="shared" si="8"/>
        <v>1.0001249999999999</v>
      </c>
      <c r="R84" s="8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5">
        <f t="shared" si="6"/>
        <v>42042.615613425922</v>
      </c>
      <c r="L85" s="5">
        <f t="shared" si="7"/>
        <v>42057.479166666672</v>
      </c>
      <c r="M85" t="b">
        <v>0</v>
      </c>
      <c r="N85">
        <v>13</v>
      </c>
      <c r="O85" t="b">
        <v>1</v>
      </c>
      <c r="P85" t="s">
        <v>8266</v>
      </c>
      <c r="Q85" s="7">
        <f t="shared" si="8"/>
        <v>1.0249999999999999</v>
      </c>
      <c r="R85" s="8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5">
        <f t="shared" si="6"/>
        <v>40648.757939814815</v>
      </c>
      <c r="L86" s="5">
        <f t="shared" si="7"/>
        <v>40678.757939814815</v>
      </c>
      <c r="M86" t="b">
        <v>0</v>
      </c>
      <c r="N86">
        <v>7</v>
      </c>
      <c r="O86" t="b">
        <v>1</v>
      </c>
      <c r="P86" t="s">
        <v>8266</v>
      </c>
      <c r="Q86" s="7">
        <f t="shared" si="8"/>
        <v>1</v>
      </c>
      <c r="R86" s="8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5">
        <f t="shared" si="6"/>
        <v>40779.125428240739</v>
      </c>
      <c r="L87" s="5">
        <f t="shared" si="7"/>
        <v>40809.125428240739</v>
      </c>
      <c r="M87" t="b">
        <v>0</v>
      </c>
      <c r="N87">
        <v>21</v>
      </c>
      <c r="O87" t="b">
        <v>1</v>
      </c>
      <c r="P87" t="s">
        <v>8266</v>
      </c>
      <c r="Q87" s="7">
        <f t="shared" si="8"/>
        <v>1.2549999999999999</v>
      </c>
      <c r="R87" s="8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5">
        <f t="shared" si="6"/>
        <v>42291.556076388893</v>
      </c>
      <c r="L88" s="5">
        <f t="shared" si="7"/>
        <v>42365.59774305555</v>
      </c>
      <c r="M88" t="b">
        <v>0</v>
      </c>
      <c r="N88">
        <v>17</v>
      </c>
      <c r="O88" t="b">
        <v>1</v>
      </c>
      <c r="P88" t="s">
        <v>8266</v>
      </c>
      <c r="Q88" s="7">
        <f t="shared" si="8"/>
        <v>1.0646666666666667</v>
      </c>
      <c r="R88" s="8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5">
        <f t="shared" si="6"/>
        <v>40322.53938657407</v>
      </c>
      <c r="L89" s="5">
        <f t="shared" si="7"/>
        <v>40332.070138888892</v>
      </c>
      <c r="M89" t="b">
        <v>0</v>
      </c>
      <c r="N89">
        <v>25</v>
      </c>
      <c r="O89" t="b">
        <v>1</v>
      </c>
      <c r="P89" t="s">
        <v>8266</v>
      </c>
      <c r="Q89" s="7">
        <f t="shared" si="8"/>
        <v>1.046</v>
      </c>
      <c r="R89" s="8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5">
        <f t="shared" si="6"/>
        <v>41786.65892361111</v>
      </c>
      <c r="L90" s="5">
        <f t="shared" si="7"/>
        <v>41812.65892361111</v>
      </c>
      <c r="M90" t="b">
        <v>0</v>
      </c>
      <c r="N90">
        <v>60</v>
      </c>
      <c r="O90" t="b">
        <v>1</v>
      </c>
      <c r="P90" t="s">
        <v>8266</v>
      </c>
      <c r="Q90" s="7">
        <f t="shared" si="8"/>
        <v>1.0285714285714285</v>
      </c>
      <c r="R90" s="8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5">
        <f t="shared" si="6"/>
        <v>41402.752222222225</v>
      </c>
      <c r="L91" s="5">
        <f t="shared" si="7"/>
        <v>41427.752222222225</v>
      </c>
      <c r="M91" t="b">
        <v>0</v>
      </c>
      <c r="N91">
        <v>56</v>
      </c>
      <c r="O91" t="b">
        <v>1</v>
      </c>
      <c r="P91" t="s">
        <v>8266</v>
      </c>
      <c r="Q91" s="7">
        <f t="shared" si="8"/>
        <v>1.1506666666666667</v>
      </c>
      <c r="R91" s="8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5">
        <f t="shared" si="6"/>
        <v>40706.297442129631</v>
      </c>
      <c r="L92" s="5">
        <f t="shared" si="7"/>
        <v>40736.297442129631</v>
      </c>
      <c r="M92" t="b">
        <v>0</v>
      </c>
      <c r="N92">
        <v>16</v>
      </c>
      <c r="O92" t="b">
        <v>1</v>
      </c>
      <c r="P92" t="s">
        <v>8266</v>
      </c>
      <c r="Q92" s="7">
        <f t="shared" si="8"/>
        <v>1.004</v>
      </c>
      <c r="R92" s="8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5">
        <f t="shared" si="6"/>
        <v>40619.402361111112</v>
      </c>
      <c r="L93" s="5">
        <f t="shared" si="7"/>
        <v>40680.402361111112</v>
      </c>
      <c r="M93" t="b">
        <v>0</v>
      </c>
      <c r="N93">
        <v>46</v>
      </c>
      <c r="O93" t="b">
        <v>1</v>
      </c>
      <c r="P93" t="s">
        <v>8266</v>
      </c>
      <c r="Q93" s="7">
        <f t="shared" si="8"/>
        <v>1.2</v>
      </c>
      <c r="R93" s="8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5">
        <f t="shared" si="6"/>
        <v>42721.198877314819</v>
      </c>
      <c r="L94" s="5">
        <f t="shared" si="7"/>
        <v>42767.333333333328</v>
      </c>
      <c r="M94" t="b">
        <v>0</v>
      </c>
      <c r="N94">
        <v>43</v>
      </c>
      <c r="O94" t="b">
        <v>1</v>
      </c>
      <c r="P94" t="s">
        <v>8266</v>
      </c>
      <c r="Q94" s="7">
        <f t="shared" si="8"/>
        <v>1.052</v>
      </c>
      <c r="R94" s="8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5">
        <f t="shared" si="6"/>
        <v>41065.858067129629</v>
      </c>
      <c r="L95" s="5">
        <f t="shared" si="7"/>
        <v>41093.875</v>
      </c>
      <c r="M95" t="b">
        <v>0</v>
      </c>
      <c r="N95">
        <v>15</v>
      </c>
      <c r="O95" t="b">
        <v>1</v>
      </c>
      <c r="P95" t="s">
        <v>8266</v>
      </c>
      <c r="Q95" s="7">
        <f t="shared" si="8"/>
        <v>1.1060000000000001</v>
      </c>
      <c r="R95" s="8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5">
        <f t="shared" si="6"/>
        <v>41716.717847222222</v>
      </c>
      <c r="L96" s="5">
        <f t="shared" si="7"/>
        <v>41736.717847222222</v>
      </c>
      <c r="M96" t="b">
        <v>0</v>
      </c>
      <c r="N96">
        <v>12</v>
      </c>
      <c r="O96" t="b">
        <v>1</v>
      </c>
      <c r="P96" t="s">
        <v>8266</v>
      </c>
      <c r="Q96" s="7">
        <f t="shared" si="8"/>
        <v>1.04</v>
      </c>
      <c r="R96" s="8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5">
        <f t="shared" si="6"/>
        <v>40935.005104166667</v>
      </c>
      <c r="L97" s="5">
        <f t="shared" si="7"/>
        <v>40965.005104166667</v>
      </c>
      <c r="M97" t="b">
        <v>0</v>
      </c>
      <c r="N97">
        <v>21</v>
      </c>
      <c r="O97" t="b">
        <v>1</v>
      </c>
      <c r="P97" t="s">
        <v>8266</v>
      </c>
      <c r="Q97" s="7">
        <f t="shared" si="8"/>
        <v>1.3142857142857143</v>
      </c>
      <c r="R97" s="8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5">
        <f t="shared" si="6"/>
        <v>40324.662511574075</v>
      </c>
      <c r="L98" s="5">
        <f t="shared" si="7"/>
        <v>40391.125</v>
      </c>
      <c r="M98" t="b">
        <v>0</v>
      </c>
      <c r="N98">
        <v>34</v>
      </c>
      <c r="O98" t="b">
        <v>1</v>
      </c>
      <c r="P98" t="s">
        <v>8266</v>
      </c>
      <c r="Q98" s="7">
        <f t="shared" si="8"/>
        <v>1.1466666666666667</v>
      </c>
      <c r="R98" s="8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5">
        <f t="shared" si="6"/>
        <v>40706.135208333333</v>
      </c>
      <c r="L99" s="5">
        <f t="shared" si="7"/>
        <v>40736.135208333333</v>
      </c>
      <c r="M99" t="b">
        <v>0</v>
      </c>
      <c r="N99">
        <v>8</v>
      </c>
      <c r="O99" t="b">
        <v>1</v>
      </c>
      <c r="P99" t="s">
        <v>8266</v>
      </c>
      <c r="Q99" s="7">
        <f t="shared" si="8"/>
        <v>1.0625</v>
      </c>
      <c r="R99" s="8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5">
        <f t="shared" si="6"/>
        <v>41214.79483796296</v>
      </c>
      <c r="L100" s="5">
        <f t="shared" si="7"/>
        <v>41250.979166666664</v>
      </c>
      <c r="M100" t="b">
        <v>0</v>
      </c>
      <c r="N100">
        <v>60</v>
      </c>
      <c r="O100" t="b">
        <v>1</v>
      </c>
      <c r="P100" t="s">
        <v>8266</v>
      </c>
      <c r="Q100" s="7">
        <f t="shared" si="8"/>
        <v>1.0625</v>
      </c>
      <c r="R100" s="8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5">
        <f t="shared" si="6"/>
        <v>41631.902766203704</v>
      </c>
      <c r="L101" s="5">
        <f t="shared" si="7"/>
        <v>41661.902766203704</v>
      </c>
      <c r="M101" t="b">
        <v>0</v>
      </c>
      <c r="N101">
        <v>39</v>
      </c>
      <c r="O101" t="b">
        <v>1</v>
      </c>
      <c r="P101" t="s">
        <v>8266</v>
      </c>
      <c r="Q101" s="7">
        <f t="shared" si="8"/>
        <v>1.0601933333333333</v>
      </c>
      <c r="R101" s="8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5">
        <f t="shared" si="6"/>
        <v>41197.753310185188</v>
      </c>
      <c r="L102" s="5">
        <f t="shared" si="7"/>
        <v>41217.794976851852</v>
      </c>
      <c r="M102" t="b">
        <v>0</v>
      </c>
      <c r="N102">
        <v>26</v>
      </c>
      <c r="O102" t="b">
        <v>1</v>
      </c>
      <c r="P102" t="s">
        <v>8266</v>
      </c>
      <c r="Q102" s="7">
        <f t="shared" si="8"/>
        <v>1</v>
      </c>
      <c r="R102" s="8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5">
        <f t="shared" si="6"/>
        <v>41274.776736111111</v>
      </c>
      <c r="L103" s="5">
        <f t="shared" si="7"/>
        <v>41298.776736111111</v>
      </c>
      <c r="M103" t="b">
        <v>0</v>
      </c>
      <c r="N103">
        <v>35</v>
      </c>
      <c r="O103" t="b">
        <v>1</v>
      </c>
      <c r="P103" t="s">
        <v>8266</v>
      </c>
      <c r="Q103" s="7">
        <f t="shared" si="8"/>
        <v>1</v>
      </c>
      <c r="R103" s="8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5">
        <f t="shared" si="6"/>
        <v>40505.131168981483</v>
      </c>
      <c r="L104" s="5">
        <f t="shared" si="7"/>
        <v>40535.131168981483</v>
      </c>
      <c r="M104" t="b">
        <v>0</v>
      </c>
      <c r="N104">
        <v>65</v>
      </c>
      <c r="O104" t="b">
        <v>1</v>
      </c>
      <c r="P104" t="s">
        <v>8266</v>
      </c>
      <c r="Q104" s="7">
        <f t="shared" si="8"/>
        <v>1.2775000000000001</v>
      </c>
      <c r="R104" s="8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5">
        <f t="shared" si="6"/>
        <v>41682.805902777778</v>
      </c>
      <c r="L105" s="5">
        <f t="shared" si="7"/>
        <v>41705.805902777778</v>
      </c>
      <c r="M105" t="b">
        <v>0</v>
      </c>
      <c r="N105">
        <v>49</v>
      </c>
      <c r="O105" t="b">
        <v>1</v>
      </c>
      <c r="P105" t="s">
        <v>8266</v>
      </c>
      <c r="Q105" s="7">
        <f t="shared" si="8"/>
        <v>1.0515384615384615</v>
      </c>
      <c r="R105" s="8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5">
        <f t="shared" si="6"/>
        <v>40612.695208333331</v>
      </c>
      <c r="L106" s="5">
        <f t="shared" si="7"/>
        <v>40636.041666666664</v>
      </c>
      <c r="M106" t="b">
        <v>0</v>
      </c>
      <c r="N106">
        <v>10</v>
      </c>
      <c r="O106" t="b">
        <v>1</v>
      </c>
      <c r="P106" t="s">
        <v>8266</v>
      </c>
      <c r="Q106" s="7">
        <f t="shared" si="8"/>
        <v>1.2</v>
      </c>
      <c r="R106" s="8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5">
        <f t="shared" si="6"/>
        <v>42485.724768518514</v>
      </c>
      <c r="L107" s="5">
        <f t="shared" si="7"/>
        <v>42504</v>
      </c>
      <c r="M107" t="b">
        <v>0</v>
      </c>
      <c r="N107">
        <v>60</v>
      </c>
      <c r="O107" t="b">
        <v>1</v>
      </c>
      <c r="P107" t="s">
        <v>8266</v>
      </c>
      <c r="Q107" s="7">
        <f t="shared" si="8"/>
        <v>1.074090909090909</v>
      </c>
      <c r="R107" s="8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5">
        <f t="shared" si="6"/>
        <v>40987.776631944449</v>
      </c>
      <c r="L108" s="5">
        <f t="shared" si="7"/>
        <v>41001.776631944449</v>
      </c>
      <c r="M108" t="b">
        <v>0</v>
      </c>
      <c r="N108">
        <v>27</v>
      </c>
      <c r="O108" t="b">
        <v>1</v>
      </c>
      <c r="P108" t="s">
        <v>8266</v>
      </c>
      <c r="Q108" s="7">
        <f t="shared" si="8"/>
        <v>1.0049999999999999</v>
      </c>
      <c r="R108" s="8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5">
        <f t="shared" si="6"/>
        <v>40635.982488425929</v>
      </c>
      <c r="L109" s="5">
        <f t="shared" si="7"/>
        <v>40657.982488425929</v>
      </c>
      <c r="M109" t="b">
        <v>0</v>
      </c>
      <c r="N109">
        <v>69</v>
      </c>
      <c r="O109" t="b">
        <v>1</v>
      </c>
      <c r="P109" t="s">
        <v>8266</v>
      </c>
      <c r="Q109" s="7">
        <f t="shared" si="8"/>
        <v>1.0246666666666666</v>
      </c>
      <c r="R109" s="8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5">
        <f t="shared" si="6"/>
        <v>41365.613078703704</v>
      </c>
      <c r="L110" s="5">
        <f t="shared" si="7"/>
        <v>41425.613078703704</v>
      </c>
      <c r="M110" t="b">
        <v>0</v>
      </c>
      <c r="N110">
        <v>47</v>
      </c>
      <c r="O110" t="b">
        <v>1</v>
      </c>
      <c r="P110" t="s">
        <v>8266</v>
      </c>
      <c r="Q110" s="7">
        <f t="shared" si="8"/>
        <v>2.4666666666666668</v>
      </c>
      <c r="R110" s="8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5">
        <f t="shared" si="6"/>
        <v>40570.025810185187</v>
      </c>
      <c r="L111" s="5">
        <f t="shared" si="7"/>
        <v>40600.025810185187</v>
      </c>
      <c r="M111" t="b">
        <v>0</v>
      </c>
      <c r="N111">
        <v>47</v>
      </c>
      <c r="O111" t="b">
        <v>1</v>
      </c>
      <c r="P111" t="s">
        <v>8266</v>
      </c>
      <c r="Q111" s="7">
        <f t="shared" si="8"/>
        <v>2.1949999999999998</v>
      </c>
      <c r="R111" s="8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5">
        <f t="shared" si="6"/>
        <v>41557.949687500004</v>
      </c>
      <c r="L112" s="5">
        <f t="shared" si="7"/>
        <v>41592.249305555553</v>
      </c>
      <c r="M112" t="b">
        <v>0</v>
      </c>
      <c r="N112">
        <v>26</v>
      </c>
      <c r="O112" t="b">
        <v>1</v>
      </c>
      <c r="P112" t="s">
        <v>8266</v>
      </c>
      <c r="Q112" s="7">
        <f t="shared" si="8"/>
        <v>1.3076923076923077</v>
      </c>
      <c r="R112" s="8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5">
        <f t="shared" si="6"/>
        <v>42125.333182870367</v>
      </c>
      <c r="L113" s="5">
        <f t="shared" si="7"/>
        <v>42155.333182870367</v>
      </c>
      <c r="M113" t="b">
        <v>0</v>
      </c>
      <c r="N113">
        <v>53</v>
      </c>
      <c r="O113" t="b">
        <v>1</v>
      </c>
      <c r="P113" t="s">
        <v>8266</v>
      </c>
      <c r="Q113" s="7">
        <f t="shared" si="8"/>
        <v>1.5457142857142858</v>
      </c>
      <c r="R113" s="8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5">
        <f t="shared" si="6"/>
        <v>41718.043032407404</v>
      </c>
      <c r="L114" s="5">
        <f t="shared" si="7"/>
        <v>41742.083333333336</v>
      </c>
      <c r="M114" t="b">
        <v>0</v>
      </c>
      <c r="N114">
        <v>81</v>
      </c>
      <c r="O114" t="b">
        <v>1</v>
      </c>
      <c r="P114" t="s">
        <v>8266</v>
      </c>
      <c r="Q114" s="7">
        <f t="shared" si="8"/>
        <v>1.04</v>
      </c>
      <c r="R114" s="8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5">
        <f t="shared" si="6"/>
        <v>40753.758425925924</v>
      </c>
      <c r="L115" s="5">
        <f t="shared" si="7"/>
        <v>40761.625</v>
      </c>
      <c r="M115" t="b">
        <v>0</v>
      </c>
      <c r="N115">
        <v>78</v>
      </c>
      <c r="O115" t="b">
        <v>1</v>
      </c>
      <c r="P115" t="s">
        <v>8266</v>
      </c>
      <c r="Q115" s="7">
        <f t="shared" si="8"/>
        <v>1.41</v>
      </c>
      <c r="R115" s="8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5">
        <f t="shared" si="6"/>
        <v>40861.27416666667</v>
      </c>
      <c r="L116" s="5">
        <f t="shared" si="7"/>
        <v>40921.27416666667</v>
      </c>
      <c r="M116" t="b">
        <v>0</v>
      </c>
      <c r="N116">
        <v>35</v>
      </c>
      <c r="O116" t="b">
        <v>1</v>
      </c>
      <c r="P116" t="s">
        <v>8266</v>
      </c>
      <c r="Q116" s="7">
        <f t="shared" si="8"/>
        <v>1.0333333333333334</v>
      </c>
      <c r="R116" s="8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5">
        <f t="shared" si="6"/>
        <v>40918.738935185182</v>
      </c>
      <c r="L117" s="5">
        <f t="shared" si="7"/>
        <v>40943.738935185182</v>
      </c>
      <c r="M117" t="b">
        <v>0</v>
      </c>
      <c r="N117">
        <v>22</v>
      </c>
      <c r="O117" t="b">
        <v>1</v>
      </c>
      <c r="P117" t="s">
        <v>8266</v>
      </c>
      <c r="Q117" s="7">
        <f t="shared" si="8"/>
        <v>1.4044444444444444</v>
      </c>
      <c r="R117" s="8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5">
        <f t="shared" si="6"/>
        <v>40595.497164351851</v>
      </c>
      <c r="L118" s="5">
        <f t="shared" si="7"/>
        <v>40641.455497685187</v>
      </c>
      <c r="M118" t="b">
        <v>0</v>
      </c>
      <c r="N118">
        <v>57</v>
      </c>
      <c r="O118" t="b">
        <v>1</v>
      </c>
      <c r="P118" t="s">
        <v>8266</v>
      </c>
      <c r="Q118" s="7">
        <f t="shared" si="8"/>
        <v>1.1365714285714286</v>
      </c>
      <c r="R118" s="8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5">
        <f t="shared" si="6"/>
        <v>40248.834999999999</v>
      </c>
      <c r="L119" s="5">
        <f t="shared" si="7"/>
        <v>40338.791666666664</v>
      </c>
      <c r="M119" t="b">
        <v>0</v>
      </c>
      <c r="N119">
        <v>27</v>
      </c>
      <c r="O119" t="b">
        <v>1</v>
      </c>
      <c r="P119" t="s">
        <v>8266</v>
      </c>
      <c r="Q119" s="7">
        <f t="shared" si="8"/>
        <v>1.0049377777777779</v>
      </c>
      <c r="R119" s="8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5">
        <f t="shared" si="6"/>
        <v>40723.053657407407</v>
      </c>
      <c r="L120" s="5">
        <f t="shared" si="7"/>
        <v>40753.053657407407</v>
      </c>
      <c r="M120" t="b">
        <v>0</v>
      </c>
      <c r="N120">
        <v>39</v>
      </c>
      <c r="O120" t="b">
        <v>1</v>
      </c>
      <c r="P120" t="s">
        <v>8266</v>
      </c>
      <c r="Q120" s="7">
        <f t="shared" si="8"/>
        <v>1.1303159999999999</v>
      </c>
      <c r="R120" s="8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5">
        <f t="shared" si="6"/>
        <v>40739.069282407407</v>
      </c>
      <c r="L121" s="5">
        <f t="shared" si="7"/>
        <v>40768.958333333336</v>
      </c>
      <c r="M121" t="b">
        <v>0</v>
      </c>
      <c r="N121">
        <v>37</v>
      </c>
      <c r="O121" t="b">
        <v>1</v>
      </c>
      <c r="P121" t="s">
        <v>8266</v>
      </c>
      <c r="Q121" s="7">
        <f t="shared" si="8"/>
        <v>1.0455692307692308</v>
      </c>
      <c r="R121" s="8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5">
        <f t="shared" si="6"/>
        <v>42616.049849537041</v>
      </c>
      <c r="L122" s="5">
        <f t="shared" si="7"/>
        <v>42646.049849537041</v>
      </c>
      <c r="M122" t="b">
        <v>0</v>
      </c>
      <c r="N122">
        <v>1</v>
      </c>
      <c r="O122" t="b">
        <v>0</v>
      </c>
      <c r="P122" t="s">
        <v>8267</v>
      </c>
      <c r="Q122" s="7">
        <f t="shared" si="8"/>
        <v>1.4285714285714287E-4</v>
      </c>
      <c r="R122" s="8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5">
        <f t="shared" si="6"/>
        <v>42096.704976851848</v>
      </c>
      <c r="L123" s="5">
        <f t="shared" si="7"/>
        <v>42112.427777777775</v>
      </c>
      <c r="M123" t="b">
        <v>0</v>
      </c>
      <c r="N123">
        <v>1</v>
      </c>
      <c r="O123" t="b">
        <v>0</v>
      </c>
      <c r="P123" t="s">
        <v>8267</v>
      </c>
      <c r="Q123" s="7">
        <f t="shared" si="8"/>
        <v>3.3333333333333332E-4</v>
      </c>
      <c r="R123" s="8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5">
        <f t="shared" si="6"/>
        <v>42593.431793981479</v>
      </c>
      <c r="L124" s="5">
        <f t="shared" si="7"/>
        <v>42653.431793981479</v>
      </c>
      <c r="M124" t="b">
        <v>0</v>
      </c>
      <c r="N124">
        <v>0</v>
      </c>
      <c r="O124" t="b">
        <v>0</v>
      </c>
      <c r="P124" t="s">
        <v>8267</v>
      </c>
      <c r="Q124" s="7">
        <f t="shared" si="8"/>
        <v>0</v>
      </c>
      <c r="R124" s="8">
        <f t="shared" si="9"/>
        <v>0</v>
      </c>
      <c r="S124" t="str">
        <f t="shared" si="10"/>
        <v>film &amp; video</v>
      </c>
      <c r="T124" t="str">
        <f t="shared" si="11"/>
        <v>science fiction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5">
        <f t="shared" si="6"/>
        <v>41904.781990740739</v>
      </c>
      <c r="L125" s="5">
        <f t="shared" si="7"/>
        <v>41940.916666666664</v>
      </c>
      <c r="M125" t="b">
        <v>0</v>
      </c>
      <c r="N125">
        <v>6</v>
      </c>
      <c r="O125" t="b">
        <v>0</v>
      </c>
      <c r="P125" t="s">
        <v>8267</v>
      </c>
      <c r="Q125" s="7">
        <f t="shared" si="8"/>
        <v>2.7454545454545453E-3</v>
      </c>
      <c r="R125" s="8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5">
        <f t="shared" si="6"/>
        <v>42114.928726851853</v>
      </c>
      <c r="L126" s="5">
        <f t="shared" si="7"/>
        <v>42139.928726851853</v>
      </c>
      <c r="M126" t="b">
        <v>0</v>
      </c>
      <c r="N126">
        <v>0</v>
      </c>
      <c r="O126" t="b">
        <v>0</v>
      </c>
      <c r="P126" t="s">
        <v>8267</v>
      </c>
      <c r="Q126" s="7">
        <f t="shared" si="8"/>
        <v>0</v>
      </c>
      <c r="R126" s="8">
        <f t="shared" si="9"/>
        <v>0</v>
      </c>
      <c r="S126" t="str">
        <f t="shared" si="10"/>
        <v>film &amp; video</v>
      </c>
      <c r="T126" t="str">
        <f t="shared" si="11"/>
        <v>science fiction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5">
        <f t="shared" si="6"/>
        <v>42709.993981481486</v>
      </c>
      <c r="L127" s="5">
        <f t="shared" si="7"/>
        <v>42769.993981481486</v>
      </c>
      <c r="M127" t="b">
        <v>0</v>
      </c>
      <c r="N127">
        <v>6</v>
      </c>
      <c r="O127" t="b">
        <v>0</v>
      </c>
      <c r="P127" t="s">
        <v>8267</v>
      </c>
      <c r="Q127" s="7">
        <f t="shared" si="8"/>
        <v>0.14000000000000001</v>
      </c>
      <c r="R127" s="8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5">
        <f t="shared" si="6"/>
        <v>42135.589548611111</v>
      </c>
      <c r="L128" s="5">
        <f t="shared" si="7"/>
        <v>42166.083333333328</v>
      </c>
      <c r="M128" t="b">
        <v>0</v>
      </c>
      <c r="N128">
        <v>13</v>
      </c>
      <c r="O128" t="b">
        <v>0</v>
      </c>
      <c r="P128" t="s">
        <v>8267</v>
      </c>
      <c r="Q128" s="7">
        <f t="shared" si="8"/>
        <v>5.5480000000000002E-2</v>
      </c>
      <c r="R128" s="8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5">
        <f t="shared" si="6"/>
        <v>42067.62431712963</v>
      </c>
      <c r="L129" s="5">
        <f t="shared" si="7"/>
        <v>42097.582650462966</v>
      </c>
      <c r="M129" t="b">
        <v>0</v>
      </c>
      <c r="N129">
        <v>4</v>
      </c>
      <c r="O129" t="b">
        <v>0</v>
      </c>
      <c r="P129" t="s">
        <v>8267</v>
      </c>
      <c r="Q129" s="7">
        <f t="shared" si="8"/>
        <v>2.375E-2</v>
      </c>
      <c r="R129" s="8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5">
        <f t="shared" si="6"/>
        <v>42628.22792824074</v>
      </c>
      <c r="L130" s="5">
        <f t="shared" si="7"/>
        <v>42663.22792824074</v>
      </c>
      <c r="M130" t="b">
        <v>0</v>
      </c>
      <c r="N130">
        <v>6</v>
      </c>
      <c r="O130" t="b">
        <v>0</v>
      </c>
      <c r="P130" t="s">
        <v>8267</v>
      </c>
      <c r="Q130" s="7">
        <f t="shared" si="8"/>
        <v>1.8669999999999999E-2</v>
      </c>
      <c r="R130" s="8">
        <f t="shared" si="9"/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5">
        <f t="shared" ref="K131:K194" si="12">(((J131/60)/60)/24)+DATE(1970,1,1)</f>
        <v>41882.937303240738</v>
      </c>
      <c r="L131" s="5">
        <f t="shared" ref="L131:L194" si="13">(((I131/60)/60)/24)+DATE(1970,1,1)</f>
        <v>41942.937303240738</v>
      </c>
      <c r="M131" t="b">
        <v>0</v>
      </c>
      <c r="N131">
        <v>0</v>
      </c>
      <c r="O131" t="b">
        <v>0</v>
      </c>
      <c r="P131" t="s">
        <v>8267</v>
      </c>
      <c r="Q131" s="7">
        <f t="shared" ref="Q131:Q194" si="14">E131/D131</f>
        <v>0</v>
      </c>
      <c r="R131" s="8">
        <f t="shared" ref="R131:R194" si="15">IFERROR(E131/N131,0)</f>
        <v>0</v>
      </c>
      <c r="S131" t="str">
        <f t="shared" ref="S131:S194" si="16">LEFT(P131,FIND("/",P131)-1)</f>
        <v>film &amp; video</v>
      </c>
      <c r="T131" t="str">
        <f t="shared" ref="T131:T194" si="17">RIGHT(P131,LEN(P131)-FIND("/",P131))</f>
        <v>science fiction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5">
        <f t="shared" si="12"/>
        <v>41778.915416666663</v>
      </c>
      <c r="L132" s="5">
        <f t="shared" si="13"/>
        <v>41806.844444444447</v>
      </c>
      <c r="M132" t="b">
        <v>0</v>
      </c>
      <c r="N132">
        <v>0</v>
      </c>
      <c r="O132" t="b">
        <v>0</v>
      </c>
      <c r="P132" t="s">
        <v>8267</v>
      </c>
      <c r="Q132" s="7">
        <f t="shared" si="14"/>
        <v>0</v>
      </c>
      <c r="R132" s="8">
        <f t="shared" si="15"/>
        <v>0</v>
      </c>
      <c r="S132" t="str">
        <f t="shared" si="16"/>
        <v>film &amp; video</v>
      </c>
      <c r="T132" t="str">
        <f t="shared" si="17"/>
        <v>science fiction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5">
        <f t="shared" si="12"/>
        <v>42541.837511574078</v>
      </c>
      <c r="L133" s="5">
        <f t="shared" si="13"/>
        <v>42557</v>
      </c>
      <c r="M133" t="b">
        <v>0</v>
      </c>
      <c r="N133">
        <v>0</v>
      </c>
      <c r="O133" t="b">
        <v>0</v>
      </c>
      <c r="P133" t="s">
        <v>8267</v>
      </c>
      <c r="Q133" s="7">
        <f t="shared" si="14"/>
        <v>0</v>
      </c>
      <c r="R133" s="8">
        <f t="shared" si="15"/>
        <v>0</v>
      </c>
      <c r="S133" t="str">
        <f t="shared" si="16"/>
        <v>film &amp; video</v>
      </c>
      <c r="T133" t="str">
        <f t="shared" si="17"/>
        <v>science fiction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5">
        <f t="shared" si="12"/>
        <v>41905.812581018516</v>
      </c>
      <c r="L134" s="5">
        <f t="shared" si="13"/>
        <v>41950.854247685187</v>
      </c>
      <c r="M134" t="b">
        <v>0</v>
      </c>
      <c r="N134">
        <v>81</v>
      </c>
      <c r="O134" t="b">
        <v>0</v>
      </c>
      <c r="P134" t="s">
        <v>8267</v>
      </c>
      <c r="Q134" s="7">
        <f t="shared" si="14"/>
        <v>9.5687499999999995E-2</v>
      </c>
      <c r="R134" s="8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5">
        <f t="shared" si="12"/>
        <v>42491.80768518518</v>
      </c>
      <c r="L135" s="5">
        <f t="shared" si="13"/>
        <v>42521.729861111111</v>
      </c>
      <c r="M135" t="b">
        <v>0</v>
      </c>
      <c r="N135">
        <v>0</v>
      </c>
      <c r="O135" t="b">
        <v>0</v>
      </c>
      <c r="P135" t="s">
        <v>8267</v>
      </c>
      <c r="Q135" s="7">
        <f t="shared" si="14"/>
        <v>0</v>
      </c>
      <c r="R135" s="8">
        <f t="shared" si="15"/>
        <v>0</v>
      </c>
      <c r="S135" t="str">
        <f t="shared" si="16"/>
        <v>film &amp; video</v>
      </c>
      <c r="T135" t="str">
        <f t="shared" si="17"/>
        <v>science fiction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5">
        <f t="shared" si="12"/>
        <v>42221.909930555557</v>
      </c>
      <c r="L136" s="5">
        <f t="shared" si="13"/>
        <v>42251.708333333328</v>
      </c>
      <c r="M136" t="b">
        <v>0</v>
      </c>
      <c r="N136">
        <v>0</v>
      </c>
      <c r="O136" t="b">
        <v>0</v>
      </c>
      <c r="P136" t="s">
        <v>8267</v>
      </c>
      <c r="Q136" s="7">
        <f t="shared" si="14"/>
        <v>0</v>
      </c>
      <c r="R136" s="8">
        <f t="shared" si="15"/>
        <v>0</v>
      </c>
      <c r="S136" t="str">
        <f t="shared" si="16"/>
        <v>film &amp; video</v>
      </c>
      <c r="T136" t="str">
        <f t="shared" si="17"/>
        <v>science fiction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5">
        <f t="shared" si="12"/>
        <v>41788.381909722222</v>
      </c>
      <c r="L137" s="5">
        <f t="shared" si="13"/>
        <v>41821.791666666664</v>
      </c>
      <c r="M137" t="b">
        <v>0</v>
      </c>
      <c r="N137">
        <v>5</v>
      </c>
      <c r="O137" t="b">
        <v>0</v>
      </c>
      <c r="P137" t="s">
        <v>8267</v>
      </c>
      <c r="Q137" s="7">
        <f t="shared" si="14"/>
        <v>0.13433333333333333</v>
      </c>
      <c r="R137" s="8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5">
        <f t="shared" si="12"/>
        <v>42096.410115740742</v>
      </c>
      <c r="L138" s="5">
        <f t="shared" si="13"/>
        <v>42140.427777777775</v>
      </c>
      <c r="M138" t="b">
        <v>0</v>
      </c>
      <c r="N138">
        <v>0</v>
      </c>
      <c r="O138" t="b">
        <v>0</v>
      </c>
      <c r="P138" t="s">
        <v>8267</v>
      </c>
      <c r="Q138" s="7">
        <f t="shared" si="14"/>
        <v>0</v>
      </c>
      <c r="R138" s="8">
        <f t="shared" si="15"/>
        <v>0</v>
      </c>
      <c r="S138" t="str">
        <f t="shared" si="16"/>
        <v>film &amp; video</v>
      </c>
      <c r="T138" t="str">
        <f t="shared" si="17"/>
        <v>science fiction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5">
        <f t="shared" si="12"/>
        <v>42239.573993055557</v>
      </c>
      <c r="L139" s="5">
        <f t="shared" si="13"/>
        <v>42289.573993055557</v>
      </c>
      <c r="M139" t="b">
        <v>0</v>
      </c>
      <c r="N139">
        <v>0</v>
      </c>
      <c r="O139" t="b">
        <v>0</v>
      </c>
      <c r="P139" t="s">
        <v>8267</v>
      </c>
      <c r="Q139" s="7">
        <f t="shared" si="14"/>
        <v>0</v>
      </c>
      <c r="R139" s="8">
        <f t="shared" si="15"/>
        <v>0</v>
      </c>
      <c r="S139" t="str">
        <f t="shared" si="16"/>
        <v>film &amp; video</v>
      </c>
      <c r="T139" t="str">
        <f t="shared" si="17"/>
        <v>science fiction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5">
        <f t="shared" si="12"/>
        <v>42186.257418981477</v>
      </c>
      <c r="L140" s="5">
        <f t="shared" si="13"/>
        <v>42217.207638888889</v>
      </c>
      <c r="M140" t="b">
        <v>0</v>
      </c>
      <c r="N140">
        <v>58</v>
      </c>
      <c r="O140" t="b">
        <v>0</v>
      </c>
      <c r="P140" t="s">
        <v>8267</v>
      </c>
      <c r="Q140" s="7">
        <f t="shared" si="14"/>
        <v>3.1413333333333335E-2</v>
      </c>
      <c r="R140" s="8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5">
        <f t="shared" si="12"/>
        <v>42187.920972222222</v>
      </c>
      <c r="L141" s="5">
        <f t="shared" si="13"/>
        <v>42197.920972222222</v>
      </c>
      <c r="M141" t="b">
        <v>0</v>
      </c>
      <c r="N141">
        <v>1</v>
      </c>
      <c r="O141" t="b">
        <v>0</v>
      </c>
      <c r="P141" t="s">
        <v>8267</v>
      </c>
      <c r="Q141" s="7">
        <f t="shared" si="14"/>
        <v>1</v>
      </c>
      <c r="R141" s="8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5">
        <f t="shared" si="12"/>
        <v>42053.198287037041</v>
      </c>
      <c r="L142" s="5">
        <f t="shared" si="13"/>
        <v>42083.15662037037</v>
      </c>
      <c r="M142" t="b">
        <v>0</v>
      </c>
      <c r="N142">
        <v>0</v>
      </c>
      <c r="O142" t="b">
        <v>0</v>
      </c>
      <c r="P142" t="s">
        <v>8267</v>
      </c>
      <c r="Q142" s="7">
        <f t="shared" si="14"/>
        <v>0</v>
      </c>
      <c r="R142" s="8">
        <f t="shared" si="15"/>
        <v>0</v>
      </c>
      <c r="S142" t="str">
        <f t="shared" si="16"/>
        <v>film &amp; video</v>
      </c>
      <c r="T142" t="str">
        <f t="shared" si="17"/>
        <v>science fiction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5">
        <f t="shared" si="12"/>
        <v>42110.153043981481</v>
      </c>
      <c r="L143" s="5">
        <f t="shared" si="13"/>
        <v>42155.153043981481</v>
      </c>
      <c r="M143" t="b">
        <v>0</v>
      </c>
      <c r="N143">
        <v>28</v>
      </c>
      <c r="O143" t="b">
        <v>0</v>
      </c>
      <c r="P143" t="s">
        <v>8267</v>
      </c>
      <c r="Q143" s="7">
        <f t="shared" si="14"/>
        <v>0.10775</v>
      </c>
      <c r="R143" s="8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5">
        <f t="shared" si="12"/>
        <v>41938.893263888887</v>
      </c>
      <c r="L144" s="5">
        <f t="shared" si="13"/>
        <v>41959.934930555552</v>
      </c>
      <c r="M144" t="b">
        <v>0</v>
      </c>
      <c r="N144">
        <v>1</v>
      </c>
      <c r="O144" t="b">
        <v>0</v>
      </c>
      <c r="P144" t="s">
        <v>8267</v>
      </c>
      <c r="Q144" s="7">
        <f t="shared" si="14"/>
        <v>3.3333333333333335E-3</v>
      </c>
      <c r="R144" s="8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5">
        <f t="shared" si="12"/>
        <v>42559.064143518524</v>
      </c>
      <c r="L145" s="5">
        <f t="shared" si="13"/>
        <v>42616.246527777781</v>
      </c>
      <c r="M145" t="b">
        <v>0</v>
      </c>
      <c r="N145">
        <v>0</v>
      </c>
      <c r="O145" t="b">
        <v>0</v>
      </c>
      <c r="P145" t="s">
        <v>8267</v>
      </c>
      <c r="Q145" s="7">
        <f t="shared" si="14"/>
        <v>0</v>
      </c>
      <c r="R145" s="8">
        <f t="shared" si="15"/>
        <v>0</v>
      </c>
      <c r="S145" t="str">
        <f t="shared" si="16"/>
        <v>film &amp; video</v>
      </c>
      <c r="T145" t="str">
        <f t="shared" si="17"/>
        <v>science fiction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5">
        <f t="shared" si="12"/>
        <v>42047.762407407412</v>
      </c>
      <c r="L146" s="5">
        <f t="shared" si="13"/>
        <v>42107.72074074074</v>
      </c>
      <c r="M146" t="b">
        <v>0</v>
      </c>
      <c r="N146">
        <v>37</v>
      </c>
      <c r="O146" t="b">
        <v>0</v>
      </c>
      <c r="P146" t="s">
        <v>8267</v>
      </c>
      <c r="Q146" s="7">
        <f t="shared" si="14"/>
        <v>0.27600000000000002</v>
      </c>
      <c r="R146" s="8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5">
        <f t="shared" si="12"/>
        <v>42200.542268518519</v>
      </c>
      <c r="L147" s="5">
        <f t="shared" si="13"/>
        <v>42227.542268518519</v>
      </c>
      <c r="M147" t="b">
        <v>0</v>
      </c>
      <c r="N147">
        <v>9</v>
      </c>
      <c r="O147" t="b">
        <v>0</v>
      </c>
      <c r="P147" t="s">
        <v>8267</v>
      </c>
      <c r="Q147" s="7">
        <f t="shared" si="14"/>
        <v>7.5111111111111115E-2</v>
      </c>
      <c r="R147" s="8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5">
        <f t="shared" si="12"/>
        <v>42693.016180555554</v>
      </c>
      <c r="L148" s="5">
        <f t="shared" si="13"/>
        <v>42753.016180555554</v>
      </c>
      <c r="M148" t="b">
        <v>0</v>
      </c>
      <c r="N148">
        <v>3</v>
      </c>
      <c r="O148" t="b">
        <v>0</v>
      </c>
      <c r="P148" t="s">
        <v>8267</v>
      </c>
      <c r="Q148" s="7">
        <f t="shared" si="14"/>
        <v>5.7499999999999999E-3</v>
      </c>
      <c r="R148" s="8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5">
        <f t="shared" si="12"/>
        <v>41969.767824074079</v>
      </c>
      <c r="L149" s="5">
        <f t="shared" si="13"/>
        <v>42012.762499999997</v>
      </c>
      <c r="M149" t="b">
        <v>0</v>
      </c>
      <c r="N149">
        <v>0</v>
      </c>
      <c r="O149" t="b">
        <v>0</v>
      </c>
      <c r="P149" t="s">
        <v>8267</v>
      </c>
      <c r="Q149" s="7">
        <f t="shared" si="14"/>
        <v>0</v>
      </c>
      <c r="R149" s="8">
        <f t="shared" si="15"/>
        <v>0</v>
      </c>
      <c r="S149" t="str">
        <f t="shared" si="16"/>
        <v>film &amp; video</v>
      </c>
      <c r="T149" t="str">
        <f t="shared" si="17"/>
        <v>science fiction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5">
        <f t="shared" si="12"/>
        <v>42397.281666666662</v>
      </c>
      <c r="L150" s="5">
        <f t="shared" si="13"/>
        <v>42427.281666666662</v>
      </c>
      <c r="M150" t="b">
        <v>0</v>
      </c>
      <c r="N150">
        <v>2</v>
      </c>
      <c r="O150" t="b">
        <v>0</v>
      </c>
      <c r="P150" t="s">
        <v>8267</v>
      </c>
      <c r="Q150" s="7">
        <f t="shared" si="14"/>
        <v>8.0000000000000004E-4</v>
      </c>
      <c r="R150" s="8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5">
        <f t="shared" si="12"/>
        <v>41968.172106481477</v>
      </c>
      <c r="L151" s="5">
        <f t="shared" si="13"/>
        <v>41998.333333333328</v>
      </c>
      <c r="M151" t="b">
        <v>0</v>
      </c>
      <c r="N151">
        <v>6</v>
      </c>
      <c r="O151" t="b">
        <v>0</v>
      </c>
      <c r="P151" t="s">
        <v>8267</v>
      </c>
      <c r="Q151" s="7">
        <f t="shared" si="14"/>
        <v>9.1999999999999998E-3</v>
      </c>
      <c r="R151" s="8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5">
        <f t="shared" si="12"/>
        <v>42090.161828703705</v>
      </c>
      <c r="L152" s="5">
        <f t="shared" si="13"/>
        <v>42150.161828703705</v>
      </c>
      <c r="M152" t="b">
        <v>0</v>
      </c>
      <c r="N152">
        <v>67</v>
      </c>
      <c r="O152" t="b">
        <v>0</v>
      </c>
      <c r="P152" t="s">
        <v>8267</v>
      </c>
      <c r="Q152" s="7">
        <f t="shared" si="14"/>
        <v>0.23163076923076922</v>
      </c>
      <c r="R152" s="8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5">
        <f t="shared" si="12"/>
        <v>42113.550821759258</v>
      </c>
      <c r="L153" s="5">
        <f t="shared" si="13"/>
        <v>42173.550821759258</v>
      </c>
      <c r="M153" t="b">
        <v>0</v>
      </c>
      <c r="N153">
        <v>5</v>
      </c>
      <c r="O153" t="b">
        <v>0</v>
      </c>
      <c r="P153" t="s">
        <v>8267</v>
      </c>
      <c r="Q153" s="7">
        <f t="shared" si="14"/>
        <v>5.5999999999999995E-4</v>
      </c>
      <c r="R153" s="8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5">
        <f t="shared" si="12"/>
        <v>41875.077546296299</v>
      </c>
      <c r="L154" s="5">
        <f t="shared" si="13"/>
        <v>41905.077546296299</v>
      </c>
      <c r="M154" t="b">
        <v>0</v>
      </c>
      <c r="N154">
        <v>2</v>
      </c>
      <c r="O154" t="b">
        <v>0</v>
      </c>
      <c r="P154" t="s">
        <v>8267</v>
      </c>
      <c r="Q154" s="7">
        <f t="shared" si="14"/>
        <v>7.8947368421052633E-5</v>
      </c>
      <c r="R154" s="8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5">
        <f t="shared" si="12"/>
        <v>41933.586157407408</v>
      </c>
      <c r="L155" s="5">
        <f t="shared" si="13"/>
        <v>41975.627824074079</v>
      </c>
      <c r="M155" t="b">
        <v>0</v>
      </c>
      <c r="N155">
        <v>10</v>
      </c>
      <c r="O155" t="b">
        <v>0</v>
      </c>
      <c r="P155" t="s">
        <v>8267</v>
      </c>
      <c r="Q155" s="7">
        <f t="shared" si="14"/>
        <v>7.1799999999999998E-3</v>
      </c>
      <c r="R155" s="8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5">
        <f t="shared" si="12"/>
        <v>42115.547395833331</v>
      </c>
      <c r="L156" s="5">
        <f t="shared" si="13"/>
        <v>42158.547395833331</v>
      </c>
      <c r="M156" t="b">
        <v>0</v>
      </c>
      <c r="N156">
        <v>3</v>
      </c>
      <c r="O156" t="b">
        <v>0</v>
      </c>
      <c r="P156" t="s">
        <v>8267</v>
      </c>
      <c r="Q156" s="7">
        <f t="shared" si="14"/>
        <v>2.6666666666666668E-2</v>
      </c>
      <c r="R156" s="8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5">
        <f t="shared" si="12"/>
        <v>42168.559432870374</v>
      </c>
      <c r="L157" s="5">
        <f t="shared" si="13"/>
        <v>42208.559432870374</v>
      </c>
      <c r="M157" t="b">
        <v>0</v>
      </c>
      <c r="N157">
        <v>4</v>
      </c>
      <c r="O157" t="b">
        <v>0</v>
      </c>
      <c r="P157" t="s">
        <v>8267</v>
      </c>
      <c r="Q157" s="7">
        <f t="shared" si="14"/>
        <v>6.0000000000000002E-5</v>
      </c>
      <c r="R157" s="8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5">
        <f t="shared" si="12"/>
        <v>41794.124953703707</v>
      </c>
      <c r="L158" s="5">
        <f t="shared" si="13"/>
        <v>41854.124953703707</v>
      </c>
      <c r="M158" t="b">
        <v>0</v>
      </c>
      <c r="N158">
        <v>15</v>
      </c>
      <c r="O158" t="b">
        <v>0</v>
      </c>
      <c r="P158" t="s">
        <v>8267</v>
      </c>
      <c r="Q158" s="7">
        <f t="shared" si="14"/>
        <v>5.0999999999999997E-2</v>
      </c>
      <c r="R158" s="8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5">
        <f t="shared" si="12"/>
        <v>42396.911712962959</v>
      </c>
      <c r="L159" s="5">
        <f t="shared" si="13"/>
        <v>42426.911712962959</v>
      </c>
      <c r="M159" t="b">
        <v>0</v>
      </c>
      <c r="N159">
        <v>2</v>
      </c>
      <c r="O159" t="b">
        <v>0</v>
      </c>
      <c r="P159" t="s">
        <v>8267</v>
      </c>
      <c r="Q159" s="7">
        <f t="shared" si="14"/>
        <v>2.671118530884808E-3</v>
      </c>
      <c r="R159" s="8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5">
        <f t="shared" si="12"/>
        <v>41904.07671296296</v>
      </c>
      <c r="L160" s="5">
        <f t="shared" si="13"/>
        <v>41934.07671296296</v>
      </c>
      <c r="M160" t="b">
        <v>0</v>
      </c>
      <c r="N160">
        <v>0</v>
      </c>
      <c r="O160" t="b">
        <v>0</v>
      </c>
      <c r="P160" t="s">
        <v>8267</v>
      </c>
      <c r="Q160" s="7">
        <f t="shared" si="14"/>
        <v>0</v>
      </c>
      <c r="R160" s="8">
        <f t="shared" si="15"/>
        <v>0</v>
      </c>
      <c r="S160" t="str">
        <f t="shared" si="16"/>
        <v>film &amp; video</v>
      </c>
      <c r="T160" t="str">
        <f t="shared" si="17"/>
        <v>science fiction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5">
        <f t="shared" si="12"/>
        <v>42514.434548611112</v>
      </c>
      <c r="L161" s="5">
        <f t="shared" si="13"/>
        <v>42554.434548611112</v>
      </c>
      <c r="M161" t="b">
        <v>0</v>
      </c>
      <c r="N161">
        <v>1</v>
      </c>
      <c r="O161" t="b">
        <v>0</v>
      </c>
      <c r="P161" t="s">
        <v>8267</v>
      </c>
      <c r="Q161" s="7">
        <f t="shared" si="14"/>
        <v>2.0000000000000002E-5</v>
      </c>
      <c r="R161" s="8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5">
        <f t="shared" si="12"/>
        <v>42171.913090277783</v>
      </c>
      <c r="L162" s="5">
        <f t="shared" si="13"/>
        <v>42231.913090277783</v>
      </c>
      <c r="M162" t="b">
        <v>0</v>
      </c>
      <c r="N162">
        <v>0</v>
      </c>
      <c r="O162" t="b">
        <v>0</v>
      </c>
      <c r="P162" t="s">
        <v>8268</v>
      </c>
      <c r="Q162" s="7">
        <f t="shared" si="14"/>
        <v>0</v>
      </c>
      <c r="R162" s="8">
        <f t="shared" si="15"/>
        <v>0</v>
      </c>
      <c r="S162" t="str">
        <f t="shared" si="16"/>
        <v>film &amp; video</v>
      </c>
      <c r="T162" t="str">
        <f t="shared" si="17"/>
        <v>drama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5">
        <f t="shared" si="12"/>
        <v>41792.687442129631</v>
      </c>
      <c r="L163" s="5">
        <f t="shared" si="13"/>
        <v>41822.687442129631</v>
      </c>
      <c r="M163" t="b">
        <v>0</v>
      </c>
      <c r="N163">
        <v>1</v>
      </c>
      <c r="O163" t="b">
        <v>0</v>
      </c>
      <c r="P163" t="s">
        <v>8268</v>
      </c>
      <c r="Q163" s="7">
        <f t="shared" si="14"/>
        <v>1E-4</v>
      </c>
      <c r="R163" s="8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5">
        <f t="shared" si="12"/>
        <v>41835.126805555556</v>
      </c>
      <c r="L164" s="5">
        <f t="shared" si="13"/>
        <v>41867.987500000003</v>
      </c>
      <c r="M164" t="b">
        <v>0</v>
      </c>
      <c r="N164">
        <v>10</v>
      </c>
      <c r="O164" t="b">
        <v>0</v>
      </c>
      <c r="P164" t="s">
        <v>8268</v>
      </c>
      <c r="Q164" s="7">
        <f t="shared" si="14"/>
        <v>0.15535714285714286</v>
      </c>
      <c r="R164" s="8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5">
        <f t="shared" si="12"/>
        <v>42243.961273148147</v>
      </c>
      <c r="L165" s="5">
        <f t="shared" si="13"/>
        <v>42278</v>
      </c>
      <c r="M165" t="b">
        <v>0</v>
      </c>
      <c r="N165">
        <v>0</v>
      </c>
      <c r="O165" t="b">
        <v>0</v>
      </c>
      <c r="P165" t="s">
        <v>8268</v>
      </c>
      <c r="Q165" s="7">
        <f t="shared" si="14"/>
        <v>0</v>
      </c>
      <c r="R165" s="8">
        <f t="shared" si="15"/>
        <v>0</v>
      </c>
      <c r="S165" t="str">
        <f t="shared" si="16"/>
        <v>film &amp; video</v>
      </c>
      <c r="T165" t="str">
        <f t="shared" si="17"/>
        <v>drama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5">
        <f t="shared" si="12"/>
        <v>41841.762743055559</v>
      </c>
      <c r="L166" s="5">
        <f t="shared" si="13"/>
        <v>41901.762743055559</v>
      </c>
      <c r="M166" t="b">
        <v>0</v>
      </c>
      <c r="N166">
        <v>7</v>
      </c>
      <c r="O166" t="b">
        <v>0</v>
      </c>
      <c r="P166" t="s">
        <v>8268</v>
      </c>
      <c r="Q166" s="7">
        <f t="shared" si="14"/>
        <v>5.3333333333333332E-3</v>
      </c>
      <c r="R166" s="8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5">
        <f t="shared" si="12"/>
        <v>42351.658842592587</v>
      </c>
      <c r="L167" s="5">
        <f t="shared" si="13"/>
        <v>42381.658842592587</v>
      </c>
      <c r="M167" t="b">
        <v>0</v>
      </c>
      <c r="N167">
        <v>0</v>
      </c>
      <c r="O167" t="b">
        <v>0</v>
      </c>
      <c r="P167" t="s">
        <v>8268</v>
      </c>
      <c r="Q167" s="7">
        <f t="shared" si="14"/>
        <v>0</v>
      </c>
      <c r="R167" s="8">
        <f t="shared" si="15"/>
        <v>0</v>
      </c>
      <c r="S167" t="str">
        <f t="shared" si="16"/>
        <v>film &amp; video</v>
      </c>
      <c r="T167" t="str">
        <f t="shared" si="17"/>
        <v>drama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5">
        <f t="shared" si="12"/>
        <v>42721.075949074075</v>
      </c>
      <c r="L168" s="5">
        <f t="shared" si="13"/>
        <v>42751.075949074075</v>
      </c>
      <c r="M168" t="b">
        <v>0</v>
      </c>
      <c r="N168">
        <v>1</v>
      </c>
      <c r="O168" t="b">
        <v>0</v>
      </c>
      <c r="P168" t="s">
        <v>8268</v>
      </c>
      <c r="Q168" s="7">
        <f t="shared" si="14"/>
        <v>0.6</v>
      </c>
      <c r="R168" s="8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5">
        <f t="shared" si="12"/>
        <v>42160.927488425921</v>
      </c>
      <c r="L169" s="5">
        <f t="shared" si="13"/>
        <v>42220.927488425921</v>
      </c>
      <c r="M169" t="b">
        <v>0</v>
      </c>
      <c r="N169">
        <v>2</v>
      </c>
      <c r="O169" t="b">
        <v>0</v>
      </c>
      <c r="P169" t="s">
        <v>8268</v>
      </c>
      <c r="Q169" s="7">
        <f t="shared" si="14"/>
        <v>1E-4</v>
      </c>
      <c r="R169" s="8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5">
        <f t="shared" si="12"/>
        <v>42052.83530092593</v>
      </c>
      <c r="L170" s="5">
        <f t="shared" si="13"/>
        <v>42082.793634259258</v>
      </c>
      <c r="M170" t="b">
        <v>0</v>
      </c>
      <c r="N170">
        <v>3</v>
      </c>
      <c r="O170" t="b">
        <v>0</v>
      </c>
      <c r="P170" t="s">
        <v>8268</v>
      </c>
      <c r="Q170" s="7">
        <f t="shared" si="14"/>
        <v>4.0625000000000001E-2</v>
      </c>
      <c r="R170" s="8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5">
        <f t="shared" si="12"/>
        <v>41900.505312499998</v>
      </c>
      <c r="L171" s="5">
        <f t="shared" si="13"/>
        <v>41930.505312499998</v>
      </c>
      <c r="M171" t="b">
        <v>0</v>
      </c>
      <c r="N171">
        <v>10</v>
      </c>
      <c r="O171" t="b">
        <v>0</v>
      </c>
      <c r="P171" t="s">
        <v>8268</v>
      </c>
      <c r="Q171" s="7">
        <f t="shared" si="14"/>
        <v>0.224</v>
      </c>
      <c r="R171" s="8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5">
        <f t="shared" si="12"/>
        <v>42216.977812500001</v>
      </c>
      <c r="L172" s="5">
        <f t="shared" si="13"/>
        <v>42246.227777777778</v>
      </c>
      <c r="M172" t="b">
        <v>0</v>
      </c>
      <c r="N172">
        <v>10</v>
      </c>
      <c r="O172" t="b">
        <v>0</v>
      </c>
      <c r="P172" t="s">
        <v>8268</v>
      </c>
      <c r="Q172" s="7">
        <f t="shared" si="14"/>
        <v>3.2500000000000001E-2</v>
      </c>
      <c r="R172" s="8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5">
        <f t="shared" si="12"/>
        <v>42534.180717592593</v>
      </c>
      <c r="L173" s="5">
        <f t="shared" si="13"/>
        <v>42594.180717592593</v>
      </c>
      <c r="M173" t="b">
        <v>0</v>
      </c>
      <c r="N173">
        <v>1</v>
      </c>
      <c r="O173" t="b">
        <v>0</v>
      </c>
      <c r="P173" t="s">
        <v>8268</v>
      </c>
      <c r="Q173" s="7">
        <f t="shared" si="14"/>
        <v>2.0000000000000002E-5</v>
      </c>
      <c r="R173" s="8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5">
        <f t="shared" si="12"/>
        <v>42047.394942129627</v>
      </c>
      <c r="L174" s="5">
        <f t="shared" si="13"/>
        <v>42082.353275462956</v>
      </c>
      <c r="M174" t="b">
        <v>0</v>
      </c>
      <c r="N174">
        <v>0</v>
      </c>
      <c r="O174" t="b">
        <v>0</v>
      </c>
      <c r="P174" t="s">
        <v>8268</v>
      </c>
      <c r="Q174" s="7">
        <f t="shared" si="14"/>
        <v>0</v>
      </c>
      <c r="R174" s="8">
        <f t="shared" si="15"/>
        <v>0</v>
      </c>
      <c r="S174" t="str">
        <f t="shared" si="16"/>
        <v>film &amp; video</v>
      </c>
      <c r="T174" t="str">
        <f t="shared" si="17"/>
        <v>drama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5">
        <f t="shared" si="12"/>
        <v>42033.573009259257</v>
      </c>
      <c r="L175" s="5">
        <f t="shared" si="13"/>
        <v>42063.573009259257</v>
      </c>
      <c r="M175" t="b">
        <v>0</v>
      </c>
      <c r="N175">
        <v>0</v>
      </c>
      <c r="O175" t="b">
        <v>0</v>
      </c>
      <c r="P175" t="s">
        <v>8268</v>
      </c>
      <c r="Q175" s="7">
        <f t="shared" si="14"/>
        <v>0</v>
      </c>
      <c r="R175" s="8">
        <f t="shared" si="15"/>
        <v>0</v>
      </c>
      <c r="S175" t="str">
        <f t="shared" si="16"/>
        <v>film &amp; video</v>
      </c>
      <c r="T175" t="str">
        <f t="shared" si="17"/>
        <v>drama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5">
        <f t="shared" si="12"/>
        <v>42072.758981481486</v>
      </c>
      <c r="L176" s="5">
        <f t="shared" si="13"/>
        <v>42132.758981481486</v>
      </c>
      <c r="M176" t="b">
        <v>0</v>
      </c>
      <c r="N176">
        <v>0</v>
      </c>
      <c r="O176" t="b">
        <v>0</v>
      </c>
      <c r="P176" t="s">
        <v>8268</v>
      </c>
      <c r="Q176" s="7">
        <f t="shared" si="14"/>
        <v>0</v>
      </c>
      <c r="R176" s="8">
        <f t="shared" si="15"/>
        <v>0</v>
      </c>
      <c r="S176" t="str">
        <f t="shared" si="16"/>
        <v>film &amp; video</v>
      </c>
      <c r="T176" t="str">
        <f t="shared" si="17"/>
        <v>drama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5">
        <f t="shared" si="12"/>
        <v>41855.777905092589</v>
      </c>
      <c r="L177" s="5">
        <f t="shared" si="13"/>
        <v>41880.777905092589</v>
      </c>
      <c r="M177" t="b">
        <v>0</v>
      </c>
      <c r="N177">
        <v>26</v>
      </c>
      <c r="O177" t="b">
        <v>0</v>
      </c>
      <c r="P177" t="s">
        <v>8268</v>
      </c>
      <c r="Q177" s="7">
        <f t="shared" si="14"/>
        <v>6.4850000000000005E-2</v>
      </c>
      <c r="R177" s="8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5">
        <f t="shared" si="12"/>
        <v>42191.824062500003</v>
      </c>
      <c r="L178" s="5">
        <f t="shared" si="13"/>
        <v>42221.824062500003</v>
      </c>
      <c r="M178" t="b">
        <v>0</v>
      </c>
      <c r="N178">
        <v>0</v>
      </c>
      <c r="O178" t="b">
        <v>0</v>
      </c>
      <c r="P178" t="s">
        <v>8268</v>
      </c>
      <c r="Q178" s="7">
        <f t="shared" si="14"/>
        <v>0</v>
      </c>
      <c r="R178" s="8">
        <f t="shared" si="15"/>
        <v>0</v>
      </c>
      <c r="S178" t="str">
        <f t="shared" si="16"/>
        <v>film &amp; video</v>
      </c>
      <c r="T178" t="str">
        <f t="shared" si="17"/>
        <v>drama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5">
        <f t="shared" si="12"/>
        <v>42070.047754629632</v>
      </c>
      <c r="L179" s="5">
        <f t="shared" si="13"/>
        <v>42087.00608796296</v>
      </c>
      <c r="M179" t="b">
        <v>0</v>
      </c>
      <c r="N179">
        <v>7</v>
      </c>
      <c r="O179" t="b">
        <v>0</v>
      </c>
      <c r="P179" t="s">
        <v>8268</v>
      </c>
      <c r="Q179" s="7">
        <f t="shared" si="14"/>
        <v>0.4</v>
      </c>
      <c r="R179" s="8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5">
        <f t="shared" si="12"/>
        <v>42304.955381944441</v>
      </c>
      <c r="L180" s="5">
        <f t="shared" si="13"/>
        <v>42334.997048611112</v>
      </c>
      <c r="M180" t="b">
        <v>0</v>
      </c>
      <c r="N180">
        <v>0</v>
      </c>
      <c r="O180" t="b">
        <v>0</v>
      </c>
      <c r="P180" t="s">
        <v>8268</v>
      </c>
      <c r="Q180" s="7">
        <f t="shared" si="14"/>
        <v>0</v>
      </c>
      <c r="R180" s="8">
        <f t="shared" si="15"/>
        <v>0</v>
      </c>
      <c r="S180" t="str">
        <f t="shared" si="16"/>
        <v>film &amp; video</v>
      </c>
      <c r="T180" t="str">
        <f t="shared" si="17"/>
        <v>drama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5">
        <f t="shared" si="12"/>
        <v>42403.080497685187</v>
      </c>
      <c r="L181" s="5">
        <f t="shared" si="13"/>
        <v>42433.080497685187</v>
      </c>
      <c r="M181" t="b">
        <v>0</v>
      </c>
      <c r="N181">
        <v>2</v>
      </c>
      <c r="O181" t="b">
        <v>0</v>
      </c>
      <c r="P181" t="s">
        <v>8268</v>
      </c>
      <c r="Q181" s="7">
        <f t="shared" si="14"/>
        <v>0.2</v>
      </c>
      <c r="R181" s="8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5">
        <f t="shared" si="12"/>
        <v>42067.991238425922</v>
      </c>
      <c r="L182" s="5">
        <f t="shared" si="13"/>
        <v>42107.791666666672</v>
      </c>
      <c r="M182" t="b">
        <v>0</v>
      </c>
      <c r="N182">
        <v>13</v>
      </c>
      <c r="O182" t="b">
        <v>0</v>
      </c>
      <c r="P182" t="s">
        <v>8268</v>
      </c>
      <c r="Q182" s="7">
        <f t="shared" si="14"/>
        <v>0.33416666666666667</v>
      </c>
      <c r="R182" s="8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5">
        <f t="shared" si="12"/>
        <v>42147.741840277777</v>
      </c>
      <c r="L183" s="5">
        <f t="shared" si="13"/>
        <v>42177.741840277777</v>
      </c>
      <c r="M183" t="b">
        <v>0</v>
      </c>
      <c r="N183">
        <v>4</v>
      </c>
      <c r="O183" t="b">
        <v>0</v>
      </c>
      <c r="P183" t="s">
        <v>8268</v>
      </c>
      <c r="Q183" s="7">
        <f t="shared" si="14"/>
        <v>0.21092608822670172</v>
      </c>
      <c r="R183" s="8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5">
        <f t="shared" si="12"/>
        <v>42712.011944444443</v>
      </c>
      <c r="L184" s="5">
        <f t="shared" si="13"/>
        <v>42742.011944444443</v>
      </c>
      <c r="M184" t="b">
        <v>0</v>
      </c>
      <c r="N184">
        <v>0</v>
      </c>
      <c r="O184" t="b">
        <v>0</v>
      </c>
      <c r="P184" t="s">
        <v>8268</v>
      </c>
      <c r="Q184" s="7">
        <f t="shared" si="14"/>
        <v>0</v>
      </c>
      <c r="R184" s="8">
        <f t="shared" si="15"/>
        <v>0</v>
      </c>
      <c r="S184" t="str">
        <f t="shared" si="16"/>
        <v>film &amp; video</v>
      </c>
      <c r="T184" t="str">
        <f t="shared" si="17"/>
        <v>drama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5">
        <f t="shared" si="12"/>
        <v>41939.810300925928</v>
      </c>
      <c r="L185" s="5">
        <f t="shared" si="13"/>
        <v>41969.851967592593</v>
      </c>
      <c r="M185" t="b">
        <v>0</v>
      </c>
      <c r="N185">
        <v>12</v>
      </c>
      <c r="O185" t="b">
        <v>0</v>
      </c>
      <c r="P185" t="s">
        <v>8268</v>
      </c>
      <c r="Q185" s="7">
        <f t="shared" si="14"/>
        <v>0.35855999999999999</v>
      </c>
      <c r="R185" s="8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5">
        <f t="shared" si="12"/>
        <v>41825.791226851856</v>
      </c>
      <c r="L186" s="5">
        <f t="shared" si="13"/>
        <v>41883.165972222225</v>
      </c>
      <c r="M186" t="b">
        <v>0</v>
      </c>
      <c r="N186">
        <v>2</v>
      </c>
      <c r="O186" t="b">
        <v>0</v>
      </c>
      <c r="P186" t="s">
        <v>8268</v>
      </c>
      <c r="Q186" s="7">
        <f t="shared" si="14"/>
        <v>3.4000000000000002E-2</v>
      </c>
      <c r="R186" s="8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5">
        <f t="shared" si="12"/>
        <v>42570.91133101852</v>
      </c>
      <c r="L187" s="5">
        <f t="shared" si="13"/>
        <v>42600.91133101852</v>
      </c>
      <c r="M187" t="b">
        <v>0</v>
      </c>
      <c r="N187">
        <v>10</v>
      </c>
      <c r="O187" t="b">
        <v>0</v>
      </c>
      <c r="P187" t="s">
        <v>8268</v>
      </c>
      <c r="Q187" s="7">
        <f t="shared" si="14"/>
        <v>5.5E-2</v>
      </c>
      <c r="R187" s="8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5">
        <f t="shared" si="12"/>
        <v>42767.812893518523</v>
      </c>
      <c r="L188" s="5">
        <f t="shared" si="13"/>
        <v>42797.833333333328</v>
      </c>
      <c r="M188" t="b">
        <v>0</v>
      </c>
      <c r="N188">
        <v>0</v>
      </c>
      <c r="O188" t="b">
        <v>0</v>
      </c>
      <c r="P188" t="s">
        <v>8268</v>
      </c>
      <c r="Q188" s="7">
        <f t="shared" si="14"/>
        <v>0</v>
      </c>
      <c r="R188" s="8">
        <f t="shared" si="15"/>
        <v>0</v>
      </c>
      <c r="S188" t="str">
        <f t="shared" si="16"/>
        <v>film &amp; video</v>
      </c>
      <c r="T188" t="str">
        <f t="shared" si="17"/>
        <v>drama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5">
        <f t="shared" si="12"/>
        <v>42182.234456018516</v>
      </c>
      <c r="L189" s="5">
        <f t="shared" si="13"/>
        <v>42206.290972222225</v>
      </c>
      <c r="M189" t="b">
        <v>0</v>
      </c>
      <c r="N189">
        <v>5</v>
      </c>
      <c r="O189" t="b">
        <v>0</v>
      </c>
      <c r="P189" t="s">
        <v>8268</v>
      </c>
      <c r="Q189" s="7">
        <f t="shared" si="14"/>
        <v>0.16</v>
      </c>
      <c r="R189" s="8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5">
        <f t="shared" si="12"/>
        <v>41857.18304398148</v>
      </c>
      <c r="L190" s="5">
        <f t="shared" si="13"/>
        <v>41887.18304398148</v>
      </c>
      <c r="M190" t="b">
        <v>0</v>
      </c>
      <c r="N190">
        <v>0</v>
      </c>
      <c r="O190" t="b">
        <v>0</v>
      </c>
      <c r="P190" t="s">
        <v>8268</v>
      </c>
      <c r="Q190" s="7">
        <f t="shared" si="14"/>
        <v>0</v>
      </c>
      <c r="R190" s="8">
        <f t="shared" si="15"/>
        <v>0</v>
      </c>
      <c r="S190" t="str">
        <f t="shared" si="16"/>
        <v>film &amp; video</v>
      </c>
      <c r="T190" t="str">
        <f t="shared" si="17"/>
        <v>drama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5">
        <f t="shared" si="12"/>
        <v>42556.690706018519</v>
      </c>
      <c r="L191" s="5">
        <f t="shared" si="13"/>
        <v>42616.690706018519</v>
      </c>
      <c r="M191" t="b">
        <v>0</v>
      </c>
      <c r="N191">
        <v>5</v>
      </c>
      <c r="O191" t="b">
        <v>0</v>
      </c>
      <c r="P191" t="s">
        <v>8268</v>
      </c>
      <c r="Q191" s="7">
        <f t="shared" si="14"/>
        <v>6.8999999999999997E-4</v>
      </c>
      <c r="R191" s="8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5">
        <f t="shared" si="12"/>
        <v>42527.650995370372</v>
      </c>
      <c r="L192" s="5">
        <f t="shared" si="13"/>
        <v>42537.650995370372</v>
      </c>
      <c r="M192" t="b">
        <v>0</v>
      </c>
      <c r="N192">
        <v>1</v>
      </c>
      <c r="O192" t="b">
        <v>0</v>
      </c>
      <c r="P192" t="s">
        <v>8268</v>
      </c>
      <c r="Q192" s="7">
        <f t="shared" si="14"/>
        <v>4.1666666666666666E-3</v>
      </c>
      <c r="R192" s="8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5">
        <f t="shared" si="12"/>
        <v>42239.441412037035</v>
      </c>
      <c r="L193" s="5">
        <f t="shared" si="13"/>
        <v>42279.441412037035</v>
      </c>
      <c r="M193" t="b">
        <v>0</v>
      </c>
      <c r="N193">
        <v>3</v>
      </c>
      <c r="O193" t="b">
        <v>0</v>
      </c>
      <c r="P193" t="s">
        <v>8268</v>
      </c>
      <c r="Q193" s="7">
        <f t="shared" si="14"/>
        <v>0.05</v>
      </c>
      <c r="R193" s="8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5">
        <f t="shared" si="12"/>
        <v>41899.792037037041</v>
      </c>
      <c r="L194" s="5">
        <f t="shared" si="13"/>
        <v>41929.792037037041</v>
      </c>
      <c r="M194" t="b">
        <v>0</v>
      </c>
      <c r="N194">
        <v>3</v>
      </c>
      <c r="O194" t="b">
        <v>0</v>
      </c>
      <c r="P194" t="s">
        <v>8268</v>
      </c>
      <c r="Q194" s="7">
        <f t="shared" si="14"/>
        <v>1.7E-5</v>
      </c>
      <c r="R194" s="8">
        <f t="shared" si="15"/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5">
        <f t="shared" ref="K195:K258" si="18">(((J195/60)/60)/24)+DATE(1970,1,1)</f>
        <v>41911.934791666667</v>
      </c>
      <c r="L195" s="5">
        <f t="shared" ref="L195:L258" si="19">(((I195/60)/60)/24)+DATE(1970,1,1)</f>
        <v>41971.976458333331</v>
      </c>
      <c r="M195" t="b">
        <v>0</v>
      </c>
      <c r="N195">
        <v>0</v>
      </c>
      <c r="O195" t="b">
        <v>0</v>
      </c>
      <c r="P195" t="s">
        <v>8268</v>
      </c>
      <c r="Q195" s="7">
        <f t="shared" ref="Q195:Q258" si="20">E195/D195</f>
        <v>0</v>
      </c>
      <c r="R195" s="8">
        <f t="shared" ref="R195:R258" si="21">IFERROR(E195/N195,0)</f>
        <v>0</v>
      </c>
      <c r="S195" t="str">
        <f t="shared" ref="S195:S258" si="22">LEFT(P195,FIND("/",P195)-1)</f>
        <v>film &amp; video</v>
      </c>
      <c r="T195" t="str">
        <f t="shared" ref="T195:T258" si="23">RIGHT(P195,LEN(P195)-FIND("/",P195))</f>
        <v>drama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5">
        <f t="shared" si="18"/>
        <v>42375.996886574074</v>
      </c>
      <c r="L196" s="5">
        <f t="shared" si="19"/>
        <v>42435.996886574074</v>
      </c>
      <c r="M196" t="b">
        <v>0</v>
      </c>
      <c r="N196">
        <v>3</v>
      </c>
      <c r="O196" t="b">
        <v>0</v>
      </c>
      <c r="P196" t="s">
        <v>8268</v>
      </c>
      <c r="Q196" s="7">
        <f t="shared" si="20"/>
        <v>1.1999999999999999E-3</v>
      </c>
      <c r="R196" s="8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5">
        <f t="shared" si="18"/>
        <v>42135.67050925926</v>
      </c>
      <c r="L197" s="5">
        <f t="shared" si="19"/>
        <v>42195.67050925926</v>
      </c>
      <c r="M197" t="b">
        <v>0</v>
      </c>
      <c r="N197">
        <v>0</v>
      </c>
      <c r="O197" t="b">
        <v>0</v>
      </c>
      <c r="P197" t="s">
        <v>8268</v>
      </c>
      <c r="Q197" s="7">
        <f t="shared" si="20"/>
        <v>0</v>
      </c>
      <c r="R197" s="8">
        <f t="shared" si="21"/>
        <v>0</v>
      </c>
      <c r="S197" t="str">
        <f t="shared" si="22"/>
        <v>film &amp; video</v>
      </c>
      <c r="T197" t="str">
        <f t="shared" si="23"/>
        <v>drama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5">
        <f t="shared" si="18"/>
        <v>42259.542800925927</v>
      </c>
      <c r="L198" s="5">
        <f t="shared" si="19"/>
        <v>42287.875</v>
      </c>
      <c r="M198" t="b">
        <v>0</v>
      </c>
      <c r="N198">
        <v>19</v>
      </c>
      <c r="O198" t="b">
        <v>0</v>
      </c>
      <c r="P198" t="s">
        <v>8268</v>
      </c>
      <c r="Q198" s="7">
        <f t="shared" si="20"/>
        <v>0.41857142857142859</v>
      </c>
      <c r="R198" s="8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5">
        <f t="shared" si="18"/>
        <v>42741.848379629635</v>
      </c>
      <c r="L199" s="5">
        <f t="shared" si="19"/>
        <v>42783.875</v>
      </c>
      <c r="M199" t="b">
        <v>0</v>
      </c>
      <c r="N199">
        <v>8</v>
      </c>
      <c r="O199" t="b">
        <v>0</v>
      </c>
      <c r="P199" t="s">
        <v>8268</v>
      </c>
      <c r="Q199" s="7">
        <f t="shared" si="20"/>
        <v>0.1048</v>
      </c>
      <c r="R199" s="8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5">
        <f t="shared" si="18"/>
        <v>41887.383356481485</v>
      </c>
      <c r="L200" s="5">
        <f t="shared" si="19"/>
        <v>41917.383356481485</v>
      </c>
      <c r="M200" t="b">
        <v>0</v>
      </c>
      <c r="N200">
        <v>6</v>
      </c>
      <c r="O200" t="b">
        <v>0</v>
      </c>
      <c r="P200" t="s">
        <v>8268</v>
      </c>
      <c r="Q200" s="7">
        <f t="shared" si="20"/>
        <v>1.116E-2</v>
      </c>
      <c r="R200" s="8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5">
        <f t="shared" si="18"/>
        <v>42584.123865740738</v>
      </c>
      <c r="L201" s="5">
        <f t="shared" si="19"/>
        <v>42614.123865740738</v>
      </c>
      <c r="M201" t="b">
        <v>0</v>
      </c>
      <c r="N201">
        <v>0</v>
      </c>
      <c r="O201" t="b">
        <v>0</v>
      </c>
      <c r="P201" t="s">
        <v>8268</v>
      </c>
      <c r="Q201" s="7">
        <f t="shared" si="20"/>
        <v>0</v>
      </c>
      <c r="R201" s="8">
        <f t="shared" si="21"/>
        <v>0</v>
      </c>
      <c r="S201" t="str">
        <f t="shared" si="22"/>
        <v>film &amp; video</v>
      </c>
      <c r="T201" t="str">
        <f t="shared" si="23"/>
        <v>drama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5">
        <f t="shared" si="18"/>
        <v>41867.083368055559</v>
      </c>
      <c r="L202" s="5">
        <f t="shared" si="19"/>
        <v>41897.083368055559</v>
      </c>
      <c r="M202" t="b">
        <v>0</v>
      </c>
      <c r="N202">
        <v>18</v>
      </c>
      <c r="O202" t="b">
        <v>0</v>
      </c>
      <c r="P202" t="s">
        <v>8268</v>
      </c>
      <c r="Q202" s="7">
        <f t="shared" si="20"/>
        <v>0.26192500000000002</v>
      </c>
      <c r="R202" s="8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5">
        <f t="shared" si="18"/>
        <v>42023.818622685183</v>
      </c>
      <c r="L203" s="5">
        <f t="shared" si="19"/>
        <v>42043.818622685183</v>
      </c>
      <c r="M203" t="b">
        <v>0</v>
      </c>
      <c r="N203">
        <v>7</v>
      </c>
      <c r="O203" t="b">
        <v>0</v>
      </c>
      <c r="P203" t="s">
        <v>8268</v>
      </c>
      <c r="Q203" s="7">
        <f t="shared" si="20"/>
        <v>0.58461538461538465</v>
      </c>
      <c r="R203" s="8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5">
        <f t="shared" si="18"/>
        <v>42255.927824074075</v>
      </c>
      <c r="L204" s="5">
        <f t="shared" si="19"/>
        <v>42285.874305555553</v>
      </c>
      <c r="M204" t="b">
        <v>0</v>
      </c>
      <c r="N204">
        <v>0</v>
      </c>
      <c r="O204" t="b">
        <v>0</v>
      </c>
      <c r="P204" t="s">
        <v>8268</v>
      </c>
      <c r="Q204" s="7">
        <f t="shared" si="20"/>
        <v>0</v>
      </c>
      <c r="R204" s="8">
        <f t="shared" si="21"/>
        <v>0</v>
      </c>
      <c r="S204" t="str">
        <f t="shared" si="22"/>
        <v>film &amp; video</v>
      </c>
      <c r="T204" t="str">
        <f t="shared" si="23"/>
        <v>drama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5">
        <f t="shared" si="18"/>
        <v>41973.847962962958</v>
      </c>
      <c r="L205" s="5">
        <f t="shared" si="19"/>
        <v>42033.847962962958</v>
      </c>
      <c r="M205" t="b">
        <v>0</v>
      </c>
      <c r="N205">
        <v>8</v>
      </c>
      <c r="O205" t="b">
        <v>0</v>
      </c>
      <c r="P205" t="s">
        <v>8268</v>
      </c>
      <c r="Q205" s="7">
        <f t="shared" si="20"/>
        <v>0.2984</v>
      </c>
      <c r="R205" s="8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5">
        <f t="shared" si="18"/>
        <v>42556.583368055552</v>
      </c>
      <c r="L206" s="5">
        <f t="shared" si="19"/>
        <v>42586.583368055552</v>
      </c>
      <c r="M206" t="b">
        <v>0</v>
      </c>
      <c r="N206">
        <v>1293</v>
      </c>
      <c r="O206" t="b">
        <v>0</v>
      </c>
      <c r="P206" t="s">
        <v>8268</v>
      </c>
      <c r="Q206" s="7">
        <f t="shared" si="20"/>
        <v>0.50721666666666665</v>
      </c>
      <c r="R206" s="8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5">
        <f t="shared" si="18"/>
        <v>42248.632199074069</v>
      </c>
      <c r="L207" s="5">
        <f t="shared" si="19"/>
        <v>42283.632199074069</v>
      </c>
      <c r="M207" t="b">
        <v>0</v>
      </c>
      <c r="N207">
        <v>17</v>
      </c>
      <c r="O207" t="b">
        <v>0</v>
      </c>
      <c r="P207" t="s">
        <v>8268</v>
      </c>
      <c r="Q207" s="7">
        <f t="shared" si="20"/>
        <v>0.16250000000000001</v>
      </c>
      <c r="R207" s="8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5">
        <f t="shared" si="18"/>
        <v>42567.004432870366</v>
      </c>
      <c r="L208" s="5">
        <f t="shared" si="19"/>
        <v>42588.004432870366</v>
      </c>
      <c r="M208" t="b">
        <v>0</v>
      </c>
      <c r="N208">
        <v>0</v>
      </c>
      <c r="O208" t="b">
        <v>0</v>
      </c>
      <c r="P208" t="s">
        <v>8268</v>
      </c>
      <c r="Q208" s="7">
        <f t="shared" si="20"/>
        <v>0</v>
      </c>
      <c r="R208" s="8">
        <f t="shared" si="21"/>
        <v>0</v>
      </c>
      <c r="S208" t="str">
        <f t="shared" si="22"/>
        <v>film &amp; video</v>
      </c>
      <c r="T208" t="str">
        <f t="shared" si="23"/>
        <v>drama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5">
        <f t="shared" si="18"/>
        <v>41978.197199074071</v>
      </c>
      <c r="L209" s="5">
        <f t="shared" si="19"/>
        <v>42008.197199074071</v>
      </c>
      <c r="M209" t="b">
        <v>0</v>
      </c>
      <c r="N209">
        <v>13</v>
      </c>
      <c r="O209" t="b">
        <v>0</v>
      </c>
      <c r="P209" t="s">
        <v>8268</v>
      </c>
      <c r="Q209" s="7">
        <f t="shared" si="20"/>
        <v>0.15214285714285714</v>
      </c>
      <c r="R209" s="8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5">
        <f t="shared" si="18"/>
        <v>41959.369988425926</v>
      </c>
      <c r="L210" s="5">
        <f t="shared" si="19"/>
        <v>41989.369988425926</v>
      </c>
      <c r="M210" t="b">
        <v>0</v>
      </c>
      <c r="N210">
        <v>0</v>
      </c>
      <c r="O210" t="b">
        <v>0</v>
      </c>
      <c r="P210" t="s">
        <v>8268</v>
      </c>
      <c r="Q210" s="7">
        <f t="shared" si="20"/>
        <v>0</v>
      </c>
      <c r="R210" s="8">
        <f t="shared" si="21"/>
        <v>0</v>
      </c>
      <c r="S210" t="str">
        <f t="shared" si="22"/>
        <v>film &amp; video</v>
      </c>
      <c r="T210" t="str">
        <f t="shared" si="23"/>
        <v>drama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5">
        <f t="shared" si="18"/>
        <v>42165.922858796301</v>
      </c>
      <c r="L211" s="5">
        <f t="shared" si="19"/>
        <v>42195.922858796301</v>
      </c>
      <c r="M211" t="b">
        <v>0</v>
      </c>
      <c r="N211">
        <v>0</v>
      </c>
      <c r="O211" t="b">
        <v>0</v>
      </c>
      <c r="P211" t="s">
        <v>8268</v>
      </c>
      <c r="Q211" s="7">
        <f t="shared" si="20"/>
        <v>0</v>
      </c>
      <c r="R211" s="8">
        <f t="shared" si="21"/>
        <v>0</v>
      </c>
      <c r="S211" t="str">
        <f t="shared" si="22"/>
        <v>film &amp; video</v>
      </c>
      <c r="T211" t="str">
        <f t="shared" si="23"/>
        <v>drama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5">
        <f t="shared" si="18"/>
        <v>42249.064722222218</v>
      </c>
      <c r="L212" s="5">
        <f t="shared" si="19"/>
        <v>42278.208333333328</v>
      </c>
      <c r="M212" t="b">
        <v>0</v>
      </c>
      <c r="N212">
        <v>33</v>
      </c>
      <c r="O212" t="b">
        <v>0</v>
      </c>
      <c r="P212" t="s">
        <v>8268</v>
      </c>
      <c r="Q212" s="7">
        <f t="shared" si="20"/>
        <v>0.2525</v>
      </c>
      <c r="R212" s="8">
        <f t="shared" si="21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5">
        <f t="shared" si="18"/>
        <v>42236.159918981488</v>
      </c>
      <c r="L213" s="5">
        <f t="shared" si="19"/>
        <v>42266.159918981488</v>
      </c>
      <c r="M213" t="b">
        <v>0</v>
      </c>
      <c r="N213">
        <v>12</v>
      </c>
      <c r="O213" t="b">
        <v>0</v>
      </c>
      <c r="P213" t="s">
        <v>8268</v>
      </c>
      <c r="Q213" s="7">
        <f t="shared" si="20"/>
        <v>0.44600000000000001</v>
      </c>
      <c r="R213" s="8">
        <f t="shared" si="21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5">
        <f t="shared" si="18"/>
        <v>42416.881018518514</v>
      </c>
      <c r="L214" s="5">
        <f t="shared" si="19"/>
        <v>42476.839351851857</v>
      </c>
      <c r="M214" t="b">
        <v>0</v>
      </c>
      <c r="N214">
        <v>1</v>
      </c>
      <c r="O214" t="b">
        <v>0</v>
      </c>
      <c r="P214" t="s">
        <v>8268</v>
      </c>
      <c r="Q214" s="7">
        <f t="shared" si="20"/>
        <v>1.5873015873015873E-4</v>
      </c>
      <c r="R214" s="8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5">
        <f t="shared" si="18"/>
        <v>42202.594293981485</v>
      </c>
      <c r="L215" s="5">
        <f t="shared" si="19"/>
        <v>42232.587974537033</v>
      </c>
      <c r="M215" t="b">
        <v>0</v>
      </c>
      <c r="N215">
        <v>1</v>
      </c>
      <c r="O215" t="b">
        <v>0</v>
      </c>
      <c r="P215" t="s">
        <v>8268</v>
      </c>
      <c r="Q215" s="7">
        <f t="shared" si="20"/>
        <v>4.0000000000000002E-4</v>
      </c>
      <c r="R215" s="8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5">
        <f t="shared" si="18"/>
        <v>42009.64061342593</v>
      </c>
      <c r="L216" s="5">
        <f t="shared" si="19"/>
        <v>42069.64061342593</v>
      </c>
      <c r="M216" t="b">
        <v>0</v>
      </c>
      <c r="N216">
        <v>1</v>
      </c>
      <c r="O216" t="b">
        <v>0</v>
      </c>
      <c r="P216" t="s">
        <v>8268</v>
      </c>
      <c r="Q216" s="7">
        <f t="shared" si="20"/>
        <v>8.0000000000000007E-5</v>
      </c>
      <c r="R216" s="8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5">
        <f t="shared" si="18"/>
        <v>42375.230115740742</v>
      </c>
      <c r="L217" s="5">
        <f t="shared" si="19"/>
        <v>42417.999305555553</v>
      </c>
      <c r="M217" t="b">
        <v>0</v>
      </c>
      <c r="N217">
        <v>1</v>
      </c>
      <c r="O217" t="b">
        <v>0</v>
      </c>
      <c r="P217" t="s">
        <v>8268</v>
      </c>
      <c r="Q217" s="7">
        <f t="shared" si="20"/>
        <v>2.2727272727272726E-3</v>
      </c>
      <c r="R217" s="8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5">
        <f t="shared" si="18"/>
        <v>42066.958761574075</v>
      </c>
      <c r="L218" s="5">
        <f t="shared" si="19"/>
        <v>42116.917094907403</v>
      </c>
      <c r="M218" t="b">
        <v>0</v>
      </c>
      <c r="N218">
        <v>84</v>
      </c>
      <c r="O218" t="b">
        <v>0</v>
      </c>
      <c r="P218" t="s">
        <v>8268</v>
      </c>
      <c r="Q218" s="7">
        <f t="shared" si="20"/>
        <v>0.55698440000000005</v>
      </c>
      <c r="R218" s="8">
        <f t="shared" si="21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5">
        <f t="shared" si="18"/>
        <v>41970.64061342593</v>
      </c>
      <c r="L219" s="5">
        <f t="shared" si="19"/>
        <v>42001.64061342593</v>
      </c>
      <c r="M219" t="b">
        <v>0</v>
      </c>
      <c r="N219">
        <v>38</v>
      </c>
      <c r="O219" t="b">
        <v>0</v>
      </c>
      <c r="P219" t="s">
        <v>8268</v>
      </c>
      <c r="Q219" s="7">
        <f t="shared" si="20"/>
        <v>0.11942999999999999</v>
      </c>
      <c r="R219" s="8">
        <f t="shared" si="21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5">
        <f t="shared" si="18"/>
        <v>42079.628344907411</v>
      </c>
      <c r="L220" s="5">
        <f t="shared" si="19"/>
        <v>42139.628344907411</v>
      </c>
      <c r="M220" t="b">
        <v>0</v>
      </c>
      <c r="N220">
        <v>1</v>
      </c>
      <c r="O220" t="b">
        <v>0</v>
      </c>
      <c r="P220" t="s">
        <v>8268</v>
      </c>
      <c r="Q220" s="7">
        <f t="shared" si="20"/>
        <v>0.02</v>
      </c>
      <c r="R220" s="8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5">
        <f t="shared" si="18"/>
        <v>42429.326678240745</v>
      </c>
      <c r="L221" s="5">
        <f t="shared" si="19"/>
        <v>42461.290972222225</v>
      </c>
      <c r="M221" t="b">
        <v>0</v>
      </c>
      <c r="N221">
        <v>76</v>
      </c>
      <c r="O221" t="b">
        <v>0</v>
      </c>
      <c r="P221" t="s">
        <v>8268</v>
      </c>
      <c r="Q221" s="7">
        <f t="shared" si="20"/>
        <v>0.17630000000000001</v>
      </c>
      <c r="R221" s="8">
        <f t="shared" si="21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5">
        <f t="shared" si="18"/>
        <v>42195.643865740742</v>
      </c>
      <c r="L222" s="5">
        <f t="shared" si="19"/>
        <v>42236.837499999994</v>
      </c>
      <c r="M222" t="b">
        <v>0</v>
      </c>
      <c r="N222">
        <v>3</v>
      </c>
      <c r="O222" t="b">
        <v>0</v>
      </c>
      <c r="P222" t="s">
        <v>8268</v>
      </c>
      <c r="Q222" s="7">
        <f t="shared" si="20"/>
        <v>7.1999999999999998E-3</v>
      </c>
      <c r="R222" s="8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5">
        <f t="shared" si="18"/>
        <v>42031.837546296301</v>
      </c>
      <c r="L223" s="5">
        <f t="shared" si="19"/>
        <v>42091.79587962963</v>
      </c>
      <c r="M223" t="b">
        <v>0</v>
      </c>
      <c r="N223">
        <v>0</v>
      </c>
      <c r="O223" t="b">
        <v>0</v>
      </c>
      <c r="P223" t="s">
        <v>8268</v>
      </c>
      <c r="Q223" s="7">
        <f t="shared" si="20"/>
        <v>0</v>
      </c>
      <c r="R223" s="8">
        <f t="shared" si="21"/>
        <v>0</v>
      </c>
      <c r="S223" t="str">
        <f t="shared" si="22"/>
        <v>film &amp; video</v>
      </c>
      <c r="T223" t="str">
        <f t="shared" si="23"/>
        <v>drama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5">
        <f t="shared" si="18"/>
        <v>42031.769884259258</v>
      </c>
      <c r="L224" s="5">
        <f t="shared" si="19"/>
        <v>42090.110416666663</v>
      </c>
      <c r="M224" t="b">
        <v>0</v>
      </c>
      <c r="N224">
        <v>2</v>
      </c>
      <c r="O224" t="b">
        <v>0</v>
      </c>
      <c r="P224" t="s">
        <v>8268</v>
      </c>
      <c r="Q224" s="7">
        <f t="shared" si="20"/>
        <v>0.13</v>
      </c>
      <c r="R224" s="8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5">
        <f t="shared" si="18"/>
        <v>42482.048032407409</v>
      </c>
      <c r="L225" s="5">
        <f t="shared" si="19"/>
        <v>42512.045138888891</v>
      </c>
      <c r="M225" t="b">
        <v>0</v>
      </c>
      <c r="N225">
        <v>0</v>
      </c>
      <c r="O225" t="b">
        <v>0</v>
      </c>
      <c r="P225" t="s">
        <v>8268</v>
      </c>
      <c r="Q225" s="7">
        <f t="shared" si="20"/>
        <v>0</v>
      </c>
      <c r="R225" s="8">
        <f t="shared" si="21"/>
        <v>0</v>
      </c>
      <c r="S225" t="str">
        <f t="shared" si="22"/>
        <v>film &amp; video</v>
      </c>
      <c r="T225" t="str">
        <f t="shared" si="23"/>
        <v>drama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5">
        <f t="shared" si="18"/>
        <v>42135.235254629632</v>
      </c>
      <c r="L226" s="5">
        <f t="shared" si="19"/>
        <v>42195.235254629632</v>
      </c>
      <c r="M226" t="b">
        <v>0</v>
      </c>
      <c r="N226">
        <v>0</v>
      </c>
      <c r="O226" t="b">
        <v>0</v>
      </c>
      <c r="P226" t="s">
        <v>8268</v>
      </c>
      <c r="Q226" s="7">
        <f t="shared" si="20"/>
        <v>0</v>
      </c>
      <c r="R226" s="8">
        <f t="shared" si="21"/>
        <v>0</v>
      </c>
      <c r="S226" t="str">
        <f t="shared" si="22"/>
        <v>film &amp; video</v>
      </c>
      <c r="T226" t="str">
        <f t="shared" si="23"/>
        <v>drama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5">
        <f t="shared" si="18"/>
        <v>42438.961273148147</v>
      </c>
      <c r="L227" s="5">
        <f t="shared" si="19"/>
        <v>42468.919606481482</v>
      </c>
      <c r="M227" t="b">
        <v>0</v>
      </c>
      <c r="N227">
        <v>0</v>
      </c>
      <c r="O227" t="b">
        <v>0</v>
      </c>
      <c r="P227" t="s">
        <v>8268</v>
      </c>
      <c r="Q227" s="7">
        <f t="shared" si="20"/>
        <v>0</v>
      </c>
      <c r="R227" s="8">
        <f t="shared" si="21"/>
        <v>0</v>
      </c>
      <c r="S227" t="str">
        <f t="shared" si="22"/>
        <v>film &amp; video</v>
      </c>
      <c r="T227" t="str">
        <f t="shared" si="23"/>
        <v>drama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5">
        <f t="shared" si="18"/>
        <v>42106.666018518517</v>
      </c>
      <c r="L228" s="5">
        <f t="shared" si="19"/>
        <v>42155.395138888889</v>
      </c>
      <c r="M228" t="b">
        <v>0</v>
      </c>
      <c r="N228">
        <v>2</v>
      </c>
      <c r="O228" t="b">
        <v>0</v>
      </c>
      <c r="P228" t="s">
        <v>8268</v>
      </c>
      <c r="Q228" s="7">
        <f t="shared" si="20"/>
        <v>8.6206896551724137E-3</v>
      </c>
      <c r="R228" s="8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5">
        <f t="shared" si="18"/>
        <v>42164.893993055557</v>
      </c>
      <c r="L229" s="5">
        <f t="shared" si="19"/>
        <v>42194.893993055557</v>
      </c>
      <c r="M229" t="b">
        <v>0</v>
      </c>
      <c r="N229">
        <v>0</v>
      </c>
      <c r="O229" t="b">
        <v>0</v>
      </c>
      <c r="P229" t="s">
        <v>8268</v>
      </c>
      <c r="Q229" s="7">
        <f t="shared" si="20"/>
        <v>0</v>
      </c>
      <c r="R229" s="8">
        <f t="shared" si="21"/>
        <v>0</v>
      </c>
      <c r="S229" t="str">
        <f t="shared" si="22"/>
        <v>film &amp; video</v>
      </c>
      <c r="T229" t="str">
        <f t="shared" si="23"/>
        <v>drama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5">
        <f t="shared" si="18"/>
        <v>42096.686400462961</v>
      </c>
      <c r="L230" s="5">
        <f t="shared" si="19"/>
        <v>42156.686400462961</v>
      </c>
      <c r="M230" t="b">
        <v>0</v>
      </c>
      <c r="N230">
        <v>0</v>
      </c>
      <c r="O230" t="b">
        <v>0</v>
      </c>
      <c r="P230" t="s">
        <v>8268</v>
      </c>
      <c r="Q230" s="7">
        <f t="shared" si="20"/>
        <v>0</v>
      </c>
      <c r="R230" s="8">
        <f t="shared" si="21"/>
        <v>0</v>
      </c>
      <c r="S230" t="str">
        <f t="shared" si="22"/>
        <v>film &amp; video</v>
      </c>
      <c r="T230" t="str">
        <f t="shared" si="23"/>
        <v>drama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5">
        <f t="shared" si="18"/>
        <v>42383.933993055558</v>
      </c>
      <c r="L231" s="5">
        <f t="shared" si="19"/>
        <v>42413.933993055558</v>
      </c>
      <c r="M231" t="b">
        <v>0</v>
      </c>
      <c r="N231">
        <v>0</v>
      </c>
      <c r="O231" t="b">
        <v>0</v>
      </c>
      <c r="P231" t="s">
        <v>8268</v>
      </c>
      <c r="Q231" s="7">
        <f t="shared" si="20"/>
        <v>0</v>
      </c>
      <c r="R231" s="8">
        <f t="shared" si="21"/>
        <v>0</v>
      </c>
      <c r="S231" t="str">
        <f t="shared" si="22"/>
        <v>film &amp; video</v>
      </c>
      <c r="T231" t="str">
        <f t="shared" si="23"/>
        <v>drama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5">
        <f t="shared" si="18"/>
        <v>42129.777210648142</v>
      </c>
      <c r="L232" s="5">
        <f t="shared" si="19"/>
        <v>42159.777210648142</v>
      </c>
      <c r="M232" t="b">
        <v>0</v>
      </c>
      <c r="N232">
        <v>2</v>
      </c>
      <c r="O232" t="b">
        <v>0</v>
      </c>
      <c r="P232" t="s">
        <v>8268</v>
      </c>
      <c r="Q232" s="7">
        <f t="shared" si="20"/>
        <v>4.0000000000000001E-3</v>
      </c>
      <c r="R232" s="8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5">
        <f t="shared" si="18"/>
        <v>42341.958923611113</v>
      </c>
      <c r="L233" s="5">
        <f t="shared" si="19"/>
        <v>42371.958923611113</v>
      </c>
      <c r="M233" t="b">
        <v>0</v>
      </c>
      <c r="N233">
        <v>0</v>
      </c>
      <c r="O233" t="b">
        <v>0</v>
      </c>
      <c r="P233" t="s">
        <v>8268</v>
      </c>
      <c r="Q233" s="7">
        <f t="shared" si="20"/>
        <v>0</v>
      </c>
      <c r="R233" s="8">
        <f t="shared" si="21"/>
        <v>0</v>
      </c>
      <c r="S233" t="str">
        <f t="shared" si="22"/>
        <v>film &amp; video</v>
      </c>
      <c r="T233" t="str">
        <f t="shared" si="23"/>
        <v>drama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5">
        <f t="shared" si="18"/>
        <v>42032.82576388889</v>
      </c>
      <c r="L234" s="5">
        <f t="shared" si="19"/>
        <v>42062.82576388889</v>
      </c>
      <c r="M234" t="b">
        <v>0</v>
      </c>
      <c r="N234">
        <v>7</v>
      </c>
      <c r="O234" t="b">
        <v>0</v>
      </c>
      <c r="P234" t="s">
        <v>8268</v>
      </c>
      <c r="Q234" s="7">
        <f t="shared" si="20"/>
        <v>2.75E-2</v>
      </c>
      <c r="R234" s="8">
        <f t="shared" si="21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5">
        <f t="shared" si="18"/>
        <v>42612.911712962959</v>
      </c>
      <c r="L235" s="5">
        <f t="shared" si="19"/>
        <v>42642.911712962959</v>
      </c>
      <c r="M235" t="b">
        <v>0</v>
      </c>
      <c r="N235">
        <v>0</v>
      </c>
      <c r="O235" t="b">
        <v>0</v>
      </c>
      <c r="P235" t="s">
        <v>8268</v>
      </c>
      <c r="Q235" s="7">
        <f t="shared" si="20"/>
        <v>0</v>
      </c>
      <c r="R235" s="8">
        <f t="shared" si="21"/>
        <v>0</v>
      </c>
      <c r="S235" t="str">
        <f t="shared" si="22"/>
        <v>film &amp; video</v>
      </c>
      <c r="T235" t="str">
        <f t="shared" si="23"/>
        <v>drama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5">
        <f t="shared" si="18"/>
        <v>42136.035405092596</v>
      </c>
      <c r="L236" s="5">
        <f t="shared" si="19"/>
        <v>42176.035405092596</v>
      </c>
      <c r="M236" t="b">
        <v>0</v>
      </c>
      <c r="N236">
        <v>5</v>
      </c>
      <c r="O236" t="b">
        <v>0</v>
      </c>
      <c r="P236" t="s">
        <v>8268</v>
      </c>
      <c r="Q236" s="7">
        <f t="shared" si="20"/>
        <v>0.40100000000000002</v>
      </c>
      <c r="R236" s="8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5">
        <f t="shared" si="18"/>
        <v>42164.908530092594</v>
      </c>
      <c r="L237" s="5">
        <f t="shared" si="19"/>
        <v>42194.908530092594</v>
      </c>
      <c r="M237" t="b">
        <v>0</v>
      </c>
      <c r="N237">
        <v>0</v>
      </c>
      <c r="O237" t="b">
        <v>0</v>
      </c>
      <c r="P237" t="s">
        <v>8268</v>
      </c>
      <c r="Q237" s="7">
        <f t="shared" si="20"/>
        <v>0</v>
      </c>
      <c r="R237" s="8">
        <f t="shared" si="21"/>
        <v>0</v>
      </c>
      <c r="S237" t="str">
        <f t="shared" si="22"/>
        <v>film &amp; video</v>
      </c>
      <c r="T237" t="str">
        <f t="shared" si="23"/>
        <v>drama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5">
        <f t="shared" si="18"/>
        <v>42321.08447916666</v>
      </c>
      <c r="L238" s="5">
        <f t="shared" si="19"/>
        <v>42374</v>
      </c>
      <c r="M238" t="b">
        <v>0</v>
      </c>
      <c r="N238">
        <v>0</v>
      </c>
      <c r="O238" t="b">
        <v>0</v>
      </c>
      <c r="P238" t="s">
        <v>8268</v>
      </c>
      <c r="Q238" s="7">
        <f t="shared" si="20"/>
        <v>0</v>
      </c>
      <c r="R238" s="8">
        <f t="shared" si="21"/>
        <v>0</v>
      </c>
      <c r="S238" t="str">
        <f t="shared" si="22"/>
        <v>film &amp; video</v>
      </c>
      <c r="T238" t="str">
        <f t="shared" si="23"/>
        <v>drama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5">
        <f t="shared" si="18"/>
        <v>42377.577187499999</v>
      </c>
      <c r="L239" s="5">
        <f t="shared" si="19"/>
        <v>42437.577187499999</v>
      </c>
      <c r="M239" t="b">
        <v>0</v>
      </c>
      <c r="N239">
        <v>1</v>
      </c>
      <c r="O239" t="b">
        <v>0</v>
      </c>
      <c r="P239" t="s">
        <v>8268</v>
      </c>
      <c r="Q239" s="7">
        <f t="shared" si="20"/>
        <v>3.3333333333333335E-3</v>
      </c>
      <c r="R239" s="8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5">
        <f t="shared" si="18"/>
        <v>42713.962499999994</v>
      </c>
      <c r="L240" s="5">
        <f t="shared" si="19"/>
        <v>42734.375</v>
      </c>
      <c r="M240" t="b">
        <v>0</v>
      </c>
      <c r="N240">
        <v>0</v>
      </c>
      <c r="O240" t="b">
        <v>0</v>
      </c>
      <c r="P240" t="s">
        <v>8268</v>
      </c>
      <c r="Q240" s="7">
        <f t="shared" si="20"/>
        <v>0</v>
      </c>
      <c r="R240" s="8">
        <f t="shared" si="21"/>
        <v>0</v>
      </c>
      <c r="S240" t="str">
        <f t="shared" si="22"/>
        <v>film &amp; video</v>
      </c>
      <c r="T240" t="str">
        <f t="shared" si="23"/>
        <v>drama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5">
        <f t="shared" si="18"/>
        <v>42297.110300925924</v>
      </c>
      <c r="L241" s="5">
        <f t="shared" si="19"/>
        <v>42316.5</v>
      </c>
      <c r="M241" t="b">
        <v>0</v>
      </c>
      <c r="N241">
        <v>5</v>
      </c>
      <c r="O241" t="b">
        <v>0</v>
      </c>
      <c r="P241" t="s">
        <v>8268</v>
      </c>
      <c r="Q241" s="7">
        <f t="shared" si="20"/>
        <v>0.25</v>
      </c>
      <c r="R241" s="8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5">
        <f t="shared" si="18"/>
        <v>41354.708460648151</v>
      </c>
      <c r="L242" s="5">
        <f t="shared" si="19"/>
        <v>41399.708460648151</v>
      </c>
      <c r="M242" t="b">
        <v>1</v>
      </c>
      <c r="N242">
        <v>137</v>
      </c>
      <c r="O242" t="b">
        <v>1</v>
      </c>
      <c r="P242" t="s">
        <v>8269</v>
      </c>
      <c r="Q242" s="7">
        <f t="shared" si="20"/>
        <v>1.0763413333333334</v>
      </c>
      <c r="R242" s="8">
        <f t="shared" si="21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5">
        <f t="shared" si="18"/>
        <v>41949.697962962964</v>
      </c>
      <c r="L243" s="5">
        <f t="shared" si="19"/>
        <v>41994.697962962964</v>
      </c>
      <c r="M243" t="b">
        <v>1</v>
      </c>
      <c r="N243">
        <v>376</v>
      </c>
      <c r="O243" t="b">
        <v>1</v>
      </c>
      <c r="P243" t="s">
        <v>8269</v>
      </c>
      <c r="Q243" s="7">
        <f t="shared" si="20"/>
        <v>1.1263736263736264</v>
      </c>
      <c r="R243" s="8">
        <f t="shared" si="21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5">
        <f t="shared" si="18"/>
        <v>40862.492939814816</v>
      </c>
      <c r="L244" s="5">
        <f t="shared" si="19"/>
        <v>40897.492939814816</v>
      </c>
      <c r="M244" t="b">
        <v>1</v>
      </c>
      <c r="N244">
        <v>202</v>
      </c>
      <c r="O244" t="b">
        <v>1</v>
      </c>
      <c r="P244" t="s">
        <v>8269</v>
      </c>
      <c r="Q244" s="7">
        <f t="shared" si="20"/>
        <v>1.1346153846153846</v>
      </c>
      <c r="R244" s="8">
        <f t="shared" si="21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5">
        <f t="shared" si="18"/>
        <v>41662.047500000001</v>
      </c>
      <c r="L245" s="5">
        <f t="shared" si="19"/>
        <v>41692.047500000001</v>
      </c>
      <c r="M245" t="b">
        <v>1</v>
      </c>
      <c r="N245">
        <v>328</v>
      </c>
      <c r="O245" t="b">
        <v>1</v>
      </c>
      <c r="P245" t="s">
        <v>8269</v>
      </c>
      <c r="Q245" s="7">
        <f t="shared" si="20"/>
        <v>1.0259199999999999</v>
      </c>
      <c r="R245" s="8">
        <f t="shared" si="21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5">
        <f t="shared" si="18"/>
        <v>40213.323599537034</v>
      </c>
      <c r="L246" s="5">
        <f t="shared" si="19"/>
        <v>40253.29583333333</v>
      </c>
      <c r="M246" t="b">
        <v>1</v>
      </c>
      <c r="N246">
        <v>84</v>
      </c>
      <c r="O246" t="b">
        <v>1</v>
      </c>
      <c r="P246" t="s">
        <v>8269</v>
      </c>
      <c r="Q246" s="7">
        <f t="shared" si="20"/>
        <v>1.1375714285714287</v>
      </c>
      <c r="R246" s="8">
        <f t="shared" si="21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5">
        <f t="shared" si="18"/>
        <v>41107.053067129629</v>
      </c>
      <c r="L247" s="5">
        <f t="shared" si="19"/>
        <v>41137.053067129629</v>
      </c>
      <c r="M247" t="b">
        <v>1</v>
      </c>
      <c r="N247">
        <v>96</v>
      </c>
      <c r="O247" t="b">
        <v>1</v>
      </c>
      <c r="P247" t="s">
        <v>8269</v>
      </c>
      <c r="Q247" s="7">
        <f t="shared" si="20"/>
        <v>1.0371999999999999</v>
      </c>
      <c r="R247" s="8">
        <f t="shared" si="21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5">
        <f t="shared" si="18"/>
        <v>40480.363483796296</v>
      </c>
      <c r="L248" s="5">
        <f t="shared" si="19"/>
        <v>40530.405150462961</v>
      </c>
      <c r="M248" t="b">
        <v>1</v>
      </c>
      <c r="N248">
        <v>223</v>
      </c>
      <c r="O248" t="b">
        <v>1</v>
      </c>
      <c r="P248" t="s">
        <v>8269</v>
      </c>
      <c r="Q248" s="7">
        <f t="shared" si="20"/>
        <v>3.0546000000000002</v>
      </c>
      <c r="R248" s="8">
        <f t="shared" si="21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5">
        <f t="shared" si="18"/>
        <v>40430.604328703703</v>
      </c>
      <c r="L249" s="5">
        <f t="shared" si="19"/>
        <v>40467.152083333334</v>
      </c>
      <c r="M249" t="b">
        <v>1</v>
      </c>
      <c r="N249">
        <v>62</v>
      </c>
      <c r="O249" t="b">
        <v>1</v>
      </c>
      <c r="P249" t="s">
        <v>8269</v>
      </c>
      <c r="Q249" s="7">
        <f t="shared" si="20"/>
        <v>1.341</v>
      </c>
      <c r="R249" s="8">
        <f t="shared" si="21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5">
        <f t="shared" si="18"/>
        <v>40870.774409722224</v>
      </c>
      <c r="L250" s="5">
        <f t="shared" si="19"/>
        <v>40915.774409722224</v>
      </c>
      <c r="M250" t="b">
        <v>1</v>
      </c>
      <c r="N250">
        <v>146</v>
      </c>
      <c r="O250" t="b">
        <v>1</v>
      </c>
      <c r="P250" t="s">
        <v>8269</v>
      </c>
      <c r="Q250" s="7">
        <f t="shared" si="20"/>
        <v>1.0133294117647058</v>
      </c>
      <c r="R250" s="8">
        <f t="shared" si="21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5">
        <f t="shared" si="18"/>
        <v>40332.923842592594</v>
      </c>
      <c r="L251" s="5">
        <f t="shared" si="19"/>
        <v>40412.736111111109</v>
      </c>
      <c r="M251" t="b">
        <v>1</v>
      </c>
      <c r="N251">
        <v>235</v>
      </c>
      <c r="O251" t="b">
        <v>1</v>
      </c>
      <c r="P251" t="s">
        <v>8269</v>
      </c>
      <c r="Q251" s="7">
        <f t="shared" si="20"/>
        <v>1.1292</v>
      </c>
      <c r="R251" s="8">
        <f t="shared" si="21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5">
        <f t="shared" si="18"/>
        <v>41401.565868055557</v>
      </c>
      <c r="L252" s="5">
        <f t="shared" si="19"/>
        <v>41431.565868055557</v>
      </c>
      <c r="M252" t="b">
        <v>1</v>
      </c>
      <c r="N252">
        <v>437</v>
      </c>
      <c r="O252" t="b">
        <v>1</v>
      </c>
      <c r="P252" t="s">
        <v>8269</v>
      </c>
      <c r="Q252" s="7">
        <f t="shared" si="20"/>
        <v>1.0558333333333334</v>
      </c>
      <c r="R252" s="8">
        <f t="shared" si="21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5">
        <f t="shared" si="18"/>
        <v>41013.787569444445</v>
      </c>
      <c r="L253" s="5">
        <f t="shared" si="19"/>
        <v>41045.791666666664</v>
      </c>
      <c r="M253" t="b">
        <v>1</v>
      </c>
      <c r="N253">
        <v>77</v>
      </c>
      <c r="O253" t="b">
        <v>1</v>
      </c>
      <c r="P253" t="s">
        <v>8269</v>
      </c>
      <c r="Q253" s="7">
        <f t="shared" si="20"/>
        <v>1.2557142857142858</v>
      </c>
      <c r="R253" s="8">
        <f t="shared" si="21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5">
        <f t="shared" si="18"/>
        <v>40266.662708333337</v>
      </c>
      <c r="L254" s="5">
        <f t="shared" si="19"/>
        <v>40330.165972222225</v>
      </c>
      <c r="M254" t="b">
        <v>1</v>
      </c>
      <c r="N254">
        <v>108</v>
      </c>
      <c r="O254" t="b">
        <v>1</v>
      </c>
      <c r="P254" t="s">
        <v>8269</v>
      </c>
      <c r="Q254" s="7">
        <f t="shared" si="20"/>
        <v>1.8455999999999999</v>
      </c>
      <c r="R254" s="8">
        <f t="shared" si="21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5">
        <f t="shared" si="18"/>
        <v>40924.650868055556</v>
      </c>
      <c r="L255" s="5">
        <f t="shared" si="19"/>
        <v>40954.650868055556</v>
      </c>
      <c r="M255" t="b">
        <v>1</v>
      </c>
      <c r="N255">
        <v>7</v>
      </c>
      <c r="O255" t="b">
        <v>1</v>
      </c>
      <c r="P255" t="s">
        <v>8269</v>
      </c>
      <c r="Q255" s="7">
        <f t="shared" si="20"/>
        <v>1.0073333333333334</v>
      </c>
      <c r="R255" s="8">
        <f t="shared" si="21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5">
        <f t="shared" si="18"/>
        <v>42263.952662037031</v>
      </c>
      <c r="L256" s="5">
        <f t="shared" si="19"/>
        <v>42294.083333333328</v>
      </c>
      <c r="M256" t="b">
        <v>1</v>
      </c>
      <c r="N256">
        <v>314</v>
      </c>
      <c r="O256" t="b">
        <v>1</v>
      </c>
      <c r="P256" t="s">
        <v>8269</v>
      </c>
      <c r="Q256" s="7">
        <f t="shared" si="20"/>
        <v>1.1694724999999999</v>
      </c>
      <c r="R256" s="8">
        <f t="shared" si="21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5">
        <f t="shared" si="18"/>
        <v>40588.526412037041</v>
      </c>
      <c r="L257" s="5">
        <f t="shared" si="19"/>
        <v>40618.48474537037</v>
      </c>
      <c r="M257" t="b">
        <v>1</v>
      </c>
      <c r="N257">
        <v>188</v>
      </c>
      <c r="O257" t="b">
        <v>1</v>
      </c>
      <c r="P257" t="s">
        <v>8269</v>
      </c>
      <c r="Q257" s="7">
        <f t="shared" si="20"/>
        <v>1.0673325</v>
      </c>
      <c r="R257" s="8">
        <f t="shared" si="21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5">
        <f t="shared" si="18"/>
        <v>41319.769293981481</v>
      </c>
      <c r="L258" s="5">
        <f t="shared" si="19"/>
        <v>41349.769293981481</v>
      </c>
      <c r="M258" t="b">
        <v>1</v>
      </c>
      <c r="N258">
        <v>275</v>
      </c>
      <c r="O258" t="b">
        <v>1</v>
      </c>
      <c r="P258" t="s">
        <v>8269</v>
      </c>
      <c r="Q258" s="7">
        <f t="shared" si="20"/>
        <v>1.391</v>
      </c>
      <c r="R258" s="8">
        <f t="shared" si="21"/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5">
        <f t="shared" ref="K259:K322" si="24">(((J259/60)/60)/24)+DATE(1970,1,1)</f>
        <v>42479.626875000002</v>
      </c>
      <c r="L259" s="5">
        <f t="shared" ref="L259:L322" si="25">(((I259/60)/60)/24)+DATE(1970,1,1)</f>
        <v>42509.626875000002</v>
      </c>
      <c r="M259" t="b">
        <v>1</v>
      </c>
      <c r="N259">
        <v>560</v>
      </c>
      <c r="O259" t="b">
        <v>1</v>
      </c>
      <c r="P259" t="s">
        <v>8269</v>
      </c>
      <c r="Q259" s="7">
        <f t="shared" ref="Q259:Q322" si="26">E259/D259</f>
        <v>1.0672648571428571</v>
      </c>
      <c r="R259" s="8">
        <f t="shared" ref="R259:R322" si="27">IFERROR(E259/N259,0)</f>
        <v>66.70405357142856</v>
      </c>
      <c r="S259" t="str">
        <f t="shared" ref="S259:S322" si="28">LEFT(P259,FIND("/",P259)-1)</f>
        <v>film &amp; video</v>
      </c>
      <c r="T259" t="str">
        <f t="shared" ref="T259:T322" si="29">RIGHT(P259,LEN(P259)-FIND("/",P259))</f>
        <v>documentary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5">
        <f t="shared" si="24"/>
        <v>40682.051689814813</v>
      </c>
      <c r="L260" s="5">
        <f t="shared" si="25"/>
        <v>40712.051689814813</v>
      </c>
      <c r="M260" t="b">
        <v>1</v>
      </c>
      <c r="N260">
        <v>688</v>
      </c>
      <c r="O260" t="b">
        <v>1</v>
      </c>
      <c r="P260" t="s">
        <v>8269</v>
      </c>
      <c r="Q260" s="7">
        <f t="shared" si="26"/>
        <v>1.9114</v>
      </c>
      <c r="R260" s="8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5">
        <f t="shared" si="24"/>
        <v>42072.738067129627</v>
      </c>
      <c r="L261" s="5">
        <f t="shared" si="25"/>
        <v>42102.738067129627</v>
      </c>
      <c r="M261" t="b">
        <v>1</v>
      </c>
      <c r="N261">
        <v>942</v>
      </c>
      <c r="O261" t="b">
        <v>1</v>
      </c>
      <c r="P261" t="s">
        <v>8269</v>
      </c>
      <c r="Q261" s="7">
        <f t="shared" si="26"/>
        <v>1.3193789333333332</v>
      </c>
      <c r="R261" s="8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5">
        <f t="shared" si="24"/>
        <v>40330.755543981482</v>
      </c>
      <c r="L262" s="5">
        <f t="shared" si="25"/>
        <v>40376.415972222225</v>
      </c>
      <c r="M262" t="b">
        <v>1</v>
      </c>
      <c r="N262">
        <v>88</v>
      </c>
      <c r="O262" t="b">
        <v>1</v>
      </c>
      <c r="P262" t="s">
        <v>8269</v>
      </c>
      <c r="Q262" s="7">
        <f t="shared" si="26"/>
        <v>1.0640000000000001</v>
      </c>
      <c r="R262" s="8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5">
        <f t="shared" si="24"/>
        <v>41017.885462962964</v>
      </c>
      <c r="L263" s="5">
        <f t="shared" si="25"/>
        <v>41067.621527777781</v>
      </c>
      <c r="M263" t="b">
        <v>1</v>
      </c>
      <c r="N263">
        <v>220</v>
      </c>
      <c r="O263" t="b">
        <v>1</v>
      </c>
      <c r="P263" t="s">
        <v>8269</v>
      </c>
      <c r="Q263" s="7">
        <f t="shared" si="26"/>
        <v>1.0740000000000001</v>
      </c>
      <c r="R263" s="8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5">
        <f t="shared" si="24"/>
        <v>40555.24800925926</v>
      </c>
      <c r="L264" s="5">
        <f t="shared" si="25"/>
        <v>40600.24800925926</v>
      </c>
      <c r="M264" t="b">
        <v>1</v>
      </c>
      <c r="N264">
        <v>145</v>
      </c>
      <c r="O264" t="b">
        <v>1</v>
      </c>
      <c r="P264" t="s">
        <v>8269</v>
      </c>
      <c r="Q264" s="7">
        <f t="shared" si="26"/>
        <v>2.4</v>
      </c>
      <c r="R264" s="8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5">
        <f t="shared" si="24"/>
        <v>41149.954791666663</v>
      </c>
      <c r="L265" s="5">
        <f t="shared" si="25"/>
        <v>41179.954791666663</v>
      </c>
      <c r="M265" t="b">
        <v>1</v>
      </c>
      <c r="N265">
        <v>963</v>
      </c>
      <c r="O265" t="b">
        <v>1</v>
      </c>
      <c r="P265" t="s">
        <v>8269</v>
      </c>
      <c r="Q265" s="7">
        <f t="shared" si="26"/>
        <v>1.1808107999999999</v>
      </c>
      <c r="R265" s="8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5">
        <f t="shared" si="24"/>
        <v>41010.620312500003</v>
      </c>
      <c r="L266" s="5">
        <f t="shared" si="25"/>
        <v>41040.620312500003</v>
      </c>
      <c r="M266" t="b">
        <v>1</v>
      </c>
      <c r="N266">
        <v>91</v>
      </c>
      <c r="O266" t="b">
        <v>1</v>
      </c>
      <c r="P266" t="s">
        <v>8269</v>
      </c>
      <c r="Q266" s="7">
        <f t="shared" si="26"/>
        <v>1.1819999999999999</v>
      </c>
      <c r="R266" s="8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5">
        <f t="shared" si="24"/>
        <v>40267.245717592588</v>
      </c>
      <c r="L267" s="5">
        <f t="shared" si="25"/>
        <v>40308.844444444447</v>
      </c>
      <c r="M267" t="b">
        <v>1</v>
      </c>
      <c r="N267">
        <v>58</v>
      </c>
      <c r="O267" t="b">
        <v>1</v>
      </c>
      <c r="P267" t="s">
        <v>8269</v>
      </c>
      <c r="Q267" s="7">
        <f t="shared" si="26"/>
        <v>1.111</v>
      </c>
      <c r="R267" s="8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5">
        <f t="shared" si="24"/>
        <v>40205.174849537041</v>
      </c>
      <c r="L268" s="5">
        <f t="shared" si="25"/>
        <v>40291.160416666666</v>
      </c>
      <c r="M268" t="b">
        <v>1</v>
      </c>
      <c r="N268">
        <v>36</v>
      </c>
      <c r="O268" t="b">
        <v>1</v>
      </c>
      <c r="P268" t="s">
        <v>8269</v>
      </c>
      <c r="Q268" s="7">
        <f t="shared" si="26"/>
        <v>1.4550000000000001</v>
      </c>
      <c r="R268" s="8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5">
        <f t="shared" si="24"/>
        <v>41785.452534722222</v>
      </c>
      <c r="L269" s="5">
        <f t="shared" si="25"/>
        <v>41815.452534722222</v>
      </c>
      <c r="M269" t="b">
        <v>1</v>
      </c>
      <c r="N269">
        <v>165</v>
      </c>
      <c r="O269" t="b">
        <v>1</v>
      </c>
      <c r="P269" t="s">
        <v>8269</v>
      </c>
      <c r="Q269" s="7">
        <f t="shared" si="26"/>
        <v>1.3162883248730965</v>
      </c>
      <c r="R269" s="8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5">
        <f t="shared" si="24"/>
        <v>40809.15252314815</v>
      </c>
      <c r="L270" s="5">
        <f t="shared" si="25"/>
        <v>40854.194189814814</v>
      </c>
      <c r="M270" t="b">
        <v>1</v>
      </c>
      <c r="N270">
        <v>111</v>
      </c>
      <c r="O270" t="b">
        <v>1</v>
      </c>
      <c r="P270" t="s">
        <v>8269</v>
      </c>
      <c r="Q270" s="7">
        <f t="shared" si="26"/>
        <v>1.1140000000000001</v>
      </c>
      <c r="R270" s="8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5">
        <f t="shared" si="24"/>
        <v>42758.197013888886</v>
      </c>
      <c r="L271" s="5">
        <f t="shared" si="25"/>
        <v>42788.197013888886</v>
      </c>
      <c r="M271" t="b">
        <v>1</v>
      </c>
      <c r="N271">
        <v>1596</v>
      </c>
      <c r="O271" t="b">
        <v>1</v>
      </c>
      <c r="P271" t="s">
        <v>8269</v>
      </c>
      <c r="Q271" s="7">
        <f t="shared" si="26"/>
        <v>1.4723377</v>
      </c>
      <c r="R271" s="8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5">
        <f t="shared" si="24"/>
        <v>40637.866550925923</v>
      </c>
      <c r="L272" s="5">
        <f t="shared" si="25"/>
        <v>40688.166666666664</v>
      </c>
      <c r="M272" t="b">
        <v>1</v>
      </c>
      <c r="N272">
        <v>61</v>
      </c>
      <c r="O272" t="b">
        <v>1</v>
      </c>
      <c r="P272" t="s">
        <v>8269</v>
      </c>
      <c r="Q272" s="7">
        <f t="shared" si="26"/>
        <v>1.5260869565217392</v>
      </c>
      <c r="R272" s="8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5">
        <f t="shared" si="24"/>
        <v>41612.10024305556</v>
      </c>
      <c r="L273" s="5">
        <f t="shared" si="25"/>
        <v>41641.333333333336</v>
      </c>
      <c r="M273" t="b">
        <v>1</v>
      </c>
      <c r="N273">
        <v>287</v>
      </c>
      <c r="O273" t="b">
        <v>1</v>
      </c>
      <c r="P273" t="s">
        <v>8269</v>
      </c>
      <c r="Q273" s="7">
        <f t="shared" si="26"/>
        <v>1.0468</v>
      </c>
      <c r="R273" s="8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5">
        <f t="shared" si="24"/>
        <v>40235.900358796294</v>
      </c>
      <c r="L274" s="5">
        <f t="shared" si="25"/>
        <v>40296.78402777778</v>
      </c>
      <c r="M274" t="b">
        <v>1</v>
      </c>
      <c r="N274">
        <v>65</v>
      </c>
      <c r="O274" t="b">
        <v>1</v>
      </c>
      <c r="P274" t="s">
        <v>8269</v>
      </c>
      <c r="Q274" s="7">
        <f t="shared" si="26"/>
        <v>1.7743366666666667</v>
      </c>
      <c r="R274" s="8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5">
        <f t="shared" si="24"/>
        <v>40697.498449074075</v>
      </c>
      <c r="L275" s="5">
        <f t="shared" si="25"/>
        <v>40727.498449074075</v>
      </c>
      <c r="M275" t="b">
        <v>1</v>
      </c>
      <c r="N275">
        <v>118</v>
      </c>
      <c r="O275" t="b">
        <v>1</v>
      </c>
      <c r="P275" t="s">
        <v>8269</v>
      </c>
      <c r="Q275" s="7">
        <f t="shared" si="26"/>
        <v>1.077758</v>
      </c>
      <c r="R275" s="8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5">
        <f t="shared" si="24"/>
        <v>40969.912372685183</v>
      </c>
      <c r="L276" s="5">
        <f t="shared" si="25"/>
        <v>41004.290972222225</v>
      </c>
      <c r="M276" t="b">
        <v>1</v>
      </c>
      <c r="N276">
        <v>113</v>
      </c>
      <c r="O276" t="b">
        <v>1</v>
      </c>
      <c r="P276" t="s">
        <v>8269</v>
      </c>
      <c r="Q276" s="7">
        <f t="shared" si="26"/>
        <v>1.56</v>
      </c>
      <c r="R276" s="8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5">
        <f t="shared" si="24"/>
        <v>41193.032013888893</v>
      </c>
      <c r="L277" s="5">
        <f t="shared" si="25"/>
        <v>41223.073680555557</v>
      </c>
      <c r="M277" t="b">
        <v>1</v>
      </c>
      <c r="N277">
        <v>332</v>
      </c>
      <c r="O277" t="b">
        <v>1</v>
      </c>
      <c r="P277" t="s">
        <v>8269</v>
      </c>
      <c r="Q277" s="7">
        <f t="shared" si="26"/>
        <v>1.08395</v>
      </c>
      <c r="R277" s="8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5">
        <f t="shared" si="24"/>
        <v>40967.081874999996</v>
      </c>
      <c r="L278" s="5">
        <f t="shared" si="25"/>
        <v>41027.040208333332</v>
      </c>
      <c r="M278" t="b">
        <v>1</v>
      </c>
      <c r="N278">
        <v>62</v>
      </c>
      <c r="O278" t="b">
        <v>1</v>
      </c>
      <c r="P278" t="s">
        <v>8269</v>
      </c>
      <c r="Q278" s="7">
        <f t="shared" si="26"/>
        <v>1.476</v>
      </c>
      <c r="R278" s="8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5">
        <f t="shared" si="24"/>
        <v>42117.891423611116</v>
      </c>
      <c r="L279" s="5">
        <f t="shared" si="25"/>
        <v>42147.891423611116</v>
      </c>
      <c r="M279" t="b">
        <v>1</v>
      </c>
      <c r="N279">
        <v>951</v>
      </c>
      <c r="O279" t="b">
        <v>1</v>
      </c>
      <c r="P279" t="s">
        <v>8269</v>
      </c>
      <c r="Q279" s="7">
        <f t="shared" si="26"/>
        <v>1.1038153846153846</v>
      </c>
      <c r="R279" s="8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5">
        <f t="shared" si="24"/>
        <v>41164.040960648148</v>
      </c>
      <c r="L280" s="5">
        <f t="shared" si="25"/>
        <v>41194.040960648148</v>
      </c>
      <c r="M280" t="b">
        <v>1</v>
      </c>
      <c r="N280">
        <v>415</v>
      </c>
      <c r="O280" t="b">
        <v>1</v>
      </c>
      <c r="P280" t="s">
        <v>8269</v>
      </c>
      <c r="Q280" s="7">
        <f t="shared" si="26"/>
        <v>1.5034814814814814</v>
      </c>
      <c r="R280" s="8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5">
        <f t="shared" si="24"/>
        <v>42759.244166666671</v>
      </c>
      <c r="L281" s="5">
        <f t="shared" si="25"/>
        <v>42793.084027777775</v>
      </c>
      <c r="M281" t="b">
        <v>1</v>
      </c>
      <c r="N281">
        <v>305</v>
      </c>
      <c r="O281" t="b">
        <v>1</v>
      </c>
      <c r="P281" t="s">
        <v>8269</v>
      </c>
      <c r="Q281" s="7">
        <f t="shared" si="26"/>
        <v>1.5731829411764706</v>
      </c>
      <c r="R281" s="8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5">
        <f t="shared" si="24"/>
        <v>41744.590682870366</v>
      </c>
      <c r="L282" s="5">
        <f t="shared" si="25"/>
        <v>41789.590682870366</v>
      </c>
      <c r="M282" t="b">
        <v>1</v>
      </c>
      <c r="N282">
        <v>2139</v>
      </c>
      <c r="O282" t="b">
        <v>1</v>
      </c>
      <c r="P282" t="s">
        <v>8269</v>
      </c>
      <c r="Q282" s="7">
        <f t="shared" si="26"/>
        <v>1.5614399999999999</v>
      </c>
      <c r="R282" s="8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5">
        <f t="shared" si="24"/>
        <v>39950.163344907407</v>
      </c>
      <c r="L283" s="5">
        <f t="shared" si="25"/>
        <v>40035.80972222222</v>
      </c>
      <c r="M283" t="b">
        <v>1</v>
      </c>
      <c r="N283">
        <v>79</v>
      </c>
      <c r="O283" t="b">
        <v>1</v>
      </c>
      <c r="P283" t="s">
        <v>8269</v>
      </c>
      <c r="Q283" s="7">
        <f t="shared" si="26"/>
        <v>1.2058763636363636</v>
      </c>
      <c r="R283" s="8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5">
        <f t="shared" si="24"/>
        <v>40194.920046296298</v>
      </c>
      <c r="L284" s="5">
        <f t="shared" si="25"/>
        <v>40231.916666666664</v>
      </c>
      <c r="M284" t="b">
        <v>1</v>
      </c>
      <c r="N284">
        <v>179</v>
      </c>
      <c r="O284" t="b">
        <v>1</v>
      </c>
      <c r="P284" t="s">
        <v>8269</v>
      </c>
      <c r="Q284" s="7">
        <f t="shared" si="26"/>
        <v>1.0118888888888888</v>
      </c>
      <c r="R284" s="8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5">
        <f t="shared" si="24"/>
        <v>40675.71</v>
      </c>
      <c r="L285" s="5">
        <f t="shared" si="25"/>
        <v>40695.207638888889</v>
      </c>
      <c r="M285" t="b">
        <v>1</v>
      </c>
      <c r="N285">
        <v>202</v>
      </c>
      <c r="O285" t="b">
        <v>1</v>
      </c>
      <c r="P285" t="s">
        <v>8269</v>
      </c>
      <c r="Q285" s="7">
        <f t="shared" si="26"/>
        <v>1.142725</v>
      </c>
      <c r="R285" s="8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5">
        <f t="shared" si="24"/>
        <v>40904.738194444442</v>
      </c>
      <c r="L286" s="5">
        <f t="shared" si="25"/>
        <v>40929.738194444442</v>
      </c>
      <c r="M286" t="b">
        <v>1</v>
      </c>
      <c r="N286">
        <v>760</v>
      </c>
      <c r="O286" t="b">
        <v>1</v>
      </c>
      <c r="P286" t="s">
        <v>8269</v>
      </c>
      <c r="Q286" s="7">
        <f t="shared" si="26"/>
        <v>1.0462615</v>
      </c>
      <c r="R286" s="8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5">
        <f t="shared" si="24"/>
        <v>41506.756111111114</v>
      </c>
      <c r="L287" s="5">
        <f t="shared" si="25"/>
        <v>41536.756111111114</v>
      </c>
      <c r="M287" t="b">
        <v>1</v>
      </c>
      <c r="N287">
        <v>563</v>
      </c>
      <c r="O287" t="b">
        <v>1</v>
      </c>
      <c r="P287" t="s">
        <v>8269</v>
      </c>
      <c r="Q287" s="7">
        <f t="shared" si="26"/>
        <v>2.2882507142857142</v>
      </c>
      <c r="R287" s="8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5">
        <f t="shared" si="24"/>
        <v>41313.816249999996</v>
      </c>
      <c r="L288" s="5">
        <f t="shared" si="25"/>
        <v>41358.774583333332</v>
      </c>
      <c r="M288" t="b">
        <v>1</v>
      </c>
      <c r="N288">
        <v>135</v>
      </c>
      <c r="O288" t="b">
        <v>1</v>
      </c>
      <c r="P288" t="s">
        <v>8269</v>
      </c>
      <c r="Q288" s="7">
        <f t="shared" si="26"/>
        <v>1.0915333333333332</v>
      </c>
      <c r="R288" s="8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5">
        <f t="shared" si="24"/>
        <v>41184.277986111112</v>
      </c>
      <c r="L289" s="5">
        <f t="shared" si="25"/>
        <v>41215.166666666664</v>
      </c>
      <c r="M289" t="b">
        <v>1</v>
      </c>
      <c r="N289">
        <v>290</v>
      </c>
      <c r="O289" t="b">
        <v>1</v>
      </c>
      <c r="P289" t="s">
        <v>8269</v>
      </c>
      <c r="Q289" s="7">
        <f t="shared" si="26"/>
        <v>1.7629999999999999</v>
      </c>
      <c r="R289" s="8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5">
        <f t="shared" si="24"/>
        <v>41051.168900462959</v>
      </c>
      <c r="L290" s="5">
        <f t="shared" si="25"/>
        <v>41086.168900462959</v>
      </c>
      <c r="M290" t="b">
        <v>1</v>
      </c>
      <c r="N290">
        <v>447</v>
      </c>
      <c r="O290" t="b">
        <v>1</v>
      </c>
      <c r="P290" t="s">
        <v>8269</v>
      </c>
      <c r="Q290" s="7">
        <f t="shared" si="26"/>
        <v>1.0321061999999999</v>
      </c>
      <c r="R290" s="8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5">
        <f t="shared" si="24"/>
        <v>41550.456412037034</v>
      </c>
      <c r="L291" s="5">
        <f t="shared" si="25"/>
        <v>41580.456412037034</v>
      </c>
      <c r="M291" t="b">
        <v>1</v>
      </c>
      <c r="N291">
        <v>232</v>
      </c>
      <c r="O291" t="b">
        <v>1</v>
      </c>
      <c r="P291" t="s">
        <v>8269</v>
      </c>
      <c r="Q291" s="7">
        <f t="shared" si="26"/>
        <v>1.0482</v>
      </c>
      <c r="R291" s="8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5">
        <f t="shared" si="24"/>
        <v>40526.36917824074</v>
      </c>
      <c r="L292" s="5">
        <f t="shared" si="25"/>
        <v>40576.332638888889</v>
      </c>
      <c r="M292" t="b">
        <v>1</v>
      </c>
      <c r="N292">
        <v>168</v>
      </c>
      <c r="O292" t="b">
        <v>1</v>
      </c>
      <c r="P292" t="s">
        <v>8269</v>
      </c>
      <c r="Q292" s="7">
        <f t="shared" si="26"/>
        <v>1.0668444444444445</v>
      </c>
      <c r="R292" s="8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5">
        <f t="shared" si="24"/>
        <v>41376.769050925926</v>
      </c>
      <c r="L293" s="5">
        <f t="shared" si="25"/>
        <v>41395.000694444447</v>
      </c>
      <c r="M293" t="b">
        <v>1</v>
      </c>
      <c r="N293">
        <v>128</v>
      </c>
      <c r="O293" t="b">
        <v>1</v>
      </c>
      <c r="P293" t="s">
        <v>8269</v>
      </c>
      <c r="Q293" s="7">
        <f t="shared" si="26"/>
        <v>1.2001999999999999</v>
      </c>
      <c r="R293" s="8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5">
        <f t="shared" si="24"/>
        <v>40812.803229166668</v>
      </c>
      <c r="L294" s="5">
        <f t="shared" si="25"/>
        <v>40845.165972222225</v>
      </c>
      <c r="M294" t="b">
        <v>1</v>
      </c>
      <c r="N294">
        <v>493</v>
      </c>
      <c r="O294" t="b">
        <v>1</v>
      </c>
      <c r="P294" t="s">
        <v>8269</v>
      </c>
      <c r="Q294" s="7">
        <f t="shared" si="26"/>
        <v>1.0150693333333334</v>
      </c>
      <c r="R294" s="8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5">
        <f t="shared" si="24"/>
        <v>41719.667986111112</v>
      </c>
      <c r="L295" s="5">
        <f t="shared" si="25"/>
        <v>41749.667986111112</v>
      </c>
      <c r="M295" t="b">
        <v>1</v>
      </c>
      <c r="N295">
        <v>131</v>
      </c>
      <c r="O295" t="b">
        <v>1</v>
      </c>
      <c r="P295" t="s">
        <v>8269</v>
      </c>
      <c r="Q295" s="7">
        <f t="shared" si="26"/>
        <v>1.0138461538461538</v>
      </c>
      <c r="R295" s="8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5">
        <f t="shared" si="24"/>
        <v>40343.084421296298</v>
      </c>
      <c r="L296" s="5">
        <f t="shared" si="25"/>
        <v>40378.666666666664</v>
      </c>
      <c r="M296" t="b">
        <v>1</v>
      </c>
      <c r="N296">
        <v>50</v>
      </c>
      <c r="O296" t="b">
        <v>1</v>
      </c>
      <c r="P296" t="s">
        <v>8269</v>
      </c>
      <c r="Q296" s="7">
        <f t="shared" si="26"/>
        <v>1</v>
      </c>
      <c r="R296" s="8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5">
        <f t="shared" si="24"/>
        <v>41519.004733796297</v>
      </c>
      <c r="L297" s="5">
        <f t="shared" si="25"/>
        <v>41579</v>
      </c>
      <c r="M297" t="b">
        <v>1</v>
      </c>
      <c r="N297">
        <v>665</v>
      </c>
      <c r="O297" t="b">
        <v>1</v>
      </c>
      <c r="P297" t="s">
        <v>8269</v>
      </c>
      <c r="Q297" s="7">
        <f t="shared" si="26"/>
        <v>1.3310911999999999</v>
      </c>
      <c r="R297" s="8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5">
        <f t="shared" si="24"/>
        <v>41134.475497685184</v>
      </c>
      <c r="L298" s="5">
        <f t="shared" si="25"/>
        <v>41159.475497685184</v>
      </c>
      <c r="M298" t="b">
        <v>1</v>
      </c>
      <c r="N298">
        <v>129</v>
      </c>
      <c r="O298" t="b">
        <v>1</v>
      </c>
      <c r="P298" t="s">
        <v>8269</v>
      </c>
      <c r="Q298" s="7">
        <f t="shared" si="26"/>
        <v>1.187262</v>
      </c>
      <c r="R298" s="8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5">
        <f t="shared" si="24"/>
        <v>42089.72802083334</v>
      </c>
      <c r="L299" s="5">
        <f t="shared" si="25"/>
        <v>42125.165972222225</v>
      </c>
      <c r="M299" t="b">
        <v>1</v>
      </c>
      <c r="N299">
        <v>142</v>
      </c>
      <c r="O299" t="b">
        <v>1</v>
      </c>
      <c r="P299" t="s">
        <v>8269</v>
      </c>
      <c r="Q299" s="7">
        <f t="shared" si="26"/>
        <v>1.0064</v>
      </c>
      <c r="R299" s="8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5">
        <f t="shared" si="24"/>
        <v>41709.463518518518</v>
      </c>
      <c r="L300" s="5">
        <f t="shared" si="25"/>
        <v>41768.875</v>
      </c>
      <c r="M300" t="b">
        <v>1</v>
      </c>
      <c r="N300">
        <v>2436</v>
      </c>
      <c r="O300" t="b">
        <v>1</v>
      </c>
      <c r="P300" t="s">
        <v>8269</v>
      </c>
      <c r="Q300" s="7">
        <f t="shared" si="26"/>
        <v>1.089324126984127</v>
      </c>
      <c r="R300" s="8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5">
        <f t="shared" si="24"/>
        <v>40469.225231481483</v>
      </c>
      <c r="L301" s="5">
        <f t="shared" si="25"/>
        <v>40499.266898148147</v>
      </c>
      <c r="M301" t="b">
        <v>1</v>
      </c>
      <c r="N301">
        <v>244</v>
      </c>
      <c r="O301" t="b">
        <v>1</v>
      </c>
      <c r="P301" t="s">
        <v>8269</v>
      </c>
      <c r="Q301" s="7">
        <f t="shared" si="26"/>
        <v>1.789525</v>
      </c>
      <c r="R301" s="8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5">
        <f t="shared" si="24"/>
        <v>40626.959930555553</v>
      </c>
      <c r="L302" s="5">
        <f t="shared" si="25"/>
        <v>40657.959930555553</v>
      </c>
      <c r="M302" t="b">
        <v>1</v>
      </c>
      <c r="N302">
        <v>298</v>
      </c>
      <c r="O302" t="b">
        <v>1</v>
      </c>
      <c r="P302" t="s">
        <v>8269</v>
      </c>
      <c r="Q302" s="7">
        <f t="shared" si="26"/>
        <v>1.0172264</v>
      </c>
      <c r="R302" s="8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5">
        <f t="shared" si="24"/>
        <v>41312.737673611111</v>
      </c>
      <c r="L303" s="5">
        <f t="shared" si="25"/>
        <v>41352.696006944447</v>
      </c>
      <c r="M303" t="b">
        <v>1</v>
      </c>
      <c r="N303">
        <v>251</v>
      </c>
      <c r="O303" t="b">
        <v>1</v>
      </c>
      <c r="P303" t="s">
        <v>8269</v>
      </c>
      <c r="Q303" s="7">
        <f t="shared" si="26"/>
        <v>1.1873499999999999</v>
      </c>
      <c r="R303" s="8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5">
        <f t="shared" si="24"/>
        <v>40933.856921296298</v>
      </c>
      <c r="L304" s="5">
        <f t="shared" si="25"/>
        <v>40963.856921296298</v>
      </c>
      <c r="M304" t="b">
        <v>1</v>
      </c>
      <c r="N304">
        <v>108</v>
      </c>
      <c r="O304" t="b">
        <v>1</v>
      </c>
      <c r="P304" t="s">
        <v>8269</v>
      </c>
      <c r="Q304" s="7">
        <f t="shared" si="26"/>
        <v>1.0045999999999999</v>
      </c>
      <c r="R304" s="8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5">
        <f t="shared" si="24"/>
        <v>41032.071134259262</v>
      </c>
      <c r="L305" s="5">
        <f t="shared" si="25"/>
        <v>41062.071134259262</v>
      </c>
      <c r="M305" t="b">
        <v>1</v>
      </c>
      <c r="N305">
        <v>82</v>
      </c>
      <c r="O305" t="b">
        <v>1</v>
      </c>
      <c r="P305" t="s">
        <v>8269</v>
      </c>
      <c r="Q305" s="7">
        <f t="shared" si="26"/>
        <v>1.3746666666666667</v>
      </c>
      <c r="R305" s="8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5">
        <f t="shared" si="24"/>
        <v>41114.094872685186</v>
      </c>
      <c r="L306" s="5">
        <f t="shared" si="25"/>
        <v>41153.083333333336</v>
      </c>
      <c r="M306" t="b">
        <v>1</v>
      </c>
      <c r="N306">
        <v>74</v>
      </c>
      <c r="O306" t="b">
        <v>1</v>
      </c>
      <c r="P306" t="s">
        <v>8269</v>
      </c>
      <c r="Q306" s="7">
        <f t="shared" si="26"/>
        <v>2.3164705882352941</v>
      </c>
      <c r="R306" s="8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5">
        <f t="shared" si="24"/>
        <v>40948.630196759259</v>
      </c>
      <c r="L307" s="5">
        <f t="shared" si="25"/>
        <v>40978.630196759259</v>
      </c>
      <c r="M307" t="b">
        <v>1</v>
      </c>
      <c r="N307">
        <v>189</v>
      </c>
      <c r="O307" t="b">
        <v>1</v>
      </c>
      <c r="P307" t="s">
        <v>8269</v>
      </c>
      <c r="Q307" s="7">
        <f t="shared" si="26"/>
        <v>1.3033333333333332</v>
      </c>
      <c r="R307" s="8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5">
        <f t="shared" si="24"/>
        <v>41333.837187500001</v>
      </c>
      <c r="L308" s="5">
        <f t="shared" si="25"/>
        <v>41353.795520833337</v>
      </c>
      <c r="M308" t="b">
        <v>1</v>
      </c>
      <c r="N308">
        <v>80</v>
      </c>
      <c r="O308" t="b">
        <v>1</v>
      </c>
      <c r="P308" t="s">
        <v>8269</v>
      </c>
      <c r="Q308" s="7">
        <f t="shared" si="26"/>
        <v>2.9289999999999998</v>
      </c>
      <c r="R308" s="8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5">
        <f t="shared" si="24"/>
        <v>41282.944456018515</v>
      </c>
      <c r="L309" s="5">
        <f t="shared" si="25"/>
        <v>41312.944456018515</v>
      </c>
      <c r="M309" t="b">
        <v>1</v>
      </c>
      <c r="N309">
        <v>576</v>
      </c>
      <c r="O309" t="b">
        <v>1</v>
      </c>
      <c r="P309" t="s">
        <v>8269</v>
      </c>
      <c r="Q309" s="7">
        <f t="shared" si="26"/>
        <v>1.1131818181818183</v>
      </c>
      <c r="R309" s="8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5">
        <f t="shared" si="24"/>
        <v>40567.694560185184</v>
      </c>
      <c r="L310" s="5">
        <f t="shared" si="25"/>
        <v>40612.694560185184</v>
      </c>
      <c r="M310" t="b">
        <v>1</v>
      </c>
      <c r="N310">
        <v>202</v>
      </c>
      <c r="O310" t="b">
        <v>1</v>
      </c>
      <c r="P310" t="s">
        <v>8269</v>
      </c>
      <c r="Q310" s="7">
        <f t="shared" si="26"/>
        <v>1.0556666666666668</v>
      </c>
      <c r="R310" s="8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5">
        <f t="shared" si="24"/>
        <v>41134.751550925925</v>
      </c>
      <c r="L311" s="5">
        <f t="shared" si="25"/>
        <v>41155.751550925925</v>
      </c>
      <c r="M311" t="b">
        <v>1</v>
      </c>
      <c r="N311">
        <v>238</v>
      </c>
      <c r="O311" t="b">
        <v>1</v>
      </c>
      <c r="P311" t="s">
        <v>8269</v>
      </c>
      <c r="Q311" s="7">
        <f t="shared" si="26"/>
        <v>1.1894444444444445</v>
      </c>
      <c r="R311" s="8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5">
        <f t="shared" si="24"/>
        <v>40821.183136574073</v>
      </c>
      <c r="L312" s="5">
        <f t="shared" si="25"/>
        <v>40836.083333333336</v>
      </c>
      <c r="M312" t="b">
        <v>1</v>
      </c>
      <c r="N312">
        <v>36</v>
      </c>
      <c r="O312" t="b">
        <v>1</v>
      </c>
      <c r="P312" t="s">
        <v>8269</v>
      </c>
      <c r="Q312" s="7">
        <f t="shared" si="26"/>
        <v>1.04129</v>
      </c>
      <c r="R312" s="8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5">
        <f t="shared" si="24"/>
        <v>40868.219814814816</v>
      </c>
      <c r="L313" s="5">
        <f t="shared" si="25"/>
        <v>40909.332638888889</v>
      </c>
      <c r="M313" t="b">
        <v>1</v>
      </c>
      <c r="N313">
        <v>150</v>
      </c>
      <c r="O313" t="b">
        <v>1</v>
      </c>
      <c r="P313" t="s">
        <v>8269</v>
      </c>
      <c r="Q313" s="7">
        <f t="shared" si="26"/>
        <v>1.0410165</v>
      </c>
      <c r="R313" s="8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5">
        <f t="shared" si="24"/>
        <v>41348.877685185187</v>
      </c>
      <c r="L314" s="5">
        <f t="shared" si="25"/>
        <v>41378.877685185187</v>
      </c>
      <c r="M314" t="b">
        <v>1</v>
      </c>
      <c r="N314">
        <v>146</v>
      </c>
      <c r="O314" t="b">
        <v>1</v>
      </c>
      <c r="P314" t="s">
        <v>8269</v>
      </c>
      <c r="Q314" s="7">
        <f t="shared" si="26"/>
        <v>1.1187499999999999</v>
      </c>
      <c r="R314" s="8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5">
        <f t="shared" si="24"/>
        <v>40357.227939814817</v>
      </c>
      <c r="L315" s="5">
        <f t="shared" si="25"/>
        <v>40401.665972222225</v>
      </c>
      <c r="M315" t="b">
        <v>1</v>
      </c>
      <c r="N315">
        <v>222</v>
      </c>
      <c r="O315" t="b">
        <v>1</v>
      </c>
      <c r="P315" t="s">
        <v>8269</v>
      </c>
      <c r="Q315" s="7">
        <f t="shared" si="26"/>
        <v>1.0473529411764706</v>
      </c>
      <c r="R315" s="8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5">
        <f t="shared" si="24"/>
        <v>41304.833194444444</v>
      </c>
      <c r="L316" s="5">
        <f t="shared" si="25"/>
        <v>41334.833194444444</v>
      </c>
      <c r="M316" t="b">
        <v>1</v>
      </c>
      <c r="N316">
        <v>120</v>
      </c>
      <c r="O316" t="b">
        <v>1</v>
      </c>
      <c r="P316" t="s">
        <v>8269</v>
      </c>
      <c r="Q316" s="7">
        <f t="shared" si="26"/>
        <v>3.8515000000000001</v>
      </c>
      <c r="R316" s="8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5">
        <f t="shared" si="24"/>
        <v>41113.77238425926</v>
      </c>
      <c r="L317" s="5">
        <f t="shared" si="25"/>
        <v>41143.77238425926</v>
      </c>
      <c r="M317" t="b">
        <v>1</v>
      </c>
      <c r="N317">
        <v>126</v>
      </c>
      <c r="O317" t="b">
        <v>1</v>
      </c>
      <c r="P317" t="s">
        <v>8269</v>
      </c>
      <c r="Q317" s="7">
        <f t="shared" si="26"/>
        <v>1.01248</v>
      </c>
      <c r="R317" s="8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5">
        <f t="shared" si="24"/>
        <v>41950.923576388886</v>
      </c>
      <c r="L318" s="5">
        <f t="shared" si="25"/>
        <v>41984.207638888889</v>
      </c>
      <c r="M318" t="b">
        <v>1</v>
      </c>
      <c r="N318">
        <v>158</v>
      </c>
      <c r="O318" t="b">
        <v>1</v>
      </c>
      <c r="P318" t="s">
        <v>8269</v>
      </c>
      <c r="Q318" s="7">
        <f t="shared" si="26"/>
        <v>1.1377333333333333</v>
      </c>
      <c r="R318" s="8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5">
        <f t="shared" si="24"/>
        <v>41589.676886574074</v>
      </c>
      <c r="L319" s="5">
        <f t="shared" si="25"/>
        <v>41619.676886574074</v>
      </c>
      <c r="M319" t="b">
        <v>1</v>
      </c>
      <c r="N319">
        <v>316</v>
      </c>
      <c r="O319" t="b">
        <v>1</v>
      </c>
      <c r="P319" t="s">
        <v>8269</v>
      </c>
      <c r="Q319" s="7">
        <f t="shared" si="26"/>
        <v>1.0080333333333333</v>
      </c>
      <c r="R319" s="8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5">
        <f t="shared" si="24"/>
        <v>41330.038784722223</v>
      </c>
      <c r="L320" s="5">
        <f t="shared" si="25"/>
        <v>41359.997118055559</v>
      </c>
      <c r="M320" t="b">
        <v>1</v>
      </c>
      <c r="N320">
        <v>284</v>
      </c>
      <c r="O320" t="b">
        <v>1</v>
      </c>
      <c r="P320" t="s">
        <v>8269</v>
      </c>
      <c r="Q320" s="7">
        <f t="shared" si="26"/>
        <v>2.8332000000000002</v>
      </c>
      <c r="R320" s="8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5">
        <f t="shared" si="24"/>
        <v>40123.83829861111</v>
      </c>
      <c r="L321" s="5">
        <f t="shared" si="25"/>
        <v>40211.332638888889</v>
      </c>
      <c r="M321" t="b">
        <v>1</v>
      </c>
      <c r="N321">
        <v>51</v>
      </c>
      <c r="O321" t="b">
        <v>1</v>
      </c>
      <c r="P321" t="s">
        <v>8269</v>
      </c>
      <c r="Q321" s="7">
        <f t="shared" si="26"/>
        <v>1.1268</v>
      </c>
      <c r="R321" s="8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5">
        <f t="shared" si="24"/>
        <v>42331.551307870366</v>
      </c>
      <c r="L322" s="5">
        <f t="shared" si="25"/>
        <v>42360.958333333328</v>
      </c>
      <c r="M322" t="b">
        <v>1</v>
      </c>
      <c r="N322">
        <v>158</v>
      </c>
      <c r="O322" t="b">
        <v>1</v>
      </c>
      <c r="P322" t="s">
        <v>8269</v>
      </c>
      <c r="Q322" s="7">
        <f t="shared" si="26"/>
        <v>1.0658000000000001</v>
      </c>
      <c r="R322" s="8">
        <f t="shared" si="27"/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5">
        <f t="shared" ref="K323:K386" si="30">(((J323/60)/60)/24)+DATE(1970,1,1)</f>
        <v>42647.446597222224</v>
      </c>
      <c r="L323" s="5">
        <f t="shared" ref="L323:L386" si="31">(((I323/60)/60)/24)+DATE(1970,1,1)</f>
        <v>42682.488263888896</v>
      </c>
      <c r="M323" t="b">
        <v>1</v>
      </c>
      <c r="N323">
        <v>337</v>
      </c>
      <c r="O323" t="b">
        <v>1</v>
      </c>
      <c r="P323" t="s">
        <v>8269</v>
      </c>
      <c r="Q323" s="7">
        <f t="shared" ref="Q323:Q386" si="32">E323/D323</f>
        <v>1.0266285714285714</v>
      </c>
      <c r="R323" s="8">
        <f t="shared" ref="R323:R386" si="33">IFERROR(E323/N323,0)</f>
        <v>106.62314540059347</v>
      </c>
      <c r="S323" t="str">
        <f t="shared" ref="S323:S386" si="34">LEFT(P323,FIND("/",P323)-1)</f>
        <v>film &amp; video</v>
      </c>
      <c r="T323" t="str">
        <f t="shared" ref="T323:T386" si="35">RIGHT(P323,LEN(P323)-FIND("/",P323))</f>
        <v>documentary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5">
        <f t="shared" si="30"/>
        <v>42473.57</v>
      </c>
      <c r="L324" s="5">
        <f t="shared" si="31"/>
        <v>42503.57</v>
      </c>
      <c r="M324" t="b">
        <v>1</v>
      </c>
      <c r="N324">
        <v>186</v>
      </c>
      <c r="O324" t="b">
        <v>1</v>
      </c>
      <c r="P324" t="s">
        <v>8269</v>
      </c>
      <c r="Q324" s="7">
        <f t="shared" si="32"/>
        <v>1.0791200000000001</v>
      </c>
      <c r="R324" s="8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5">
        <f t="shared" si="30"/>
        <v>42697.32136574074</v>
      </c>
      <c r="L325" s="5">
        <f t="shared" si="31"/>
        <v>42725.332638888889</v>
      </c>
      <c r="M325" t="b">
        <v>1</v>
      </c>
      <c r="N325">
        <v>58</v>
      </c>
      <c r="O325" t="b">
        <v>1</v>
      </c>
      <c r="P325" t="s">
        <v>8269</v>
      </c>
      <c r="Q325" s="7">
        <f t="shared" si="32"/>
        <v>1.2307407407407407</v>
      </c>
      <c r="R325" s="8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5">
        <f t="shared" si="30"/>
        <v>42184.626250000001</v>
      </c>
      <c r="L326" s="5">
        <f t="shared" si="31"/>
        <v>42217.626250000001</v>
      </c>
      <c r="M326" t="b">
        <v>1</v>
      </c>
      <c r="N326">
        <v>82</v>
      </c>
      <c r="O326" t="b">
        <v>1</v>
      </c>
      <c r="P326" t="s">
        <v>8269</v>
      </c>
      <c r="Q326" s="7">
        <f t="shared" si="32"/>
        <v>1.016</v>
      </c>
      <c r="R326" s="8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5">
        <f t="shared" si="30"/>
        <v>42689.187881944439</v>
      </c>
      <c r="L327" s="5">
        <f t="shared" si="31"/>
        <v>42724.187881944439</v>
      </c>
      <c r="M327" t="b">
        <v>1</v>
      </c>
      <c r="N327">
        <v>736</v>
      </c>
      <c r="O327" t="b">
        <v>1</v>
      </c>
      <c r="P327" t="s">
        <v>8269</v>
      </c>
      <c r="Q327" s="7">
        <f t="shared" si="32"/>
        <v>1.04396</v>
      </c>
      <c r="R327" s="8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5">
        <f t="shared" si="30"/>
        <v>42775.314884259264</v>
      </c>
      <c r="L328" s="5">
        <f t="shared" si="31"/>
        <v>42808.956250000003</v>
      </c>
      <c r="M328" t="b">
        <v>1</v>
      </c>
      <c r="N328">
        <v>1151</v>
      </c>
      <c r="O328" t="b">
        <v>1</v>
      </c>
      <c r="P328" t="s">
        <v>8269</v>
      </c>
      <c r="Q328" s="7">
        <f t="shared" si="32"/>
        <v>1.1292973333333334</v>
      </c>
      <c r="R328" s="8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5">
        <f t="shared" si="30"/>
        <v>42058.235289351855</v>
      </c>
      <c r="L329" s="5">
        <f t="shared" si="31"/>
        <v>42085.333333333328</v>
      </c>
      <c r="M329" t="b">
        <v>1</v>
      </c>
      <c r="N329">
        <v>34</v>
      </c>
      <c r="O329" t="b">
        <v>1</v>
      </c>
      <c r="P329" t="s">
        <v>8269</v>
      </c>
      <c r="Q329" s="7">
        <f t="shared" si="32"/>
        <v>1.3640000000000001</v>
      </c>
      <c r="R329" s="8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5">
        <f t="shared" si="30"/>
        <v>42278.946620370371</v>
      </c>
      <c r="L330" s="5">
        <f t="shared" si="31"/>
        <v>42309.166666666672</v>
      </c>
      <c r="M330" t="b">
        <v>1</v>
      </c>
      <c r="N330">
        <v>498</v>
      </c>
      <c r="O330" t="b">
        <v>1</v>
      </c>
      <c r="P330" t="s">
        <v>8269</v>
      </c>
      <c r="Q330" s="7">
        <f t="shared" si="32"/>
        <v>1.036144</v>
      </c>
      <c r="R330" s="8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5">
        <f t="shared" si="30"/>
        <v>42291.46674768519</v>
      </c>
      <c r="L331" s="5">
        <f t="shared" si="31"/>
        <v>42315.166666666672</v>
      </c>
      <c r="M331" t="b">
        <v>1</v>
      </c>
      <c r="N331">
        <v>167</v>
      </c>
      <c r="O331" t="b">
        <v>1</v>
      </c>
      <c r="P331" t="s">
        <v>8269</v>
      </c>
      <c r="Q331" s="7">
        <f t="shared" si="32"/>
        <v>1.0549999999999999</v>
      </c>
      <c r="R331" s="8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5">
        <f t="shared" si="30"/>
        <v>41379.515775462962</v>
      </c>
      <c r="L332" s="5">
        <f t="shared" si="31"/>
        <v>41411.165972222225</v>
      </c>
      <c r="M332" t="b">
        <v>1</v>
      </c>
      <c r="N332">
        <v>340</v>
      </c>
      <c r="O332" t="b">
        <v>1</v>
      </c>
      <c r="P332" t="s">
        <v>8269</v>
      </c>
      <c r="Q332" s="7">
        <f t="shared" si="32"/>
        <v>1.0182857142857142</v>
      </c>
      <c r="R332" s="8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5">
        <f t="shared" si="30"/>
        <v>42507.581412037034</v>
      </c>
      <c r="L333" s="5">
        <f t="shared" si="31"/>
        <v>42538.581412037034</v>
      </c>
      <c r="M333" t="b">
        <v>1</v>
      </c>
      <c r="N333">
        <v>438</v>
      </c>
      <c r="O333" t="b">
        <v>1</v>
      </c>
      <c r="P333" t="s">
        <v>8269</v>
      </c>
      <c r="Q333" s="7">
        <f t="shared" si="32"/>
        <v>1.0660499999999999</v>
      </c>
      <c r="R333" s="8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5">
        <f t="shared" si="30"/>
        <v>42263.680289351847</v>
      </c>
      <c r="L334" s="5">
        <f t="shared" si="31"/>
        <v>42305.333333333328</v>
      </c>
      <c r="M334" t="b">
        <v>1</v>
      </c>
      <c r="N334">
        <v>555</v>
      </c>
      <c r="O334" t="b">
        <v>1</v>
      </c>
      <c r="P334" t="s">
        <v>8269</v>
      </c>
      <c r="Q334" s="7">
        <f t="shared" si="32"/>
        <v>1.13015</v>
      </c>
      <c r="R334" s="8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5">
        <f t="shared" si="30"/>
        <v>42437.636469907404</v>
      </c>
      <c r="L335" s="5">
        <f t="shared" si="31"/>
        <v>42467.59480324074</v>
      </c>
      <c r="M335" t="b">
        <v>1</v>
      </c>
      <c r="N335">
        <v>266</v>
      </c>
      <c r="O335" t="b">
        <v>1</v>
      </c>
      <c r="P335" t="s">
        <v>8269</v>
      </c>
      <c r="Q335" s="7">
        <f t="shared" si="32"/>
        <v>1.252275</v>
      </c>
      <c r="R335" s="8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5">
        <f t="shared" si="30"/>
        <v>42101.682372685187</v>
      </c>
      <c r="L336" s="5">
        <f t="shared" si="31"/>
        <v>42139.791666666672</v>
      </c>
      <c r="M336" t="b">
        <v>1</v>
      </c>
      <c r="N336">
        <v>69</v>
      </c>
      <c r="O336" t="b">
        <v>1</v>
      </c>
      <c r="P336" t="s">
        <v>8269</v>
      </c>
      <c r="Q336" s="7">
        <f t="shared" si="32"/>
        <v>1.0119</v>
      </c>
      <c r="R336" s="8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5">
        <f t="shared" si="30"/>
        <v>42101.737442129626</v>
      </c>
      <c r="L337" s="5">
        <f t="shared" si="31"/>
        <v>42132.916666666672</v>
      </c>
      <c r="M337" t="b">
        <v>1</v>
      </c>
      <c r="N337">
        <v>80</v>
      </c>
      <c r="O337" t="b">
        <v>1</v>
      </c>
      <c r="P337" t="s">
        <v>8269</v>
      </c>
      <c r="Q337" s="7">
        <f t="shared" si="32"/>
        <v>1.0276470588235294</v>
      </c>
      <c r="R337" s="8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5">
        <f t="shared" si="30"/>
        <v>42291.596273148149</v>
      </c>
      <c r="L338" s="5">
        <f t="shared" si="31"/>
        <v>42321.637939814813</v>
      </c>
      <c r="M338" t="b">
        <v>1</v>
      </c>
      <c r="N338">
        <v>493</v>
      </c>
      <c r="O338" t="b">
        <v>1</v>
      </c>
      <c r="P338" t="s">
        <v>8269</v>
      </c>
      <c r="Q338" s="7">
        <f t="shared" si="32"/>
        <v>1.1683911999999999</v>
      </c>
      <c r="R338" s="8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5">
        <f t="shared" si="30"/>
        <v>42047.128564814819</v>
      </c>
      <c r="L339" s="5">
        <f t="shared" si="31"/>
        <v>42077.086898148147</v>
      </c>
      <c r="M339" t="b">
        <v>1</v>
      </c>
      <c r="N339">
        <v>31</v>
      </c>
      <c r="O339" t="b">
        <v>1</v>
      </c>
      <c r="P339" t="s">
        <v>8269</v>
      </c>
      <c r="Q339" s="7">
        <f t="shared" si="32"/>
        <v>1.0116833333333335</v>
      </c>
      <c r="R339" s="8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5">
        <f t="shared" si="30"/>
        <v>42559.755671296298</v>
      </c>
      <c r="L340" s="5">
        <f t="shared" si="31"/>
        <v>42616.041666666672</v>
      </c>
      <c r="M340" t="b">
        <v>1</v>
      </c>
      <c r="N340">
        <v>236</v>
      </c>
      <c r="O340" t="b">
        <v>1</v>
      </c>
      <c r="P340" t="s">
        <v>8269</v>
      </c>
      <c r="Q340" s="7">
        <f t="shared" si="32"/>
        <v>1.1013360000000001</v>
      </c>
      <c r="R340" s="8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5">
        <f t="shared" si="30"/>
        <v>42093.760046296295</v>
      </c>
      <c r="L341" s="5">
        <f t="shared" si="31"/>
        <v>42123.760046296295</v>
      </c>
      <c r="M341" t="b">
        <v>1</v>
      </c>
      <c r="N341">
        <v>89</v>
      </c>
      <c r="O341" t="b">
        <v>1</v>
      </c>
      <c r="P341" t="s">
        <v>8269</v>
      </c>
      <c r="Q341" s="7">
        <f t="shared" si="32"/>
        <v>1.0808333333333333</v>
      </c>
      <c r="R341" s="8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5">
        <f t="shared" si="30"/>
        <v>42772.669062500005</v>
      </c>
      <c r="L342" s="5">
        <f t="shared" si="31"/>
        <v>42802.875</v>
      </c>
      <c r="M342" t="b">
        <v>1</v>
      </c>
      <c r="N342">
        <v>299</v>
      </c>
      <c r="O342" t="b">
        <v>1</v>
      </c>
      <c r="P342" t="s">
        <v>8269</v>
      </c>
      <c r="Q342" s="7">
        <f t="shared" si="32"/>
        <v>1.2502285714285715</v>
      </c>
      <c r="R342" s="8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5">
        <f t="shared" si="30"/>
        <v>41894.879606481481</v>
      </c>
      <c r="L343" s="5">
        <f t="shared" si="31"/>
        <v>41913.165972222225</v>
      </c>
      <c r="M343" t="b">
        <v>1</v>
      </c>
      <c r="N343">
        <v>55</v>
      </c>
      <c r="O343" t="b">
        <v>1</v>
      </c>
      <c r="P343" t="s">
        <v>8269</v>
      </c>
      <c r="Q343" s="7">
        <f t="shared" si="32"/>
        <v>1.0671428571428572</v>
      </c>
      <c r="R343" s="8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5">
        <f t="shared" si="30"/>
        <v>42459.780844907407</v>
      </c>
      <c r="L344" s="5">
        <f t="shared" si="31"/>
        <v>42489.780844907407</v>
      </c>
      <c r="M344" t="b">
        <v>1</v>
      </c>
      <c r="N344">
        <v>325</v>
      </c>
      <c r="O344" t="b">
        <v>1</v>
      </c>
      <c r="P344" t="s">
        <v>8269</v>
      </c>
      <c r="Q344" s="7">
        <f t="shared" si="32"/>
        <v>1.0036639999999999</v>
      </c>
      <c r="R344" s="8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5">
        <f t="shared" si="30"/>
        <v>41926.73778935185</v>
      </c>
      <c r="L345" s="5">
        <f t="shared" si="31"/>
        <v>41957.125</v>
      </c>
      <c r="M345" t="b">
        <v>1</v>
      </c>
      <c r="N345">
        <v>524</v>
      </c>
      <c r="O345" t="b">
        <v>1</v>
      </c>
      <c r="P345" t="s">
        <v>8269</v>
      </c>
      <c r="Q345" s="7">
        <f t="shared" si="32"/>
        <v>1.0202863333333334</v>
      </c>
      <c r="R345" s="8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5">
        <f t="shared" si="30"/>
        <v>42111.970995370371</v>
      </c>
      <c r="L346" s="5">
        <f t="shared" si="31"/>
        <v>42156.097222222219</v>
      </c>
      <c r="M346" t="b">
        <v>1</v>
      </c>
      <c r="N346">
        <v>285</v>
      </c>
      <c r="O346" t="b">
        <v>1</v>
      </c>
      <c r="P346" t="s">
        <v>8269</v>
      </c>
      <c r="Q346" s="7">
        <f t="shared" si="32"/>
        <v>1.0208358208955224</v>
      </c>
      <c r="R346" s="8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5">
        <f t="shared" si="30"/>
        <v>42114.944328703699</v>
      </c>
      <c r="L347" s="5">
        <f t="shared" si="31"/>
        <v>42144.944328703699</v>
      </c>
      <c r="M347" t="b">
        <v>1</v>
      </c>
      <c r="N347">
        <v>179</v>
      </c>
      <c r="O347" t="b">
        <v>1</v>
      </c>
      <c r="P347" t="s">
        <v>8269</v>
      </c>
      <c r="Q347" s="7">
        <f t="shared" si="32"/>
        <v>1.2327586206896552</v>
      </c>
      <c r="R347" s="8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5">
        <f t="shared" si="30"/>
        <v>42261.500243055561</v>
      </c>
      <c r="L348" s="5">
        <f t="shared" si="31"/>
        <v>42291.500243055561</v>
      </c>
      <c r="M348" t="b">
        <v>1</v>
      </c>
      <c r="N348">
        <v>188</v>
      </c>
      <c r="O348" t="b">
        <v>1</v>
      </c>
      <c r="P348" t="s">
        <v>8269</v>
      </c>
      <c r="Q348" s="7">
        <f t="shared" si="32"/>
        <v>1.7028880000000002</v>
      </c>
      <c r="R348" s="8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5">
        <f t="shared" si="30"/>
        <v>42292.495474537034</v>
      </c>
      <c r="L349" s="5">
        <f t="shared" si="31"/>
        <v>42322.537141203706</v>
      </c>
      <c r="M349" t="b">
        <v>1</v>
      </c>
      <c r="N349">
        <v>379</v>
      </c>
      <c r="O349" t="b">
        <v>1</v>
      </c>
      <c r="P349" t="s">
        <v>8269</v>
      </c>
      <c r="Q349" s="7">
        <f t="shared" si="32"/>
        <v>1.1159049999999999</v>
      </c>
      <c r="R349" s="8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5">
        <f t="shared" si="30"/>
        <v>42207.58699074074</v>
      </c>
      <c r="L350" s="5">
        <f t="shared" si="31"/>
        <v>42237.58699074074</v>
      </c>
      <c r="M350" t="b">
        <v>1</v>
      </c>
      <c r="N350">
        <v>119</v>
      </c>
      <c r="O350" t="b">
        <v>1</v>
      </c>
      <c r="P350" t="s">
        <v>8269</v>
      </c>
      <c r="Q350" s="7">
        <f t="shared" si="32"/>
        <v>1.03</v>
      </c>
      <c r="R350" s="8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5">
        <f t="shared" si="30"/>
        <v>42760.498935185184</v>
      </c>
      <c r="L351" s="5">
        <f t="shared" si="31"/>
        <v>42790.498935185184</v>
      </c>
      <c r="M351" t="b">
        <v>1</v>
      </c>
      <c r="N351">
        <v>167</v>
      </c>
      <c r="O351" t="b">
        <v>1</v>
      </c>
      <c r="P351" t="s">
        <v>8269</v>
      </c>
      <c r="Q351" s="7">
        <f t="shared" si="32"/>
        <v>1.0663570159857905</v>
      </c>
      <c r="R351" s="8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5">
        <f t="shared" si="30"/>
        <v>42586.066076388888</v>
      </c>
      <c r="L352" s="5">
        <f t="shared" si="31"/>
        <v>42624.165972222225</v>
      </c>
      <c r="M352" t="b">
        <v>1</v>
      </c>
      <c r="N352">
        <v>221</v>
      </c>
      <c r="O352" t="b">
        <v>1</v>
      </c>
      <c r="P352" t="s">
        <v>8269</v>
      </c>
      <c r="Q352" s="7">
        <f t="shared" si="32"/>
        <v>1.1476</v>
      </c>
      <c r="R352" s="8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5">
        <f t="shared" si="30"/>
        <v>42427.964745370366</v>
      </c>
      <c r="L353" s="5">
        <f t="shared" si="31"/>
        <v>42467.923078703709</v>
      </c>
      <c r="M353" t="b">
        <v>1</v>
      </c>
      <c r="N353">
        <v>964</v>
      </c>
      <c r="O353" t="b">
        <v>1</v>
      </c>
      <c r="P353" t="s">
        <v>8269</v>
      </c>
      <c r="Q353" s="7">
        <f t="shared" si="32"/>
        <v>1.2734117647058822</v>
      </c>
      <c r="R353" s="8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5">
        <f t="shared" si="30"/>
        <v>41890.167453703703</v>
      </c>
      <c r="L354" s="5">
        <f t="shared" si="31"/>
        <v>41920.167453703703</v>
      </c>
      <c r="M354" t="b">
        <v>1</v>
      </c>
      <c r="N354">
        <v>286</v>
      </c>
      <c r="O354" t="b">
        <v>1</v>
      </c>
      <c r="P354" t="s">
        <v>8269</v>
      </c>
      <c r="Q354" s="7">
        <f t="shared" si="32"/>
        <v>1.1656</v>
      </c>
      <c r="R354" s="8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5">
        <f t="shared" si="30"/>
        <v>42297.791886574079</v>
      </c>
      <c r="L355" s="5">
        <f t="shared" si="31"/>
        <v>42327.833553240736</v>
      </c>
      <c r="M355" t="b">
        <v>1</v>
      </c>
      <c r="N355">
        <v>613</v>
      </c>
      <c r="O355" t="b">
        <v>1</v>
      </c>
      <c r="P355" t="s">
        <v>8269</v>
      </c>
      <c r="Q355" s="7">
        <f t="shared" si="32"/>
        <v>1.0861819426615318</v>
      </c>
      <c r="R355" s="8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5">
        <f t="shared" si="30"/>
        <v>42438.827789351853</v>
      </c>
      <c r="L356" s="5">
        <f t="shared" si="31"/>
        <v>42468.786122685182</v>
      </c>
      <c r="M356" t="b">
        <v>1</v>
      </c>
      <c r="N356">
        <v>29</v>
      </c>
      <c r="O356" t="b">
        <v>1</v>
      </c>
      <c r="P356" t="s">
        <v>8269</v>
      </c>
      <c r="Q356" s="7">
        <f t="shared" si="32"/>
        <v>1.0394285714285714</v>
      </c>
      <c r="R356" s="8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5">
        <f t="shared" si="30"/>
        <v>41943.293912037036</v>
      </c>
      <c r="L357" s="5">
        <f t="shared" si="31"/>
        <v>41974.3355787037</v>
      </c>
      <c r="M357" t="b">
        <v>1</v>
      </c>
      <c r="N357">
        <v>165</v>
      </c>
      <c r="O357" t="b">
        <v>1</v>
      </c>
      <c r="P357" t="s">
        <v>8269</v>
      </c>
      <c r="Q357" s="7">
        <f t="shared" si="32"/>
        <v>1.1625714285714286</v>
      </c>
      <c r="R357" s="8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5">
        <f t="shared" si="30"/>
        <v>42415.803159722222</v>
      </c>
      <c r="L358" s="5">
        <f t="shared" si="31"/>
        <v>42445.761493055557</v>
      </c>
      <c r="M358" t="b">
        <v>1</v>
      </c>
      <c r="N358">
        <v>97</v>
      </c>
      <c r="O358" t="b">
        <v>1</v>
      </c>
      <c r="P358" t="s">
        <v>8269</v>
      </c>
      <c r="Q358" s="7">
        <f t="shared" si="32"/>
        <v>1.0269239999999999</v>
      </c>
      <c r="R358" s="8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5">
        <f t="shared" si="30"/>
        <v>42078.222187499996</v>
      </c>
      <c r="L359" s="5">
        <f t="shared" si="31"/>
        <v>42118.222187499996</v>
      </c>
      <c r="M359" t="b">
        <v>1</v>
      </c>
      <c r="N359">
        <v>303</v>
      </c>
      <c r="O359" t="b">
        <v>1</v>
      </c>
      <c r="P359" t="s">
        <v>8269</v>
      </c>
      <c r="Q359" s="7">
        <f t="shared" si="32"/>
        <v>1.74</v>
      </c>
      <c r="R359" s="8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5">
        <f t="shared" si="30"/>
        <v>42507.860196759255</v>
      </c>
      <c r="L360" s="5">
        <f t="shared" si="31"/>
        <v>42536.625</v>
      </c>
      <c r="M360" t="b">
        <v>1</v>
      </c>
      <c r="N360">
        <v>267</v>
      </c>
      <c r="O360" t="b">
        <v>1</v>
      </c>
      <c r="P360" t="s">
        <v>8269</v>
      </c>
      <c r="Q360" s="7">
        <f t="shared" si="32"/>
        <v>1.03088</v>
      </c>
      <c r="R360" s="8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5">
        <f t="shared" si="30"/>
        <v>41935.070486111108</v>
      </c>
      <c r="L361" s="5">
        <f t="shared" si="31"/>
        <v>41957.216666666667</v>
      </c>
      <c r="M361" t="b">
        <v>1</v>
      </c>
      <c r="N361">
        <v>302</v>
      </c>
      <c r="O361" t="b">
        <v>1</v>
      </c>
      <c r="P361" t="s">
        <v>8269</v>
      </c>
      <c r="Q361" s="7">
        <f t="shared" si="32"/>
        <v>1.0485537190082646</v>
      </c>
      <c r="R361" s="8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5">
        <f t="shared" si="30"/>
        <v>42163.897916666669</v>
      </c>
      <c r="L362" s="5">
        <f t="shared" si="31"/>
        <v>42208.132638888885</v>
      </c>
      <c r="M362" t="b">
        <v>0</v>
      </c>
      <c r="N362">
        <v>87</v>
      </c>
      <c r="O362" t="b">
        <v>1</v>
      </c>
      <c r="P362" t="s">
        <v>8269</v>
      </c>
      <c r="Q362" s="7">
        <f t="shared" si="32"/>
        <v>1.0137499999999999</v>
      </c>
      <c r="R362" s="8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5">
        <f t="shared" si="30"/>
        <v>41936.001226851848</v>
      </c>
      <c r="L363" s="5">
        <f t="shared" si="31"/>
        <v>41966.042893518519</v>
      </c>
      <c r="M363" t="b">
        <v>0</v>
      </c>
      <c r="N363">
        <v>354</v>
      </c>
      <c r="O363" t="b">
        <v>1</v>
      </c>
      <c r="P363" t="s">
        <v>8269</v>
      </c>
      <c r="Q363" s="7">
        <f t="shared" si="32"/>
        <v>1.1107699999999998</v>
      </c>
      <c r="R363" s="8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5">
        <f t="shared" si="30"/>
        <v>41837.210543981484</v>
      </c>
      <c r="L364" s="5">
        <f t="shared" si="31"/>
        <v>41859</v>
      </c>
      <c r="M364" t="b">
        <v>0</v>
      </c>
      <c r="N364">
        <v>86</v>
      </c>
      <c r="O364" t="b">
        <v>1</v>
      </c>
      <c r="P364" t="s">
        <v>8269</v>
      </c>
      <c r="Q364" s="7">
        <f t="shared" si="32"/>
        <v>1.2415933781686497</v>
      </c>
      <c r="R364" s="8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5">
        <f t="shared" si="30"/>
        <v>40255.744629629626</v>
      </c>
      <c r="L365" s="5">
        <f t="shared" si="31"/>
        <v>40300.806944444441</v>
      </c>
      <c r="M365" t="b">
        <v>0</v>
      </c>
      <c r="N365">
        <v>26</v>
      </c>
      <c r="O365" t="b">
        <v>1</v>
      </c>
      <c r="P365" t="s">
        <v>8269</v>
      </c>
      <c r="Q365" s="7">
        <f t="shared" si="32"/>
        <v>1.0133333333333334</v>
      </c>
      <c r="R365" s="8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5">
        <f t="shared" si="30"/>
        <v>41780.859629629631</v>
      </c>
      <c r="L366" s="5">
        <f t="shared" si="31"/>
        <v>41811.165972222225</v>
      </c>
      <c r="M366" t="b">
        <v>0</v>
      </c>
      <c r="N366">
        <v>113</v>
      </c>
      <c r="O366" t="b">
        <v>1</v>
      </c>
      <c r="P366" t="s">
        <v>8269</v>
      </c>
      <c r="Q366" s="7">
        <f t="shared" si="32"/>
        <v>1.1016142857142857</v>
      </c>
      <c r="R366" s="8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5">
        <f t="shared" si="30"/>
        <v>41668.606469907405</v>
      </c>
      <c r="L367" s="5">
        <f t="shared" si="31"/>
        <v>41698.606469907405</v>
      </c>
      <c r="M367" t="b">
        <v>0</v>
      </c>
      <c r="N367">
        <v>65</v>
      </c>
      <c r="O367" t="b">
        <v>1</v>
      </c>
      <c r="P367" t="s">
        <v>8269</v>
      </c>
      <c r="Q367" s="7">
        <f t="shared" si="32"/>
        <v>1.0397333333333334</v>
      </c>
      <c r="R367" s="8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5">
        <f t="shared" si="30"/>
        <v>41019.793032407404</v>
      </c>
      <c r="L368" s="5">
        <f t="shared" si="31"/>
        <v>41049.793032407404</v>
      </c>
      <c r="M368" t="b">
        <v>0</v>
      </c>
      <c r="N368">
        <v>134</v>
      </c>
      <c r="O368" t="b">
        <v>1</v>
      </c>
      <c r="P368" t="s">
        <v>8269</v>
      </c>
      <c r="Q368" s="7">
        <f t="shared" si="32"/>
        <v>1.013157894736842</v>
      </c>
      <c r="R368" s="8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5">
        <f t="shared" si="30"/>
        <v>41355.577291666668</v>
      </c>
      <c r="L369" s="5">
        <f t="shared" si="31"/>
        <v>41395.207638888889</v>
      </c>
      <c r="M369" t="b">
        <v>0</v>
      </c>
      <c r="N369">
        <v>119</v>
      </c>
      <c r="O369" t="b">
        <v>1</v>
      </c>
      <c r="P369" t="s">
        <v>8269</v>
      </c>
      <c r="Q369" s="7">
        <f t="shared" si="32"/>
        <v>1.033501</v>
      </c>
      <c r="R369" s="8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5">
        <f t="shared" si="30"/>
        <v>42043.605578703704</v>
      </c>
      <c r="L370" s="5">
        <f t="shared" si="31"/>
        <v>42078.563912037032</v>
      </c>
      <c r="M370" t="b">
        <v>0</v>
      </c>
      <c r="N370">
        <v>159</v>
      </c>
      <c r="O370" t="b">
        <v>1</v>
      </c>
      <c r="P370" t="s">
        <v>8269</v>
      </c>
      <c r="Q370" s="7">
        <f t="shared" si="32"/>
        <v>1.04112</v>
      </c>
      <c r="R370" s="8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5">
        <f t="shared" si="30"/>
        <v>40893.551724537036</v>
      </c>
      <c r="L371" s="5">
        <f t="shared" si="31"/>
        <v>40923.551724537036</v>
      </c>
      <c r="M371" t="b">
        <v>0</v>
      </c>
      <c r="N371">
        <v>167</v>
      </c>
      <c r="O371" t="b">
        <v>1</v>
      </c>
      <c r="P371" t="s">
        <v>8269</v>
      </c>
      <c r="Q371" s="7">
        <f t="shared" si="32"/>
        <v>1.1015569230769231</v>
      </c>
      <c r="R371" s="8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5">
        <f t="shared" si="30"/>
        <v>42711.795138888891</v>
      </c>
      <c r="L372" s="5">
        <f t="shared" si="31"/>
        <v>42741.795138888891</v>
      </c>
      <c r="M372" t="b">
        <v>0</v>
      </c>
      <c r="N372">
        <v>43</v>
      </c>
      <c r="O372" t="b">
        <v>1</v>
      </c>
      <c r="P372" t="s">
        <v>8269</v>
      </c>
      <c r="Q372" s="7">
        <f t="shared" si="32"/>
        <v>1.2202</v>
      </c>
      <c r="R372" s="8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5">
        <f t="shared" si="30"/>
        <v>41261.767812500002</v>
      </c>
      <c r="L373" s="5">
        <f t="shared" si="31"/>
        <v>41306.767812500002</v>
      </c>
      <c r="M373" t="b">
        <v>0</v>
      </c>
      <c r="N373">
        <v>1062</v>
      </c>
      <c r="O373" t="b">
        <v>1</v>
      </c>
      <c r="P373" t="s">
        <v>8269</v>
      </c>
      <c r="Q373" s="7">
        <f t="shared" si="32"/>
        <v>1.1416866666666667</v>
      </c>
      <c r="R373" s="8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5">
        <f t="shared" si="30"/>
        <v>42425.576898148152</v>
      </c>
      <c r="L374" s="5">
        <f t="shared" si="31"/>
        <v>42465.666666666672</v>
      </c>
      <c r="M374" t="b">
        <v>0</v>
      </c>
      <c r="N374">
        <v>9</v>
      </c>
      <c r="O374" t="b">
        <v>1</v>
      </c>
      <c r="P374" t="s">
        <v>8269</v>
      </c>
      <c r="Q374" s="7">
        <f t="shared" si="32"/>
        <v>1.2533333333333334</v>
      </c>
      <c r="R374" s="8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5">
        <f t="shared" si="30"/>
        <v>41078.91201388889</v>
      </c>
      <c r="L375" s="5">
        <f t="shared" si="31"/>
        <v>41108.91201388889</v>
      </c>
      <c r="M375" t="b">
        <v>0</v>
      </c>
      <c r="N375">
        <v>89</v>
      </c>
      <c r="O375" t="b">
        <v>1</v>
      </c>
      <c r="P375" t="s">
        <v>8269</v>
      </c>
      <c r="Q375" s="7">
        <f t="shared" si="32"/>
        <v>1.0666666666666667</v>
      </c>
      <c r="R375" s="8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5">
        <f t="shared" si="30"/>
        <v>40757.889247685183</v>
      </c>
      <c r="L376" s="5">
        <f t="shared" si="31"/>
        <v>40802.889247685183</v>
      </c>
      <c r="M376" t="b">
        <v>0</v>
      </c>
      <c r="N376">
        <v>174</v>
      </c>
      <c r="O376" t="b">
        <v>1</v>
      </c>
      <c r="P376" t="s">
        <v>8269</v>
      </c>
      <c r="Q376" s="7">
        <f t="shared" si="32"/>
        <v>1.3065</v>
      </c>
      <c r="R376" s="8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5">
        <f t="shared" si="30"/>
        <v>41657.985081018516</v>
      </c>
      <c r="L377" s="5">
        <f t="shared" si="31"/>
        <v>41699.720833333333</v>
      </c>
      <c r="M377" t="b">
        <v>0</v>
      </c>
      <c r="N377">
        <v>14</v>
      </c>
      <c r="O377" t="b">
        <v>1</v>
      </c>
      <c r="P377" t="s">
        <v>8269</v>
      </c>
      <c r="Q377" s="7">
        <f t="shared" si="32"/>
        <v>1.2</v>
      </c>
      <c r="R377" s="8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5">
        <f t="shared" si="30"/>
        <v>42576.452731481477</v>
      </c>
      <c r="L378" s="5">
        <f t="shared" si="31"/>
        <v>42607.452731481477</v>
      </c>
      <c r="M378" t="b">
        <v>0</v>
      </c>
      <c r="N378">
        <v>48</v>
      </c>
      <c r="O378" t="b">
        <v>1</v>
      </c>
      <c r="P378" t="s">
        <v>8269</v>
      </c>
      <c r="Q378" s="7">
        <f t="shared" si="32"/>
        <v>1.0595918367346939</v>
      </c>
      <c r="R378" s="8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5">
        <f t="shared" si="30"/>
        <v>42292.250787037032</v>
      </c>
      <c r="L379" s="5">
        <f t="shared" si="31"/>
        <v>42322.292361111111</v>
      </c>
      <c r="M379" t="b">
        <v>0</v>
      </c>
      <c r="N379">
        <v>133</v>
      </c>
      <c r="O379" t="b">
        <v>1</v>
      </c>
      <c r="P379" t="s">
        <v>8269</v>
      </c>
      <c r="Q379" s="7">
        <f t="shared" si="32"/>
        <v>1.1439999999999999</v>
      </c>
      <c r="R379" s="8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5">
        <f t="shared" si="30"/>
        <v>42370.571851851855</v>
      </c>
      <c r="L380" s="5">
        <f t="shared" si="31"/>
        <v>42394.994444444441</v>
      </c>
      <c r="M380" t="b">
        <v>0</v>
      </c>
      <c r="N380">
        <v>83</v>
      </c>
      <c r="O380" t="b">
        <v>1</v>
      </c>
      <c r="P380" t="s">
        <v>8269</v>
      </c>
      <c r="Q380" s="7">
        <f t="shared" si="32"/>
        <v>1.1176666666666666</v>
      </c>
      <c r="R380" s="8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5">
        <f t="shared" si="30"/>
        <v>40987.688333333332</v>
      </c>
      <c r="L381" s="5">
        <f t="shared" si="31"/>
        <v>41032.688333333332</v>
      </c>
      <c r="M381" t="b">
        <v>0</v>
      </c>
      <c r="N381">
        <v>149</v>
      </c>
      <c r="O381" t="b">
        <v>1</v>
      </c>
      <c r="P381" t="s">
        <v>8269</v>
      </c>
      <c r="Q381" s="7">
        <f t="shared" si="32"/>
        <v>1.1608000000000001</v>
      </c>
      <c r="R381" s="8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5">
        <f t="shared" si="30"/>
        <v>42367.719814814816</v>
      </c>
      <c r="L382" s="5">
        <f t="shared" si="31"/>
        <v>42392.719814814816</v>
      </c>
      <c r="M382" t="b">
        <v>0</v>
      </c>
      <c r="N382">
        <v>49</v>
      </c>
      <c r="O382" t="b">
        <v>1</v>
      </c>
      <c r="P382" t="s">
        <v>8269</v>
      </c>
      <c r="Q382" s="7">
        <f t="shared" si="32"/>
        <v>1.415</v>
      </c>
      <c r="R382" s="8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5">
        <f t="shared" si="30"/>
        <v>41085.698113425926</v>
      </c>
      <c r="L383" s="5">
        <f t="shared" si="31"/>
        <v>41120.208333333336</v>
      </c>
      <c r="M383" t="b">
        <v>0</v>
      </c>
      <c r="N383">
        <v>251</v>
      </c>
      <c r="O383" t="b">
        <v>1</v>
      </c>
      <c r="P383" t="s">
        <v>8269</v>
      </c>
      <c r="Q383" s="7">
        <f t="shared" si="32"/>
        <v>1.0472999999999999</v>
      </c>
      <c r="R383" s="8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5">
        <f t="shared" si="30"/>
        <v>41144.709490740745</v>
      </c>
      <c r="L384" s="5">
        <f t="shared" si="31"/>
        <v>41158.709490740745</v>
      </c>
      <c r="M384" t="b">
        <v>0</v>
      </c>
      <c r="N384">
        <v>22</v>
      </c>
      <c r="O384" t="b">
        <v>1</v>
      </c>
      <c r="P384" t="s">
        <v>8269</v>
      </c>
      <c r="Q384" s="7">
        <f t="shared" si="32"/>
        <v>2.5583333333333331</v>
      </c>
      <c r="R384" s="8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5">
        <f t="shared" si="30"/>
        <v>41755.117581018516</v>
      </c>
      <c r="L385" s="5">
        <f t="shared" si="31"/>
        <v>41778.117581018516</v>
      </c>
      <c r="M385" t="b">
        <v>0</v>
      </c>
      <c r="N385">
        <v>48</v>
      </c>
      <c r="O385" t="b">
        <v>1</v>
      </c>
      <c r="P385" t="s">
        <v>8269</v>
      </c>
      <c r="Q385" s="7">
        <f t="shared" si="32"/>
        <v>2.0670670670670672</v>
      </c>
      <c r="R385" s="8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5">
        <f t="shared" si="30"/>
        <v>41980.781793981485</v>
      </c>
      <c r="L386" s="5">
        <f t="shared" si="31"/>
        <v>42010.781793981485</v>
      </c>
      <c r="M386" t="b">
        <v>0</v>
      </c>
      <c r="N386">
        <v>383</v>
      </c>
      <c r="O386" t="b">
        <v>1</v>
      </c>
      <c r="P386" t="s">
        <v>8269</v>
      </c>
      <c r="Q386" s="7">
        <f t="shared" si="32"/>
        <v>1.1210500000000001</v>
      </c>
      <c r="R386" s="8">
        <f t="shared" si="33"/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5">
        <f t="shared" ref="K387:K450" si="36">(((J387/60)/60)/24)+DATE(1970,1,1)</f>
        <v>41934.584502314814</v>
      </c>
      <c r="L387" s="5">
        <f t="shared" ref="L387:L450" si="37">(((I387/60)/60)/24)+DATE(1970,1,1)</f>
        <v>41964.626168981486</v>
      </c>
      <c r="M387" t="b">
        <v>0</v>
      </c>
      <c r="N387">
        <v>237</v>
      </c>
      <c r="O387" t="b">
        <v>1</v>
      </c>
      <c r="P387" t="s">
        <v>8269</v>
      </c>
      <c r="Q387" s="7">
        <f t="shared" ref="Q387:Q450" si="38">E387/D387</f>
        <v>1.05982</v>
      </c>
      <c r="R387" s="8">
        <f t="shared" ref="R387:R450" si="39">IFERROR(E387/N387,0)</f>
        <v>111.79535864978902</v>
      </c>
      <c r="S387" t="str">
        <f t="shared" ref="S387:S450" si="40">LEFT(P387,FIND("/",P387)-1)</f>
        <v>film &amp; video</v>
      </c>
      <c r="T387" t="str">
        <f t="shared" ref="T387:T450" si="41">RIGHT(P387,LEN(P387)-FIND("/",P387))</f>
        <v>documentary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5">
        <f t="shared" si="36"/>
        <v>42211.951284722221</v>
      </c>
      <c r="L388" s="5">
        <f t="shared" si="37"/>
        <v>42226.951284722221</v>
      </c>
      <c r="M388" t="b">
        <v>0</v>
      </c>
      <c r="N388">
        <v>13</v>
      </c>
      <c r="O388" t="b">
        <v>1</v>
      </c>
      <c r="P388" t="s">
        <v>8269</v>
      </c>
      <c r="Q388" s="7">
        <f t="shared" si="38"/>
        <v>1.0016666666666667</v>
      </c>
      <c r="R388" s="8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5">
        <f t="shared" si="36"/>
        <v>42200.67659722222</v>
      </c>
      <c r="L389" s="5">
        <f t="shared" si="37"/>
        <v>42231.25</v>
      </c>
      <c r="M389" t="b">
        <v>0</v>
      </c>
      <c r="N389">
        <v>562</v>
      </c>
      <c r="O389" t="b">
        <v>1</v>
      </c>
      <c r="P389" t="s">
        <v>8269</v>
      </c>
      <c r="Q389" s="7">
        <f t="shared" si="38"/>
        <v>2.1398947368421051</v>
      </c>
      <c r="R389" s="8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5">
        <f t="shared" si="36"/>
        <v>42549.076157407413</v>
      </c>
      <c r="L390" s="5">
        <f t="shared" si="37"/>
        <v>42579.076157407413</v>
      </c>
      <c r="M390" t="b">
        <v>0</v>
      </c>
      <c r="N390">
        <v>71</v>
      </c>
      <c r="O390" t="b">
        <v>1</v>
      </c>
      <c r="P390" t="s">
        <v>8269</v>
      </c>
      <c r="Q390" s="7">
        <f t="shared" si="38"/>
        <v>1.2616000000000001</v>
      </c>
      <c r="R390" s="8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5">
        <f t="shared" si="36"/>
        <v>41674.063078703701</v>
      </c>
      <c r="L391" s="5">
        <f t="shared" si="37"/>
        <v>41705.957638888889</v>
      </c>
      <c r="M391" t="b">
        <v>0</v>
      </c>
      <c r="N391">
        <v>1510</v>
      </c>
      <c r="O391" t="b">
        <v>1</v>
      </c>
      <c r="P391" t="s">
        <v>8269</v>
      </c>
      <c r="Q391" s="7">
        <f t="shared" si="38"/>
        <v>1.8153547058823529</v>
      </c>
      <c r="R391" s="8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5">
        <f t="shared" si="36"/>
        <v>42112.036712962959</v>
      </c>
      <c r="L392" s="5">
        <f t="shared" si="37"/>
        <v>42132.036712962959</v>
      </c>
      <c r="M392" t="b">
        <v>0</v>
      </c>
      <c r="N392">
        <v>14</v>
      </c>
      <c r="O392" t="b">
        <v>1</v>
      </c>
      <c r="P392" t="s">
        <v>8269</v>
      </c>
      <c r="Q392" s="7">
        <f t="shared" si="38"/>
        <v>1</v>
      </c>
      <c r="R392" s="8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5">
        <f t="shared" si="36"/>
        <v>40865.042256944449</v>
      </c>
      <c r="L393" s="5">
        <f t="shared" si="37"/>
        <v>40895.040972222225</v>
      </c>
      <c r="M393" t="b">
        <v>0</v>
      </c>
      <c r="N393">
        <v>193</v>
      </c>
      <c r="O393" t="b">
        <v>1</v>
      </c>
      <c r="P393" t="s">
        <v>8269</v>
      </c>
      <c r="Q393" s="7">
        <f t="shared" si="38"/>
        <v>1.0061</v>
      </c>
      <c r="R393" s="8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5">
        <f t="shared" si="36"/>
        <v>40763.717256944445</v>
      </c>
      <c r="L394" s="5">
        <f t="shared" si="37"/>
        <v>40794.125</v>
      </c>
      <c r="M394" t="b">
        <v>0</v>
      </c>
      <c r="N394">
        <v>206</v>
      </c>
      <c r="O394" t="b">
        <v>1</v>
      </c>
      <c r="P394" t="s">
        <v>8269</v>
      </c>
      <c r="Q394" s="7">
        <f t="shared" si="38"/>
        <v>1.009027027027027</v>
      </c>
      <c r="R394" s="8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5">
        <f t="shared" si="36"/>
        <v>41526.708935185183</v>
      </c>
      <c r="L395" s="5">
        <f t="shared" si="37"/>
        <v>41557.708935185183</v>
      </c>
      <c r="M395" t="b">
        <v>0</v>
      </c>
      <c r="N395">
        <v>351</v>
      </c>
      <c r="O395" t="b">
        <v>1</v>
      </c>
      <c r="P395" t="s">
        <v>8269</v>
      </c>
      <c r="Q395" s="7">
        <f t="shared" si="38"/>
        <v>1.10446</v>
      </c>
      <c r="R395" s="8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5">
        <f t="shared" si="36"/>
        <v>42417.818078703705</v>
      </c>
      <c r="L396" s="5">
        <f t="shared" si="37"/>
        <v>42477.776412037041</v>
      </c>
      <c r="M396" t="b">
        <v>0</v>
      </c>
      <c r="N396">
        <v>50</v>
      </c>
      <c r="O396" t="b">
        <v>1</v>
      </c>
      <c r="P396" t="s">
        <v>8269</v>
      </c>
      <c r="Q396" s="7">
        <f t="shared" si="38"/>
        <v>1.118936170212766</v>
      </c>
      <c r="R396" s="8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5">
        <f t="shared" si="36"/>
        <v>40990.909259259257</v>
      </c>
      <c r="L397" s="5">
        <f t="shared" si="37"/>
        <v>41026.897222222222</v>
      </c>
      <c r="M397" t="b">
        <v>0</v>
      </c>
      <c r="N397">
        <v>184</v>
      </c>
      <c r="O397" t="b">
        <v>1</v>
      </c>
      <c r="P397" t="s">
        <v>8269</v>
      </c>
      <c r="Q397" s="7">
        <f t="shared" si="38"/>
        <v>1.0804450000000001</v>
      </c>
      <c r="R397" s="8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5">
        <f t="shared" si="36"/>
        <v>41082.564884259256</v>
      </c>
      <c r="L398" s="5">
        <f t="shared" si="37"/>
        <v>41097.564884259256</v>
      </c>
      <c r="M398" t="b">
        <v>0</v>
      </c>
      <c r="N398">
        <v>196</v>
      </c>
      <c r="O398" t="b">
        <v>1</v>
      </c>
      <c r="P398" t="s">
        <v>8269</v>
      </c>
      <c r="Q398" s="7">
        <f t="shared" si="38"/>
        <v>1.0666666666666667</v>
      </c>
      <c r="R398" s="8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5">
        <f t="shared" si="36"/>
        <v>40379.776435185187</v>
      </c>
      <c r="L399" s="5">
        <f t="shared" si="37"/>
        <v>40422.155555555553</v>
      </c>
      <c r="M399" t="b">
        <v>0</v>
      </c>
      <c r="N399">
        <v>229</v>
      </c>
      <c r="O399" t="b">
        <v>1</v>
      </c>
      <c r="P399" t="s">
        <v>8269</v>
      </c>
      <c r="Q399" s="7">
        <f t="shared" si="38"/>
        <v>1.0390027322404372</v>
      </c>
      <c r="R399" s="8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5">
        <f t="shared" si="36"/>
        <v>42078.793124999997</v>
      </c>
      <c r="L400" s="5">
        <f t="shared" si="37"/>
        <v>42123.793124999997</v>
      </c>
      <c r="M400" t="b">
        <v>0</v>
      </c>
      <c r="N400">
        <v>67</v>
      </c>
      <c r="O400" t="b">
        <v>1</v>
      </c>
      <c r="P400" t="s">
        <v>8269</v>
      </c>
      <c r="Q400" s="7">
        <f t="shared" si="38"/>
        <v>1.2516</v>
      </c>
      <c r="R400" s="8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5">
        <f t="shared" si="36"/>
        <v>42687.875775462962</v>
      </c>
      <c r="L401" s="5">
        <f t="shared" si="37"/>
        <v>42718.5</v>
      </c>
      <c r="M401" t="b">
        <v>0</v>
      </c>
      <c r="N401">
        <v>95</v>
      </c>
      <c r="O401" t="b">
        <v>1</v>
      </c>
      <c r="P401" t="s">
        <v>8269</v>
      </c>
      <c r="Q401" s="7">
        <f t="shared" si="38"/>
        <v>1.0680499999999999</v>
      </c>
      <c r="R401" s="8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5">
        <f t="shared" si="36"/>
        <v>41745.635960648149</v>
      </c>
      <c r="L402" s="5">
        <f t="shared" si="37"/>
        <v>41776.145833333336</v>
      </c>
      <c r="M402" t="b">
        <v>0</v>
      </c>
      <c r="N402">
        <v>62</v>
      </c>
      <c r="O402" t="b">
        <v>1</v>
      </c>
      <c r="P402" t="s">
        <v>8269</v>
      </c>
      <c r="Q402" s="7">
        <f t="shared" si="38"/>
        <v>1.1230249999999999</v>
      </c>
      <c r="R402" s="8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5">
        <f t="shared" si="36"/>
        <v>40732.842245370368</v>
      </c>
      <c r="L403" s="5">
        <f t="shared" si="37"/>
        <v>40762.842245370368</v>
      </c>
      <c r="M403" t="b">
        <v>0</v>
      </c>
      <c r="N403">
        <v>73</v>
      </c>
      <c r="O403" t="b">
        <v>1</v>
      </c>
      <c r="P403" t="s">
        <v>8269</v>
      </c>
      <c r="Q403" s="7">
        <f t="shared" si="38"/>
        <v>1.0381199999999999</v>
      </c>
      <c r="R403" s="8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5">
        <f t="shared" si="36"/>
        <v>42292.539548611108</v>
      </c>
      <c r="L404" s="5">
        <f t="shared" si="37"/>
        <v>42313.58121527778</v>
      </c>
      <c r="M404" t="b">
        <v>0</v>
      </c>
      <c r="N404">
        <v>43</v>
      </c>
      <c r="O404" t="b">
        <v>1</v>
      </c>
      <c r="P404" t="s">
        <v>8269</v>
      </c>
      <c r="Q404" s="7">
        <f t="shared" si="38"/>
        <v>1.4165000000000001</v>
      </c>
      <c r="R404" s="8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5">
        <f t="shared" si="36"/>
        <v>40718.310659722221</v>
      </c>
      <c r="L405" s="5">
        <f t="shared" si="37"/>
        <v>40765.297222222223</v>
      </c>
      <c r="M405" t="b">
        <v>0</v>
      </c>
      <c r="N405">
        <v>70</v>
      </c>
      <c r="O405" t="b">
        <v>1</v>
      </c>
      <c r="P405" t="s">
        <v>8269</v>
      </c>
      <c r="Q405" s="7">
        <f t="shared" si="38"/>
        <v>1.0526</v>
      </c>
      <c r="R405" s="8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5">
        <f t="shared" si="36"/>
        <v>41646.628032407411</v>
      </c>
      <c r="L406" s="5">
        <f t="shared" si="37"/>
        <v>41675.961111111108</v>
      </c>
      <c r="M406" t="b">
        <v>0</v>
      </c>
      <c r="N406">
        <v>271</v>
      </c>
      <c r="O406" t="b">
        <v>1</v>
      </c>
      <c r="P406" t="s">
        <v>8269</v>
      </c>
      <c r="Q406" s="7">
        <f t="shared" si="38"/>
        <v>1.0309142857142857</v>
      </c>
      <c r="R406" s="8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5">
        <f t="shared" si="36"/>
        <v>41674.08494212963</v>
      </c>
      <c r="L407" s="5">
        <f t="shared" si="37"/>
        <v>41704.08494212963</v>
      </c>
      <c r="M407" t="b">
        <v>0</v>
      </c>
      <c r="N407">
        <v>55</v>
      </c>
      <c r="O407" t="b">
        <v>1</v>
      </c>
      <c r="P407" t="s">
        <v>8269</v>
      </c>
      <c r="Q407" s="7">
        <f t="shared" si="38"/>
        <v>1.0765957446808512</v>
      </c>
      <c r="R407" s="8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5">
        <f t="shared" si="36"/>
        <v>40638.162465277775</v>
      </c>
      <c r="L408" s="5">
        <f t="shared" si="37"/>
        <v>40672.249305555553</v>
      </c>
      <c r="M408" t="b">
        <v>0</v>
      </c>
      <c r="N408">
        <v>35</v>
      </c>
      <c r="O408" t="b">
        <v>1</v>
      </c>
      <c r="P408" t="s">
        <v>8269</v>
      </c>
      <c r="Q408" s="7">
        <f t="shared" si="38"/>
        <v>1.0770464285714285</v>
      </c>
      <c r="R408" s="8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5">
        <f t="shared" si="36"/>
        <v>40806.870949074073</v>
      </c>
      <c r="L409" s="5">
        <f t="shared" si="37"/>
        <v>40866.912615740745</v>
      </c>
      <c r="M409" t="b">
        <v>0</v>
      </c>
      <c r="N409">
        <v>22</v>
      </c>
      <c r="O409" t="b">
        <v>1</v>
      </c>
      <c r="P409" t="s">
        <v>8269</v>
      </c>
      <c r="Q409" s="7">
        <f t="shared" si="38"/>
        <v>1.0155000000000001</v>
      </c>
      <c r="R409" s="8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5">
        <f t="shared" si="36"/>
        <v>41543.735995370371</v>
      </c>
      <c r="L410" s="5">
        <f t="shared" si="37"/>
        <v>41583.777662037035</v>
      </c>
      <c r="M410" t="b">
        <v>0</v>
      </c>
      <c r="N410">
        <v>38</v>
      </c>
      <c r="O410" t="b">
        <v>1</v>
      </c>
      <c r="P410" t="s">
        <v>8269</v>
      </c>
      <c r="Q410" s="7">
        <f t="shared" si="38"/>
        <v>1.0143766666666667</v>
      </c>
      <c r="R410" s="8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5">
        <f t="shared" si="36"/>
        <v>42543.862777777773</v>
      </c>
      <c r="L411" s="5">
        <f t="shared" si="37"/>
        <v>42573.862777777773</v>
      </c>
      <c r="M411" t="b">
        <v>0</v>
      </c>
      <c r="N411">
        <v>15</v>
      </c>
      <c r="O411" t="b">
        <v>1</v>
      </c>
      <c r="P411" t="s">
        <v>8269</v>
      </c>
      <c r="Q411" s="7">
        <f t="shared" si="38"/>
        <v>1.3680000000000001</v>
      </c>
      <c r="R411" s="8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5">
        <f t="shared" si="36"/>
        <v>42113.981446759266</v>
      </c>
      <c r="L412" s="5">
        <f t="shared" si="37"/>
        <v>42173.981446759266</v>
      </c>
      <c r="M412" t="b">
        <v>0</v>
      </c>
      <c r="N412">
        <v>7</v>
      </c>
      <c r="O412" t="b">
        <v>1</v>
      </c>
      <c r="P412" t="s">
        <v>8269</v>
      </c>
      <c r="Q412" s="7">
        <f t="shared" si="38"/>
        <v>1.2829999999999999</v>
      </c>
      <c r="R412" s="8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5">
        <f t="shared" si="36"/>
        <v>41598.17597222222</v>
      </c>
      <c r="L413" s="5">
        <f t="shared" si="37"/>
        <v>41630.208333333336</v>
      </c>
      <c r="M413" t="b">
        <v>0</v>
      </c>
      <c r="N413">
        <v>241</v>
      </c>
      <c r="O413" t="b">
        <v>1</v>
      </c>
      <c r="P413" t="s">
        <v>8269</v>
      </c>
      <c r="Q413" s="7">
        <f t="shared" si="38"/>
        <v>1.0105</v>
      </c>
      <c r="R413" s="8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5">
        <f t="shared" si="36"/>
        <v>41099.742800925924</v>
      </c>
      <c r="L414" s="5">
        <f t="shared" si="37"/>
        <v>41115.742800925924</v>
      </c>
      <c r="M414" t="b">
        <v>0</v>
      </c>
      <c r="N414">
        <v>55</v>
      </c>
      <c r="O414" t="b">
        <v>1</v>
      </c>
      <c r="P414" t="s">
        <v>8269</v>
      </c>
      <c r="Q414" s="7">
        <f t="shared" si="38"/>
        <v>1.2684</v>
      </c>
      <c r="R414" s="8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5">
        <f t="shared" si="36"/>
        <v>41079.877442129626</v>
      </c>
      <c r="L415" s="5">
        <f t="shared" si="37"/>
        <v>41109.877442129626</v>
      </c>
      <c r="M415" t="b">
        <v>0</v>
      </c>
      <c r="N415">
        <v>171</v>
      </c>
      <c r="O415" t="b">
        <v>1</v>
      </c>
      <c r="P415" t="s">
        <v>8269</v>
      </c>
      <c r="Q415" s="7">
        <f t="shared" si="38"/>
        <v>1.0508593749999999</v>
      </c>
      <c r="R415" s="8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5">
        <f t="shared" si="36"/>
        <v>41529.063252314816</v>
      </c>
      <c r="L416" s="5">
        <f t="shared" si="37"/>
        <v>41559.063252314816</v>
      </c>
      <c r="M416" t="b">
        <v>0</v>
      </c>
      <c r="N416">
        <v>208</v>
      </c>
      <c r="O416" t="b">
        <v>1</v>
      </c>
      <c r="P416" t="s">
        <v>8269</v>
      </c>
      <c r="Q416" s="7">
        <f t="shared" si="38"/>
        <v>1.0285405405405406</v>
      </c>
      <c r="R416" s="8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5">
        <f t="shared" si="36"/>
        <v>41904.851875</v>
      </c>
      <c r="L417" s="5">
        <f t="shared" si="37"/>
        <v>41929.5</v>
      </c>
      <c r="M417" t="b">
        <v>0</v>
      </c>
      <c r="N417">
        <v>21</v>
      </c>
      <c r="O417" t="b">
        <v>1</v>
      </c>
      <c r="P417" t="s">
        <v>8269</v>
      </c>
      <c r="Q417" s="7">
        <f t="shared" si="38"/>
        <v>1.0214714285714286</v>
      </c>
      <c r="R417" s="8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5">
        <f t="shared" si="36"/>
        <v>41648.396192129629</v>
      </c>
      <c r="L418" s="5">
        <f t="shared" si="37"/>
        <v>41678.396192129629</v>
      </c>
      <c r="M418" t="b">
        <v>0</v>
      </c>
      <c r="N418">
        <v>25</v>
      </c>
      <c r="O418" t="b">
        <v>1</v>
      </c>
      <c r="P418" t="s">
        <v>8269</v>
      </c>
      <c r="Q418" s="7">
        <f t="shared" si="38"/>
        <v>1.2021700000000002</v>
      </c>
      <c r="R418" s="8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5">
        <f t="shared" si="36"/>
        <v>41360.970601851855</v>
      </c>
      <c r="L419" s="5">
        <f t="shared" si="37"/>
        <v>41372.189583333333</v>
      </c>
      <c r="M419" t="b">
        <v>0</v>
      </c>
      <c r="N419">
        <v>52</v>
      </c>
      <c r="O419" t="b">
        <v>1</v>
      </c>
      <c r="P419" t="s">
        <v>8269</v>
      </c>
      <c r="Q419" s="7">
        <f t="shared" si="38"/>
        <v>1.0024761904761905</v>
      </c>
      <c r="R419" s="8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5">
        <f t="shared" si="36"/>
        <v>42178.282372685186</v>
      </c>
      <c r="L420" s="5">
        <f t="shared" si="37"/>
        <v>42208.282372685186</v>
      </c>
      <c r="M420" t="b">
        <v>0</v>
      </c>
      <c r="N420">
        <v>104</v>
      </c>
      <c r="O420" t="b">
        <v>1</v>
      </c>
      <c r="P420" t="s">
        <v>8269</v>
      </c>
      <c r="Q420" s="7">
        <f t="shared" si="38"/>
        <v>1.0063392857142857</v>
      </c>
      <c r="R420" s="8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5">
        <f t="shared" si="36"/>
        <v>41394.842442129629</v>
      </c>
      <c r="L421" s="5">
        <f t="shared" si="37"/>
        <v>41454.842442129629</v>
      </c>
      <c r="M421" t="b">
        <v>0</v>
      </c>
      <c r="N421">
        <v>73</v>
      </c>
      <c r="O421" t="b">
        <v>1</v>
      </c>
      <c r="P421" t="s">
        <v>8269</v>
      </c>
      <c r="Q421" s="7">
        <f t="shared" si="38"/>
        <v>1.004375</v>
      </c>
      <c r="R421" s="8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5">
        <f t="shared" si="36"/>
        <v>41682.23646990741</v>
      </c>
      <c r="L422" s="5">
        <f t="shared" si="37"/>
        <v>41712.194803240738</v>
      </c>
      <c r="M422" t="b">
        <v>0</v>
      </c>
      <c r="N422">
        <v>3</v>
      </c>
      <c r="O422" t="b">
        <v>0</v>
      </c>
      <c r="P422" t="s">
        <v>8270</v>
      </c>
      <c r="Q422" s="7">
        <f t="shared" si="38"/>
        <v>4.3939393939393936E-3</v>
      </c>
      <c r="R422" s="8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5">
        <f t="shared" si="36"/>
        <v>42177.491388888884</v>
      </c>
      <c r="L423" s="5">
        <f t="shared" si="37"/>
        <v>42237.491388888884</v>
      </c>
      <c r="M423" t="b">
        <v>0</v>
      </c>
      <c r="N423">
        <v>6</v>
      </c>
      <c r="O423" t="b">
        <v>0</v>
      </c>
      <c r="P423" t="s">
        <v>8270</v>
      </c>
      <c r="Q423" s="7">
        <f t="shared" si="38"/>
        <v>2.0066666666666667E-2</v>
      </c>
      <c r="R423" s="8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5">
        <f t="shared" si="36"/>
        <v>41863.260381944441</v>
      </c>
      <c r="L424" s="5">
        <f t="shared" si="37"/>
        <v>41893.260381944441</v>
      </c>
      <c r="M424" t="b">
        <v>0</v>
      </c>
      <c r="N424">
        <v>12</v>
      </c>
      <c r="O424" t="b">
        <v>0</v>
      </c>
      <c r="P424" t="s">
        <v>8270</v>
      </c>
      <c r="Q424" s="7">
        <f t="shared" si="38"/>
        <v>1.0749999999999999E-2</v>
      </c>
      <c r="R424" s="8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5">
        <f t="shared" si="36"/>
        <v>41400.92627314815</v>
      </c>
      <c r="L425" s="5">
        <f t="shared" si="37"/>
        <v>41430.92627314815</v>
      </c>
      <c r="M425" t="b">
        <v>0</v>
      </c>
      <c r="N425">
        <v>13</v>
      </c>
      <c r="O425" t="b">
        <v>0</v>
      </c>
      <c r="P425" t="s">
        <v>8270</v>
      </c>
      <c r="Q425" s="7">
        <f t="shared" si="38"/>
        <v>7.6499999999999997E-3</v>
      </c>
      <c r="R425" s="8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5">
        <f t="shared" si="36"/>
        <v>40934.376145833332</v>
      </c>
      <c r="L426" s="5">
        <f t="shared" si="37"/>
        <v>40994.334479166668</v>
      </c>
      <c r="M426" t="b">
        <v>0</v>
      </c>
      <c r="N426">
        <v>5</v>
      </c>
      <c r="O426" t="b">
        <v>0</v>
      </c>
      <c r="P426" t="s">
        <v>8270</v>
      </c>
      <c r="Q426" s="7">
        <f t="shared" si="38"/>
        <v>6.7966666666666675E-2</v>
      </c>
      <c r="R426" s="8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5">
        <f t="shared" si="36"/>
        <v>42275.861157407402</v>
      </c>
      <c r="L427" s="5">
        <f t="shared" si="37"/>
        <v>42335.902824074074</v>
      </c>
      <c r="M427" t="b">
        <v>0</v>
      </c>
      <c r="N427">
        <v>2</v>
      </c>
      <c r="O427" t="b">
        <v>0</v>
      </c>
      <c r="P427" t="s">
        <v>8270</v>
      </c>
      <c r="Q427" s="7">
        <f t="shared" si="38"/>
        <v>1.2E-4</v>
      </c>
      <c r="R427" s="8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5">
        <f t="shared" si="36"/>
        <v>42400.711967592593</v>
      </c>
      <c r="L428" s="5">
        <f t="shared" si="37"/>
        <v>42430.711967592593</v>
      </c>
      <c r="M428" t="b">
        <v>0</v>
      </c>
      <c r="N428">
        <v>8</v>
      </c>
      <c r="O428" t="b">
        <v>0</v>
      </c>
      <c r="P428" t="s">
        <v>8270</v>
      </c>
      <c r="Q428" s="7">
        <f t="shared" si="38"/>
        <v>1.3299999999999999E-2</v>
      </c>
      <c r="R428" s="8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5">
        <f t="shared" si="36"/>
        <v>42285.909027777772</v>
      </c>
      <c r="L429" s="5">
        <f t="shared" si="37"/>
        <v>42299.790972222225</v>
      </c>
      <c r="M429" t="b">
        <v>0</v>
      </c>
      <c r="N429">
        <v>0</v>
      </c>
      <c r="O429" t="b">
        <v>0</v>
      </c>
      <c r="P429" t="s">
        <v>8270</v>
      </c>
      <c r="Q429" s="7">
        <f t="shared" si="38"/>
        <v>0</v>
      </c>
      <c r="R429" s="8">
        <f t="shared" si="39"/>
        <v>0</v>
      </c>
      <c r="S429" t="str">
        <f t="shared" si="40"/>
        <v>film &amp; video</v>
      </c>
      <c r="T429" t="str">
        <f t="shared" si="41"/>
        <v>animation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5">
        <f t="shared" si="36"/>
        <v>41778.766724537039</v>
      </c>
      <c r="L430" s="5">
        <f t="shared" si="37"/>
        <v>41806.916666666664</v>
      </c>
      <c r="M430" t="b">
        <v>0</v>
      </c>
      <c r="N430">
        <v>13</v>
      </c>
      <c r="O430" t="b">
        <v>0</v>
      </c>
      <c r="P430" t="s">
        <v>8270</v>
      </c>
      <c r="Q430" s="7">
        <f t="shared" si="38"/>
        <v>5.6333333333333332E-2</v>
      </c>
      <c r="R430" s="8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5">
        <f t="shared" si="36"/>
        <v>40070.901412037041</v>
      </c>
      <c r="L431" s="5">
        <f t="shared" si="37"/>
        <v>40144.207638888889</v>
      </c>
      <c r="M431" t="b">
        <v>0</v>
      </c>
      <c r="N431">
        <v>0</v>
      </c>
      <c r="O431" t="b">
        <v>0</v>
      </c>
      <c r="P431" t="s">
        <v>8270</v>
      </c>
      <c r="Q431" s="7">
        <f t="shared" si="38"/>
        <v>0</v>
      </c>
      <c r="R431" s="8">
        <f t="shared" si="39"/>
        <v>0</v>
      </c>
      <c r="S431" t="str">
        <f t="shared" si="40"/>
        <v>film &amp; video</v>
      </c>
      <c r="T431" t="str">
        <f t="shared" si="41"/>
        <v>animation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5">
        <f t="shared" si="36"/>
        <v>41513.107256944444</v>
      </c>
      <c r="L432" s="5">
        <f t="shared" si="37"/>
        <v>41528.107256944444</v>
      </c>
      <c r="M432" t="b">
        <v>0</v>
      </c>
      <c r="N432">
        <v>5</v>
      </c>
      <c r="O432" t="b">
        <v>0</v>
      </c>
      <c r="P432" t="s">
        <v>8270</v>
      </c>
      <c r="Q432" s="7">
        <f t="shared" si="38"/>
        <v>2.4E-2</v>
      </c>
      <c r="R432" s="8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5">
        <f t="shared" si="36"/>
        <v>42526.871331018512</v>
      </c>
      <c r="L433" s="5">
        <f t="shared" si="37"/>
        <v>42556.871331018512</v>
      </c>
      <c r="M433" t="b">
        <v>0</v>
      </c>
      <c r="N433">
        <v>8</v>
      </c>
      <c r="O433" t="b">
        <v>0</v>
      </c>
      <c r="P433" t="s">
        <v>8270</v>
      </c>
      <c r="Q433" s="7">
        <f t="shared" si="38"/>
        <v>0.13833333333333334</v>
      </c>
      <c r="R433" s="8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5">
        <f t="shared" si="36"/>
        <v>42238.726631944446</v>
      </c>
      <c r="L434" s="5">
        <f t="shared" si="37"/>
        <v>42298.726631944446</v>
      </c>
      <c r="M434" t="b">
        <v>0</v>
      </c>
      <c r="N434">
        <v>8</v>
      </c>
      <c r="O434" t="b">
        <v>0</v>
      </c>
      <c r="P434" t="s">
        <v>8270</v>
      </c>
      <c r="Q434" s="7">
        <f t="shared" si="38"/>
        <v>9.5000000000000001E-2</v>
      </c>
      <c r="R434" s="8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5">
        <f t="shared" si="36"/>
        <v>42228.629884259266</v>
      </c>
      <c r="L435" s="5">
        <f t="shared" si="37"/>
        <v>42288.629884259266</v>
      </c>
      <c r="M435" t="b">
        <v>0</v>
      </c>
      <c r="N435">
        <v>0</v>
      </c>
      <c r="O435" t="b">
        <v>0</v>
      </c>
      <c r="P435" t="s">
        <v>8270</v>
      </c>
      <c r="Q435" s="7">
        <f t="shared" si="38"/>
        <v>0</v>
      </c>
      <c r="R435" s="8">
        <f t="shared" si="39"/>
        <v>0</v>
      </c>
      <c r="S435" t="str">
        <f t="shared" si="40"/>
        <v>film &amp; video</v>
      </c>
      <c r="T435" t="str">
        <f t="shared" si="41"/>
        <v>animation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5">
        <f t="shared" si="36"/>
        <v>41576.834513888891</v>
      </c>
      <c r="L436" s="5">
        <f t="shared" si="37"/>
        <v>41609.876180555555</v>
      </c>
      <c r="M436" t="b">
        <v>0</v>
      </c>
      <c r="N436">
        <v>2</v>
      </c>
      <c r="O436" t="b">
        <v>0</v>
      </c>
      <c r="P436" t="s">
        <v>8270</v>
      </c>
      <c r="Q436" s="7">
        <f t="shared" si="38"/>
        <v>0.05</v>
      </c>
      <c r="R436" s="8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5">
        <f t="shared" si="36"/>
        <v>41500.747453703705</v>
      </c>
      <c r="L437" s="5">
        <f t="shared" si="37"/>
        <v>41530.747453703705</v>
      </c>
      <c r="M437" t="b">
        <v>0</v>
      </c>
      <c r="N437">
        <v>3</v>
      </c>
      <c r="O437" t="b">
        <v>0</v>
      </c>
      <c r="P437" t="s">
        <v>8270</v>
      </c>
      <c r="Q437" s="7">
        <f t="shared" si="38"/>
        <v>2.7272727272727273E-5</v>
      </c>
      <c r="R437" s="8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5">
        <f t="shared" si="36"/>
        <v>41456.36241898148</v>
      </c>
      <c r="L438" s="5">
        <f t="shared" si="37"/>
        <v>41486.36241898148</v>
      </c>
      <c r="M438" t="b">
        <v>0</v>
      </c>
      <c r="N438">
        <v>0</v>
      </c>
      <c r="O438" t="b">
        <v>0</v>
      </c>
      <c r="P438" t="s">
        <v>8270</v>
      </c>
      <c r="Q438" s="7">
        <f t="shared" si="38"/>
        <v>0</v>
      </c>
      <c r="R438" s="8">
        <f t="shared" si="39"/>
        <v>0</v>
      </c>
      <c r="S438" t="str">
        <f t="shared" si="40"/>
        <v>film &amp; video</v>
      </c>
      <c r="T438" t="str">
        <f t="shared" si="41"/>
        <v>animation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5">
        <f t="shared" si="36"/>
        <v>42591.31858796296</v>
      </c>
      <c r="L439" s="5">
        <f t="shared" si="37"/>
        <v>42651.31858796296</v>
      </c>
      <c r="M439" t="b">
        <v>0</v>
      </c>
      <c r="N439">
        <v>0</v>
      </c>
      <c r="O439" t="b">
        <v>0</v>
      </c>
      <c r="P439" t="s">
        <v>8270</v>
      </c>
      <c r="Q439" s="7">
        <f t="shared" si="38"/>
        <v>0</v>
      </c>
      <c r="R439" s="8">
        <f t="shared" si="39"/>
        <v>0</v>
      </c>
      <c r="S439" t="str">
        <f t="shared" si="40"/>
        <v>film &amp; video</v>
      </c>
      <c r="T439" t="str">
        <f t="shared" si="41"/>
        <v>animation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5">
        <f t="shared" si="36"/>
        <v>42296.261087962965</v>
      </c>
      <c r="L440" s="5">
        <f t="shared" si="37"/>
        <v>42326.302754629629</v>
      </c>
      <c r="M440" t="b">
        <v>0</v>
      </c>
      <c r="N440">
        <v>11</v>
      </c>
      <c r="O440" t="b">
        <v>0</v>
      </c>
      <c r="P440" t="s">
        <v>8270</v>
      </c>
      <c r="Q440" s="7">
        <f t="shared" si="38"/>
        <v>9.3799999999999994E-2</v>
      </c>
      <c r="R440" s="8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5">
        <f t="shared" si="36"/>
        <v>41919.761782407404</v>
      </c>
      <c r="L441" s="5">
        <f t="shared" si="37"/>
        <v>41929.761782407404</v>
      </c>
      <c r="M441" t="b">
        <v>0</v>
      </c>
      <c r="N441">
        <v>0</v>
      </c>
      <c r="O441" t="b">
        <v>0</v>
      </c>
      <c r="P441" t="s">
        <v>8270</v>
      </c>
      <c r="Q441" s="7">
        <f t="shared" si="38"/>
        <v>0</v>
      </c>
      <c r="R441" s="8">
        <f t="shared" si="39"/>
        <v>0</v>
      </c>
      <c r="S441" t="str">
        <f t="shared" si="40"/>
        <v>film &amp; video</v>
      </c>
      <c r="T441" t="str">
        <f t="shared" si="41"/>
        <v>animation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5">
        <f t="shared" si="36"/>
        <v>42423.985567129625</v>
      </c>
      <c r="L442" s="5">
        <f t="shared" si="37"/>
        <v>42453.943900462968</v>
      </c>
      <c r="M442" t="b">
        <v>0</v>
      </c>
      <c r="N442">
        <v>1</v>
      </c>
      <c r="O442" t="b">
        <v>0</v>
      </c>
      <c r="P442" t="s">
        <v>8270</v>
      </c>
      <c r="Q442" s="7">
        <f t="shared" si="38"/>
        <v>1E-3</v>
      </c>
      <c r="R442" s="8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5">
        <f t="shared" si="36"/>
        <v>41550.793935185182</v>
      </c>
      <c r="L443" s="5">
        <f t="shared" si="37"/>
        <v>41580.793935185182</v>
      </c>
      <c r="M443" t="b">
        <v>0</v>
      </c>
      <c r="N443">
        <v>0</v>
      </c>
      <c r="O443" t="b">
        <v>0</v>
      </c>
      <c r="P443" t="s">
        <v>8270</v>
      </c>
      <c r="Q443" s="7">
        <f t="shared" si="38"/>
        <v>0</v>
      </c>
      <c r="R443" s="8">
        <f t="shared" si="39"/>
        <v>0</v>
      </c>
      <c r="S443" t="str">
        <f t="shared" si="40"/>
        <v>film &amp; video</v>
      </c>
      <c r="T443" t="str">
        <f t="shared" si="41"/>
        <v>animation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5">
        <f t="shared" si="36"/>
        <v>42024.888692129629</v>
      </c>
      <c r="L444" s="5">
        <f t="shared" si="37"/>
        <v>42054.888692129629</v>
      </c>
      <c r="M444" t="b">
        <v>0</v>
      </c>
      <c r="N444">
        <v>17</v>
      </c>
      <c r="O444" t="b">
        <v>0</v>
      </c>
      <c r="P444" t="s">
        <v>8270</v>
      </c>
      <c r="Q444" s="7">
        <f t="shared" si="38"/>
        <v>0.39358823529411763</v>
      </c>
      <c r="R444" s="8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5">
        <f t="shared" si="36"/>
        <v>41650.015057870369</v>
      </c>
      <c r="L445" s="5">
        <f t="shared" si="37"/>
        <v>41680.015057870369</v>
      </c>
      <c r="M445" t="b">
        <v>0</v>
      </c>
      <c r="N445">
        <v>2</v>
      </c>
      <c r="O445" t="b">
        <v>0</v>
      </c>
      <c r="P445" t="s">
        <v>8270</v>
      </c>
      <c r="Q445" s="7">
        <f t="shared" si="38"/>
        <v>1E-3</v>
      </c>
      <c r="R445" s="8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5">
        <f t="shared" si="36"/>
        <v>40894.906956018516</v>
      </c>
      <c r="L446" s="5">
        <f t="shared" si="37"/>
        <v>40954.906956018516</v>
      </c>
      <c r="M446" t="b">
        <v>0</v>
      </c>
      <c r="N446">
        <v>1</v>
      </c>
      <c r="O446" t="b">
        <v>0</v>
      </c>
      <c r="P446" t="s">
        <v>8270</v>
      </c>
      <c r="Q446" s="7">
        <f t="shared" si="38"/>
        <v>0.05</v>
      </c>
      <c r="R446" s="8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5">
        <f t="shared" si="36"/>
        <v>42130.335358796292</v>
      </c>
      <c r="L447" s="5">
        <f t="shared" si="37"/>
        <v>42145.335358796292</v>
      </c>
      <c r="M447" t="b">
        <v>0</v>
      </c>
      <c r="N447">
        <v>2</v>
      </c>
      <c r="O447" t="b">
        <v>0</v>
      </c>
      <c r="P447" t="s">
        <v>8270</v>
      </c>
      <c r="Q447" s="7">
        <f t="shared" si="38"/>
        <v>3.3333333333333335E-5</v>
      </c>
      <c r="R447" s="8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5">
        <f t="shared" si="36"/>
        <v>42037.083564814813</v>
      </c>
      <c r="L448" s="5">
        <f t="shared" si="37"/>
        <v>42067.083564814813</v>
      </c>
      <c r="M448" t="b">
        <v>0</v>
      </c>
      <c r="N448">
        <v>16</v>
      </c>
      <c r="O448" t="b">
        <v>0</v>
      </c>
      <c r="P448" t="s">
        <v>8270</v>
      </c>
      <c r="Q448" s="7">
        <f t="shared" si="38"/>
        <v>7.2952380952380949E-2</v>
      </c>
      <c r="R448" s="8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5">
        <f t="shared" si="36"/>
        <v>41331.555127314816</v>
      </c>
      <c r="L449" s="5">
        <f t="shared" si="37"/>
        <v>41356.513460648144</v>
      </c>
      <c r="M449" t="b">
        <v>0</v>
      </c>
      <c r="N449">
        <v>1</v>
      </c>
      <c r="O449" t="b">
        <v>0</v>
      </c>
      <c r="P449" t="s">
        <v>8270</v>
      </c>
      <c r="Q449" s="7">
        <f t="shared" si="38"/>
        <v>1.6666666666666666E-4</v>
      </c>
      <c r="R449" s="8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5">
        <f t="shared" si="36"/>
        <v>41753.758043981477</v>
      </c>
      <c r="L450" s="5">
        <f t="shared" si="37"/>
        <v>41773.758043981477</v>
      </c>
      <c r="M450" t="b">
        <v>0</v>
      </c>
      <c r="N450">
        <v>4</v>
      </c>
      <c r="O450" t="b">
        <v>0</v>
      </c>
      <c r="P450" t="s">
        <v>8270</v>
      </c>
      <c r="Q450" s="7">
        <f t="shared" si="38"/>
        <v>3.2804E-2</v>
      </c>
      <c r="R450" s="8">
        <f t="shared" si="39"/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5">
        <f t="shared" ref="K451:K514" si="42">(((J451/60)/60)/24)+DATE(1970,1,1)</f>
        <v>41534.568113425928</v>
      </c>
      <c r="L451" s="5">
        <f t="shared" ref="L451:L514" si="43">(((I451/60)/60)/24)+DATE(1970,1,1)</f>
        <v>41564.568113425928</v>
      </c>
      <c r="M451" t="b">
        <v>0</v>
      </c>
      <c r="N451">
        <v>5</v>
      </c>
      <c r="O451" t="b">
        <v>0</v>
      </c>
      <c r="P451" t="s">
        <v>8270</v>
      </c>
      <c r="Q451" s="7">
        <f t="shared" ref="Q451:Q514" si="44">E451/D451</f>
        <v>2.2499999999999999E-2</v>
      </c>
      <c r="R451" s="8">
        <f t="shared" ref="R451:R514" si="45">IFERROR(E451/N451,0)</f>
        <v>9</v>
      </c>
      <c r="S451" t="str">
        <f t="shared" ref="S451:S514" si="46">LEFT(P451,FIND("/",P451)-1)</f>
        <v>film &amp; video</v>
      </c>
      <c r="T451" t="str">
        <f t="shared" ref="T451:T514" si="47">RIGHT(P451,LEN(P451)-FIND("/",P451))</f>
        <v>animation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5">
        <f t="shared" si="42"/>
        <v>41654.946759259255</v>
      </c>
      <c r="L452" s="5">
        <f t="shared" si="43"/>
        <v>41684.946759259255</v>
      </c>
      <c r="M452" t="b">
        <v>0</v>
      </c>
      <c r="N452">
        <v>7</v>
      </c>
      <c r="O452" t="b">
        <v>0</v>
      </c>
      <c r="P452" t="s">
        <v>8270</v>
      </c>
      <c r="Q452" s="7">
        <f t="shared" si="44"/>
        <v>7.92E-3</v>
      </c>
      <c r="R452" s="8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5">
        <f t="shared" si="42"/>
        <v>41634.715173611112</v>
      </c>
      <c r="L453" s="5">
        <f t="shared" si="43"/>
        <v>41664.715173611112</v>
      </c>
      <c r="M453" t="b">
        <v>0</v>
      </c>
      <c r="N453">
        <v>0</v>
      </c>
      <c r="O453" t="b">
        <v>0</v>
      </c>
      <c r="P453" t="s">
        <v>8270</v>
      </c>
      <c r="Q453" s="7">
        <f t="shared" si="44"/>
        <v>0</v>
      </c>
      <c r="R453" s="8">
        <f t="shared" si="45"/>
        <v>0</v>
      </c>
      <c r="S453" t="str">
        <f t="shared" si="46"/>
        <v>film &amp; video</v>
      </c>
      <c r="T453" t="str">
        <f t="shared" si="47"/>
        <v>animation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5">
        <f t="shared" si="42"/>
        <v>42107.703877314809</v>
      </c>
      <c r="L454" s="5">
        <f t="shared" si="43"/>
        <v>42137.703877314809</v>
      </c>
      <c r="M454" t="b">
        <v>0</v>
      </c>
      <c r="N454">
        <v>12</v>
      </c>
      <c r="O454" t="b">
        <v>0</v>
      </c>
      <c r="P454" t="s">
        <v>8270</v>
      </c>
      <c r="Q454" s="7">
        <f t="shared" si="44"/>
        <v>0.64</v>
      </c>
      <c r="R454" s="8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5">
        <f t="shared" si="42"/>
        <v>42038.824988425928</v>
      </c>
      <c r="L455" s="5">
        <f t="shared" si="43"/>
        <v>42054.824988425928</v>
      </c>
      <c r="M455" t="b">
        <v>0</v>
      </c>
      <c r="N455">
        <v>2</v>
      </c>
      <c r="O455" t="b">
        <v>0</v>
      </c>
      <c r="P455" t="s">
        <v>8270</v>
      </c>
      <c r="Q455" s="7">
        <f t="shared" si="44"/>
        <v>2.740447957839262E-4</v>
      </c>
      <c r="R455" s="8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5">
        <f t="shared" si="42"/>
        <v>41938.717256944445</v>
      </c>
      <c r="L456" s="5">
        <f t="shared" si="43"/>
        <v>41969.551388888889</v>
      </c>
      <c r="M456" t="b">
        <v>0</v>
      </c>
      <c r="N456">
        <v>5</v>
      </c>
      <c r="O456" t="b">
        <v>0</v>
      </c>
      <c r="P456" t="s">
        <v>8270</v>
      </c>
      <c r="Q456" s="7">
        <f t="shared" si="44"/>
        <v>8.2000000000000007E-3</v>
      </c>
      <c r="R456" s="8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5">
        <f t="shared" si="42"/>
        <v>40971.002569444441</v>
      </c>
      <c r="L457" s="5">
        <f t="shared" si="43"/>
        <v>41016.021527777775</v>
      </c>
      <c r="M457" t="b">
        <v>0</v>
      </c>
      <c r="N457">
        <v>2</v>
      </c>
      <c r="O457" t="b">
        <v>0</v>
      </c>
      <c r="P457" t="s">
        <v>8270</v>
      </c>
      <c r="Q457" s="7">
        <f t="shared" si="44"/>
        <v>6.9230769230769226E-4</v>
      </c>
      <c r="R457" s="8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5">
        <f t="shared" si="42"/>
        <v>41547.694456018515</v>
      </c>
      <c r="L458" s="5">
        <f t="shared" si="43"/>
        <v>41569.165972222225</v>
      </c>
      <c r="M458" t="b">
        <v>0</v>
      </c>
      <c r="N458">
        <v>3</v>
      </c>
      <c r="O458" t="b">
        <v>0</v>
      </c>
      <c r="P458" t="s">
        <v>8270</v>
      </c>
      <c r="Q458" s="7">
        <f t="shared" si="44"/>
        <v>6.8631863186318634E-3</v>
      </c>
      <c r="R458" s="8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5">
        <f t="shared" si="42"/>
        <v>41837.767500000002</v>
      </c>
      <c r="L459" s="5">
        <f t="shared" si="43"/>
        <v>41867.767500000002</v>
      </c>
      <c r="M459" t="b">
        <v>0</v>
      </c>
      <c r="N459">
        <v>0</v>
      </c>
      <c r="O459" t="b">
        <v>0</v>
      </c>
      <c r="P459" t="s">
        <v>8270</v>
      </c>
      <c r="Q459" s="7">
        <f t="shared" si="44"/>
        <v>0</v>
      </c>
      <c r="R459" s="8">
        <f t="shared" si="45"/>
        <v>0</v>
      </c>
      <c r="S459" t="str">
        <f t="shared" si="46"/>
        <v>film &amp; video</v>
      </c>
      <c r="T459" t="str">
        <f t="shared" si="47"/>
        <v>animation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5">
        <f t="shared" si="42"/>
        <v>41378.69976851852</v>
      </c>
      <c r="L460" s="5">
        <f t="shared" si="43"/>
        <v>41408.69976851852</v>
      </c>
      <c r="M460" t="b">
        <v>0</v>
      </c>
      <c r="N460">
        <v>49</v>
      </c>
      <c r="O460" t="b">
        <v>0</v>
      </c>
      <c r="P460" t="s">
        <v>8270</v>
      </c>
      <c r="Q460" s="7">
        <f t="shared" si="44"/>
        <v>8.2100000000000006E-2</v>
      </c>
      <c r="R460" s="8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5">
        <f t="shared" si="42"/>
        <v>40800.6403587963</v>
      </c>
      <c r="L461" s="5">
        <f t="shared" si="43"/>
        <v>40860.682025462964</v>
      </c>
      <c r="M461" t="b">
        <v>0</v>
      </c>
      <c r="N461">
        <v>1</v>
      </c>
      <c r="O461" t="b">
        <v>0</v>
      </c>
      <c r="P461" t="s">
        <v>8270</v>
      </c>
      <c r="Q461" s="7">
        <f t="shared" si="44"/>
        <v>6.4102564102564103E-4</v>
      </c>
      <c r="R461" s="8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5">
        <f t="shared" si="42"/>
        <v>41759.542534722219</v>
      </c>
      <c r="L462" s="5">
        <f t="shared" si="43"/>
        <v>41791.166666666664</v>
      </c>
      <c r="M462" t="b">
        <v>0</v>
      </c>
      <c r="N462">
        <v>2</v>
      </c>
      <c r="O462" t="b">
        <v>0</v>
      </c>
      <c r="P462" t="s">
        <v>8270</v>
      </c>
      <c r="Q462" s="7">
        <f t="shared" si="44"/>
        <v>2.9411764705882353E-3</v>
      </c>
      <c r="R462" s="8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5">
        <f t="shared" si="42"/>
        <v>41407.84684027778</v>
      </c>
      <c r="L463" s="5">
        <f t="shared" si="43"/>
        <v>41427.84684027778</v>
      </c>
      <c r="M463" t="b">
        <v>0</v>
      </c>
      <c r="N463">
        <v>0</v>
      </c>
      <c r="O463" t="b">
        <v>0</v>
      </c>
      <c r="P463" t="s">
        <v>8270</v>
      </c>
      <c r="Q463" s="7">
        <f t="shared" si="44"/>
        <v>0</v>
      </c>
      <c r="R463" s="8">
        <f t="shared" si="45"/>
        <v>0</v>
      </c>
      <c r="S463" t="str">
        <f t="shared" si="46"/>
        <v>film &amp; video</v>
      </c>
      <c r="T463" t="str">
        <f t="shared" si="47"/>
        <v>animation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5">
        <f t="shared" si="42"/>
        <v>40705.126631944448</v>
      </c>
      <c r="L464" s="5">
        <f t="shared" si="43"/>
        <v>40765.126631944448</v>
      </c>
      <c r="M464" t="b">
        <v>0</v>
      </c>
      <c r="N464">
        <v>0</v>
      </c>
      <c r="O464" t="b">
        <v>0</v>
      </c>
      <c r="P464" t="s">
        <v>8270</v>
      </c>
      <c r="Q464" s="7">
        <f t="shared" si="44"/>
        <v>0</v>
      </c>
      <c r="R464" s="8">
        <f t="shared" si="45"/>
        <v>0</v>
      </c>
      <c r="S464" t="str">
        <f t="shared" si="46"/>
        <v>film &amp; video</v>
      </c>
      <c r="T464" t="str">
        <f t="shared" si="47"/>
        <v>animation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5">
        <f t="shared" si="42"/>
        <v>40750.710104166668</v>
      </c>
      <c r="L465" s="5">
        <f t="shared" si="43"/>
        <v>40810.710104166668</v>
      </c>
      <c r="M465" t="b">
        <v>0</v>
      </c>
      <c r="N465">
        <v>11</v>
      </c>
      <c r="O465" t="b">
        <v>0</v>
      </c>
      <c r="P465" t="s">
        <v>8270</v>
      </c>
      <c r="Q465" s="7">
        <f t="shared" si="44"/>
        <v>2.2727272727272728E-2</v>
      </c>
      <c r="R465" s="8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5">
        <f t="shared" si="42"/>
        <v>42488.848784722228</v>
      </c>
      <c r="L466" s="5">
        <f t="shared" si="43"/>
        <v>42508.848784722228</v>
      </c>
      <c r="M466" t="b">
        <v>0</v>
      </c>
      <c r="N466">
        <v>1</v>
      </c>
      <c r="O466" t="b">
        <v>0</v>
      </c>
      <c r="P466" t="s">
        <v>8270</v>
      </c>
      <c r="Q466" s="7">
        <f t="shared" si="44"/>
        <v>9.9009900990099011E-4</v>
      </c>
      <c r="R466" s="8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5">
        <f t="shared" si="42"/>
        <v>41801.120069444441</v>
      </c>
      <c r="L467" s="5">
        <f t="shared" si="43"/>
        <v>41817.120069444441</v>
      </c>
      <c r="M467" t="b">
        <v>0</v>
      </c>
      <c r="N467">
        <v>8</v>
      </c>
      <c r="O467" t="b">
        <v>0</v>
      </c>
      <c r="P467" t="s">
        <v>8270</v>
      </c>
      <c r="Q467" s="7">
        <f t="shared" si="44"/>
        <v>0.26953125</v>
      </c>
      <c r="R467" s="8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5">
        <f t="shared" si="42"/>
        <v>41129.942870370374</v>
      </c>
      <c r="L468" s="5">
        <f t="shared" si="43"/>
        <v>41159.942870370374</v>
      </c>
      <c r="M468" t="b">
        <v>0</v>
      </c>
      <c r="N468">
        <v>5</v>
      </c>
      <c r="O468" t="b">
        <v>0</v>
      </c>
      <c r="P468" t="s">
        <v>8270</v>
      </c>
      <c r="Q468" s="7">
        <f t="shared" si="44"/>
        <v>7.6E-3</v>
      </c>
      <c r="R468" s="8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5">
        <f t="shared" si="42"/>
        <v>41135.679791666669</v>
      </c>
      <c r="L469" s="5">
        <f t="shared" si="43"/>
        <v>41180.679791666669</v>
      </c>
      <c r="M469" t="b">
        <v>0</v>
      </c>
      <c r="N469">
        <v>39</v>
      </c>
      <c r="O469" t="b">
        <v>0</v>
      </c>
      <c r="P469" t="s">
        <v>8270</v>
      </c>
      <c r="Q469" s="7">
        <f t="shared" si="44"/>
        <v>0.21575</v>
      </c>
      <c r="R469" s="8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5">
        <f t="shared" si="42"/>
        <v>41041.167627314811</v>
      </c>
      <c r="L470" s="5">
        <f t="shared" si="43"/>
        <v>41101.160474537035</v>
      </c>
      <c r="M470" t="b">
        <v>0</v>
      </c>
      <c r="N470">
        <v>0</v>
      </c>
      <c r="O470" t="b">
        <v>0</v>
      </c>
      <c r="P470" t="s">
        <v>8270</v>
      </c>
      <c r="Q470" s="7">
        <f t="shared" si="44"/>
        <v>0</v>
      </c>
      <c r="R470" s="8">
        <f t="shared" si="45"/>
        <v>0</v>
      </c>
      <c r="S470" t="str">
        <f t="shared" si="46"/>
        <v>film &amp; video</v>
      </c>
      <c r="T470" t="str">
        <f t="shared" si="47"/>
        <v>animation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5">
        <f t="shared" si="42"/>
        <v>41827.989861111113</v>
      </c>
      <c r="L471" s="5">
        <f t="shared" si="43"/>
        <v>41887.989861111113</v>
      </c>
      <c r="M471" t="b">
        <v>0</v>
      </c>
      <c r="N471">
        <v>0</v>
      </c>
      <c r="O471" t="b">
        <v>0</v>
      </c>
      <c r="P471" t="s">
        <v>8270</v>
      </c>
      <c r="Q471" s="7">
        <f t="shared" si="44"/>
        <v>0</v>
      </c>
      <c r="R471" s="8">
        <f t="shared" si="45"/>
        <v>0</v>
      </c>
      <c r="S471" t="str">
        <f t="shared" si="46"/>
        <v>film &amp; video</v>
      </c>
      <c r="T471" t="str">
        <f t="shared" si="47"/>
        <v>animation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5">
        <f t="shared" si="42"/>
        <v>41605.167696759258</v>
      </c>
      <c r="L472" s="5">
        <f t="shared" si="43"/>
        <v>41655.166666666664</v>
      </c>
      <c r="M472" t="b">
        <v>0</v>
      </c>
      <c r="N472">
        <v>2</v>
      </c>
      <c r="O472" t="b">
        <v>0</v>
      </c>
      <c r="P472" t="s">
        <v>8270</v>
      </c>
      <c r="Q472" s="7">
        <f t="shared" si="44"/>
        <v>1.0200000000000001E-2</v>
      </c>
      <c r="R472" s="8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5">
        <f t="shared" si="42"/>
        <v>41703.721979166665</v>
      </c>
      <c r="L473" s="5">
        <f t="shared" si="43"/>
        <v>41748.680312500001</v>
      </c>
      <c r="M473" t="b">
        <v>0</v>
      </c>
      <c r="N473">
        <v>170</v>
      </c>
      <c r="O473" t="b">
        <v>0</v>
      </c>
      <c r="P473" t="s">
        <v>8270</v>
      </c>
      <c r="Q473" s="7">
        <f t="shared" si="44"/>
        <v>0.11892727272727273</v>
      </c>
      <c r="R473" s="8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5">
        <f t="shared" si="42"/>
        <v>41844.922662037039</v>
      </c>
      <c r="L474" s="5">
        <f t="shared" si="43"/>
        <v>41874.922662037039</v>
      </c>
      <c r="M474" t="b">
        <v>0</v>
      </c>
      <c r="N474">
        <v>5</v>
      </c>
      <c r="O474" t="b">
        <v>0</v>
      </c>
      <c r="P474" t="s">
        <v>8270</v>
      </c>
      <c r="Q474" s="7">
        <f t="shared" si="44"/>
        <v>0.17624999999999999</v>
      </c>
      <c r="R474" s="8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5">
        <f t="shared" si="42"/>
        <v>41869.698136574072</v>
      </c>
      <c r="L475" s="5">
        <f t="shared" si="43"/>
        <v>41899.698136574072</v>
      </c>
      <c r="M475" t="b">
        <v>0</v>
      </c>
      <c r="N475">
        <v>14</v>
      </c>
      <c r="O475" t="b">
        <v>0</v>
      </c>
      <c r="P475" t="s">
        <v>8270</v>
      </c>
      <c r="Q475" s="7">
        <f t="shared" si="44"/>
        <v>2.87E-2</v>
      </c>
      <c r="R475" s="8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5">
        <f t="shared" si="42"/>
        <v>42753.329039351855</v>
      </c>
      <c r="L476" s="5">
        <f t="shared" si="43"/>
        <v>42783.329039351855</v>
      </c>
      <c r="M476" t="b">
        <v>0</v>
      </c>
      <c r="N476">
        <v>1</v>
      </c>
      <c r="O476" t="b">
        <v>0</v>
      </c>
      <c r="P476" t="s">
        <v>8270</v>
      </c>
      <c r="Q476" s="7">
        <f t="shared" si="44"/>
        <v>3.0303030303030303E-4</v>
      </c>
      <c r="R476" s="8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5">
        <f t="shared" si="42"/>
        <v>42100.086145833338</v>
      </c>
      <c r="L477" s="5">
        <f t="shared" si="43"/>
        <v>42130.086145833338</v>
      </c>
      <c r="M477" t="b">
        <v>0</v>
      </c>
      <c r="N477">
        <v>0</v>
      </c>
      <c r="O477" t="b">
        <v>0</v>
      </c>
      <c r="P477" t="s">
        <v>8270</v>
      </c>
      <c r="Q477" s="7">
        <f t="shared" si="44"/>
        <v>0</v>
      </c>
      <c r="R477" s="8">
        <f t="shared" si="45"/>
        <v>0</v>
      </c>
      <c r="S477" t="str">
        <f t="shared" si="46"/>
        <v>film &amp; video</v>
      </c>
      <c r="T477" t="str">
        <f t="shared" si="47"/>
        <v>animation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5">
        <f t="shared" si="42"/>
        <v>41757.975011574075</v>
      </c>
      <c r="L478" s="5">
        <f t="shared" si="43"/>
        <v>41793.165972222225</v>
      </c>
      <c r="M478" t="b">
        <v>0</v>
      </c>
      <c r="N478">
        <v>124</v>
      </c>
      <c r="O478" t="b">
        <v>0</v>
      </c>
      <c r="P478" t="s">
        <v>8270</v>
      </c>
      <c r="Q478" s="7">
        <f t="shared" si="44"/>
        <v>2.2302681818181819E-2</v>
      </c>
      <c r="R478" s="8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5">
        <f t="shared" si="42"/>
        <v>40987.83488425926</v>
      </c>
      <c r="L479" s="5">
        <f t="shared" si="43"/>
        <v>41047.83488425926</v>
      </c>
      <c r="M479" t="b">
        <v>0</v>
      </c>
      <c r="N479">
        <v>0</v>
      </c>
      <c r="O479" t="b">
        <v>0</v>
      </c>
      <c r="P479" t="s">
        <v>8270</v>
      </c>
      <c r="Q479" s="7">
        <f t="shared" si="44"/>
        <v>0</v>
      </c>
      <c r="R479" s="8">
        <f t="shared" si="45"/>
        <v>0</v>
      </c>
      <c r="S479" t="str">
        <f t="shared" si="46"/>
        <v>film &amp; video</v>
      </c>
      <c r="T479" t="str">
        <f t="shared" si="47"/>
        <v>animation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5">
        <f t="shared" si="42"/>
        <v>42065.910983796297</v>
      </c>
      <c r="L480" s="5">
        <f t="shared" si="43"/>
        <v>42095.869317129633</v>
      </c>
      <c r="M480" t="b">
        <v>0</v>
      </c>
      <c r="N480">
        <v>0</v>
      </c>
      <c r="O480" t="b">
        <v>0</v>
      </c>
      <c r="P480" t="s">
        <v>8270</v>
      </c>
      <c r="Q480" s="7">
        <f t="shared" si="44"/>
        <v>0</v>
      </c>
      <c r="R480" s="8">
        <f t="shared" si="45"/>
        <v>0</v>
      </c>
      <c r="S480" t="str">
        <f t="shared" si="46"/>
        <v>film &amp; video</v>
      </c>
      <c r="T480" t="str">
        <f t="shared" si="47"/>
        <v>animation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5">
        <f t="shared" si="42"/>
        <v>41904.407812500001</v>
      </c>
      <c r="L481" s="5">
        <f t="shared" si="43"/>
        <v>41964.449479166666</v>
      </c>
      <c r="M481" t="b">
        <v>0</v>
      </c>
      <c r="N481">
        <v>55</v>
      </c>
      <c r="O481" t="b">
        <v>0</v>
      </c>
      <c r="P481" t="s">
        <v>8270</v>
      </c>
      <c r="Q481" s="7">
        <f t="shared" si="44"/>
        <v>0.3256</v>
      </c>
      <c r="R481" s="8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5">
        <f t="shared" si="42"/>
        <v>41465.500173611108</v>
      </c>
      <c r="L482" s="5">
        <f t="shared" si="43"/>
        <v>41495.500173611108</v>
      </c>
      <c r="M482" t="b">
        <v>0</v>
      </c>
      <c r="N482">
        <v>140</v>
      </c>
      <c r="O482" t="b">
        <v>0</v>
      </c>
      <c r="P482" t="s">
        <v>8270</v>
      </c>
      <c r="Q482" s="7">
        <f t="shared" si="44"/>
        <v>0.19409999999999999</v>
      </c>
      <c r="R482" s="8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5">
        <f t="shared" si="42"/>
        <v>41162.672326388885</v>
      </c>
      <c r="L483" s="5">
        <f t="shared" si="43"/>
        <v>41192.672326388885</v>
      </c>
      <c r="M483" t="b">
        <v>0</v>
      </c>
      <c r="N483">
        <v>21</v>
      </c>
      <c r="O483" t="b">
        <v>0</v>
      </c>
      <c r="P483" t="s">
        <v>8270</v>
      </c>
      <c r="Q483" s="7">
        <f t="shared" si="44"/>
        <v>6.0999999999999999E-2</v>
      </c>
      <c r="R483" s="8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5">
        <f t="shared" si="42"/>
        <v>42447.896875000006</v>
      </c>
      <c r="L484" s="5">
        <f t="shared" si="43"/>
        <v>42474.606944444444</v>
      </c>
      <c r="M484" t="b">
        <v>0</v>
      </c>
      <c r="N484">
        <v>1</v>
      </c>
      <c r="O484" t="b">
        <v>0</v>
      </c>
      <c r="P484" t="s">
        <v>8270</v>
      </c>
      <c r="Q484" s="7">
        <f t="shared" si="44"/>
        <v>1E-3</v>
      </c>
      <c r="R484" s="8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5">
        <f t="shared" si="42"/>
        <v>41243.197592592594</v>
      </c>
      <c r="L485" s="5">
        <f t="shared" si="43"/>
        <v>41303.197592592594</v>
      </c>
      <c r="M485" t="b">
        <v>0</v>
      </c>
      <c r="N485">
        <v>147</v>
      </c>
      <c r="O485" t="b">
        <v>0</v>
      </c>
      <c r="P485" t="s">
        <v>8270</v>
      </c>
      <c r="Q485" s="7">
        <f t="shared" si="44"/>
        <v>0.502</v>
      </c>
      <c r="R485" s="8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5">
        <f t="shared" si="42"/>
        <v>42272.93949074074</v>
      </c>
      <c r="L486" s="5">
        <f t="shared" si="43"/>
        <v>42313.981157407412</v>
      </c>
      <c r="M486" t="b">
        <v>0</v>
      </c>
      <c r="N486">
        <v>11</v>
      </c>
      <c r="O486" t="b">
        <v>0</v>
      </c>
      <c r="P486" t="s">
        <v>8270</v>
      </c>
      <c r="Q486" s="7">
        <f t="shared" si="44"/>
        <v>1.8625E-3</v>
      </c>
      <c r="R486" s="8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5">
        <f t="shared" si="42"/>
        <v>41381.50577546296</v>
      </c>
      <c r="L487" s="5">
        <f t="shared" si="43"/>
        <v>41411.50577546296</v>
      </c>
      <c r="M487" t="b">
        <v>0</v>
      </c>
      <c r="N487">
        <v>125</v>
      </c>
      <c r="O487" t="b">
        <v>0</v>
      </c>
      <c r="P487" t="s">
        <v>8270</v>
      </c>
      <c r="Q487" s="7">
        <f t="shared" si="44"/>
        <v>0.21906971229845085</v>
      </c>
      <c r="R487" s="8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5">
        <f t="shared" si="42"/>
        <v>41761.94258101852</v>
      </c>
      <c r="L488" s="5">
        <f t="shared" si="43"/>
        <v>41791.94258101852</v>
      </c>
      <c r="M488" t="b">
        <v>0</v>
      </c>
      <c r="N488">
        <v>1</v>
      </c>
      <c r="O488" t="b">
        <v>0</v>
      </c>
      <c r="P488" t="s">
        <v>8270</v>
      </c>
      <c r="Q488" s="7">
        <f t="shared" si="44"/>
        <v>9.0909090909090904E-5</v>
      </c>
      <c r="R488" s="8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5">
        <f t="shared" si="42"/>
        <v>42669.594837962963</v>
      </c>
      <c r="L489" s="5">
        <f t="shared" si="43"/>
        <v>42729.636504629627</v>
      </c>
      <c r="M489" t="b">
        <v>0</v>
      </c>
      <c r="N489">
        <v>0</v>
      </c>
      <c r="O489" t="b">
        <v>0</v>
      </c>
      <c r="P489" t="s">
        <v>8270</v>
      </c>
      <c r="Q489" s="7">
        <f t="shared" si="44"/>
        <v>0</v>
      </c>
      <c r="R489" s="8">
        <f t="shared" si="45"/>
        <v>0</v>
      </c>
      <c r="S489" t="str">
        <f t="shared" si="46"/>
        <v>film &amp; video</v>
      </c>
      <c r="T489" t="str">
        <f t="shared" si="47"/>
        <v>animation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5">
        <f t="shared" si="42"/>
        <v>42714.054398148146</v>
      </c>
      <c r="L490" s="5">
        <f t="shared" si="43"/>
        <v>42744.054398148146</v>
      </c>
      <c r="M490" t="b">
        <v>0</v>
      </c>
      <c r="N490">
        <v>0</v>
      </c>
      <c r="O490" t="b">
        <v>0</v>
      </c>
      <c r="P490" t="s">
        <v>8270</v>
      </c>
      <c r="Q490" s="7">
        <f t="shared" si="44"/>
        <v>0</v>
      </c>
      <c r="R490" s="8">
        <f t="shared" si="45"/>
        <v>0</v>
      </c>
      <c r="S490" t="str">
        <f t="shared" si="46"/>
        <v>film &amp; video</v>
      </c>
      <c r="T490" t="str">
        <f t="shared" si="47"/>
        <v>animation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5">
        <f t="shared" si="42"/>
        <v>40882.481666666667</v>
      </c>
      <c r="L491" s="5">
        <f t="shared" si="43"/>
        <v>40913.481249999997</v>
      </c>
      <c r="M491" t="b">
        <v>0</v>
      </c>
      <c r="N491">
        <v>3</v>
      </c>
      <c r="O491" t="b">
        <v>0</v>
      </c>
      <c r="P491" t="s">
        <v>8270</v>
      </c>
      <c r="Q491" s="7">
        <f t="shared" si="44"/>
        <v>2.8667813379201833E-3</v>
      </c>
      <c r="R491" s="8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5">
        <f t="shared" si="42"/>
        <v>41113.968576388892</v>
      </c>
      <c r="L492" s="5">
        <f t="shared" si="43"/>
        <v>41143.968576388892</v>
      </c>
      <c r="M492" t="b">
        <v>0</v>
      </c>
      <c r="N492">
        <v>0</v>
      </c>
      <c r="O492" t="b">
        <v>0</v>
      </c>
      <c r="P492" t="s">
        <v>8270</v>
      </c>
      <c r="Q492" s="7">
        <f t="shared" si="44"/>
        <v>0</v>
      </c>
      <c r="R492" s="8">
        <f t="shared" si="45"/>
        <v>0</v>
      </c>
      <c r="S492" t="str">
        <f t="shared" si="46"/>
        <v>film &amp; video</v>
      </c>
      <c r="T492" t="str">
        <f t="shared" si="47"/>
        <v>animation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5">
        <f t="shared" si="42"/>
        <v>42366.982627314821</v>
      </c>
      <c r="L493" s="5">
        <f t="shared" si="43"/>
        <v>42396.982627314821</v>
      </c>
      <c r="M493" t="b">
        <v>0</v>
      </c>
      <c r="N493">
        <v>0</v>
      </c>
      <c r="O493" t="b">
        <v>0</v>
      </c>
      <c r="P493" t="s">
        <v>8270</v>
      </c>
      <c r="Q493" s="7">
        <f t="shared" si="44"/>
        <v>0</v>
      </c>
      <c r="R493" s="8">
        <f t="shared" si="45"/>
        <v>0</v>
      </c>
      <c r="S493" t="str">
        <f t="shared" si="46"/>
        <v>film &amp; video</v>
      </c>
      <c r="T493" t="str">
        <f t="shared" si="47"/>
        <v>animation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5">
        <f t="shared" si="42"/>
        <v>42596.03506944445</v>
      </c>
      <c r="L494" s="5">
        <f t="shared" si="43"/>
        <v>42656.03506944445</v>
      </c>
      <c r="M494" t="b">
        <v>0</v>
      </c>
      <c r="N494">
        <v>0</v>
      </c>
      <c r="O494" t="b">
        <v>0</v>
      </c>
      <c r="P494" t="s">
        <v>8270</v>
      </c>
      <c r="Q494" s="7">
        <f t="shared" si="44"/>
        <v>0</v>
      </c>
      <c r="R494" s="8">
        <f t="shared" si="45"/>
        <v>0</v>
      </c>
      <c r="S494" t="str">
        <f t="shared" si="46"/>
        <v>film &amp; video</v>
      </c>
      <c r="T494" t="str">
        <f t="shared" si="47"/>
        <v>animation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5">
        <f t="shared" si="42"/>
        <v>42114.726134259254</v>
      </c>
      <c r="L495" s="5">
        <f t="shared" si="43"/>
        <v>42144.726134259254</v>
      </c>
      <c r="M495" t="b">
        <v>0</v>
      </c>
      <c r="N495">
        <v>0</v>
      </c>
      <c r="O495" t="b">
        <v>0</v>
      </c>
      <c r="P495" t="s">
        <v>8270</v>
      </c>
      <c r="Q495" s="7">
        <f t="shared" si="44"/>
        <v>0</v>
      </c>
      <c r="R495" s="8">
        <f t="shared" si="45"/>
        <v>0</v>
      </c>
      <c r="S495" t="str">
        <f t="shared" si="46"/>
        <v>film &amp; video</v>
      </c>
      <c r="T495" t="str">
        <f t="shared" si="47"/>
        <v>animation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5">
        <f t="shared" si="42"/>
        <v>41799.830613425926</v>
      </c>
      <c r="L496" s="5">
        <f t="shared" si="43"/>
        <v>41823.125</v>
      </c>
      <c r="M496" t="b">
        <v>0</v>
      </c>
      <c r="N496">
        <v>3</v>
      </c>
      <c r="O496" t="b">
        <v>0</v>
      </c>
      <c r="P496" t="s">
        <v>8270</v>
      </c>
      <c r="Q496" s="7">
        <f t="shared" si="44"/>
        <v>1.5499999999999999E-3</v>
      </c>
      <c r="R496" s="8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5">
        <f t="shared" si="42"/>
        <v>42171.827604166669</v>
      </c>
      <c r="L497" s="5">
        <f t="shared" si="43"/>
        <v>42201.827604166669</v>
      </c>
      <c r="M497" t="b">
        <v>0</v>
      </c>
      <c r="N497">
        <v>0</v>
      </c>
      <c r="O497" t="b">
        <v>0</v>
      </c>
      <c r="P497" t="s">
        <v>8270</v>
      </c>
      <c r="Q497" s="7">
        <f t="shared" si="44"/>
        <v>0</v>
      </c>
      <c r="R497" s="8">
        <f t="shared" si="45"/>
        <v>0</v>
      </c>
      <c r="S497" t="str">
        <f t="shared" si="46"/>
        <v>film &amp; video</v>
      </c>
      <c r="T497" t="str">
        <f t="shared" si="47"/>
        <v>animation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5">
        <f t="shared" si="42"/>
        <v>41620.93141203704</v>
      </c>
      <c r="L498" s="5">
        <f t="shared" si="43"/>
        <v>41680.93141203704</v>
      </c>
      <c r="M498" t="b">
        <v>0</v>
      </c>
      <c r="N498">
        <v>1</v>
      </c>
      <c r="O498" t="b">
        <v>0</v>
      </c>
      <c r="P498" t="s">
        <v>8270</v>
      </c>
      <c r="Q498" s="7">
        <f t="shared" si="44"/>
        <v>1.6666666666666667E-5</v>
      </c>
      <c r="R498" s="8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5">
        <f t="shared" si="42"/>
        <v>41945.037789351853</v>
      </c>
      <c r="L499" s="5">
        <f t="shared" si="43"/>
        <v>41998.208333333328</v>
      </c>
      <c r="M499" t="b">
        <v>0</v>
      </c>
      <c r="N499">
        <v>3</v>
      </c>
      <c r="O499" t="b">
        <v>0</v>
      </c>
      <c r="P499" t="s">
        <v>8270</v>
      </c>
      <c r="Q499" s="7">
        <f t="shared" si="44"/>
        <v>6.6964285714285711E-3</v>
      </c>
      <c r="R499" s="8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5">
        <f t="shared" si="42"/>
        <v>40858.762141203704</v>
      </c>
      <c r="L500" s="5">
        <f t="shared" si="43"/>
        <v>40900.762141203704</v>
      </c>
      <c r="M500" t="b">
        <v>0</v>
      </c>
      <c r="N500">
        <v>22</v>
      </c>
      <c r="O500" t="b">
        <v>0</v>
      </c>
      <c r="P500" t="s">
        <v>8270</v>
      </c>
      <c r="Q500" s="7">
        <f t="shared" si="44"/>
        <v>4.5985132395404561E-2</v>
      </c>
      <c r="R500" s="8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5">
        <f t="shared" si="42"/>
        <v>40043.895462962959</v>
      </c>
      <c r="L501" s="5">
        <f t="shared" si="43"/>
        <v>40098.874305555553</v>
      </c>
      <c r="M501" t="b">
        <v>0</v>
      </c>
      <c r="N501">
        <v>26</v>
      </c>
      <c r="O501" t="b">
        <v>0</v>
      </c>
      <c r="P501" t="s">
        <v>8270</v>
      </c>
      <c r="Q501" s="7">
        <f t="shared" si="44"/>
        <v>9.5500000000000002E-2</v>
      </c>
      <c r="R501" s="8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5">
        <f t="shared" si="42"/>
        <v>40247.886006944449</v>
      </c>
      <c r="L502" s="5">
        <f t="shared" si="43"/>
        <v>40306.927777777775</v>
      </c>
      <c r="M502" t="b">
        <v>0</v>
      </c>
      <c r="N502">
        <v>4</v>
      </c>
      <c r="O502" t="b">
        <v>0</v>
      </c>
      <c r="P502" t="s">
        <v>8270</v>
      </c>
      <c r="Q502" s="7">
        <f t="shared" si="44"/>
        <v>3.307692307692308E-2</v>
      </c>
      <c r="R502" s="8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5">
        <f t="shared" si="42"/>
        <v>40703.234386574077</v>
      </c>
      <c r="L503" s="5">
        <f t="shared" si="43"/>
        <v>40733.234386574077</v>
      </c>
      <c r="M503" t="b">
        <v>0</v>
      </c>
      <c r="N503">
        <v>0</v>
      </c>
      <c r="O503" t="b">
        <v>0</v>
      </c>
      <c r="P503" t="s">
        <v>8270</v>
      </c>
      <c r="Q503" s="7">
        <f t="shared" si="44"/>
        <v>0</v>
      </c>
      <c r="R503" s="8">
        <f t="shared" si="45"/>
        <v>0</v>
      </c>
      <c r="S503" t="str">
        <f t="shared" si="46"/>
        <v>film &amp; video</v>
      </c>
      <c r="T503" t="str">
        <f t="shared" si="47"/>
        <v>animation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5">
        <f t="shared" si="42"/>
        <v>40956.553530092591</v>
      </c>
      <c r="L504" s="5">
        <f t="shared" si="43"/>
        <v>40986.511863425927</v>
      </c>
      <c r="M504" t="b">
        <v>0</v>
      </c>
      <c r="N504">
        <v>4</v>
      </c>
      <c r="O504" t="b">
        <v>0</v>
      </c>
      <c r="P504" t="s">
        <v>8270</v>
      </c>
      <c r="Q504" s="7">
        <f t="shared" si="44"/>
        <v>1.15E-2</v>
      </c>
      <c r="R504" s="8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5">
        <f t="shared" si="42"/>
        <v>41991.526655092588</v>
      </c>
      <c r="L505" s="5">
        <f t="shared" si="43"/>
        <v>42021.526655092588</v>
      </c>
      <c r="M505" t="b">
        <v>0</v>
      </c>
      <c r="N505">
        <v>9</v>
      </c>
      <c r="O505" t="b">
        <v>0</v>
      </c>
      <c r="P505" t="s">
        <v>8270</v>
      </c>
      <c r="Q505" s="7">
        <f t="shared" si="44"/>
        <v>1.7538461538461537E-2</v>
      </c>
      <c r="R505" s="8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5">
        <f t="shared" si="42"/>
        <v>40949.98364583333</v>
      </c>
      <c r="L506" s="5">
        <f t="shared" si="43"/>
        <v>41009.941979166666</v>
      </c>
      <c r="M506" t="b">
        <v>0</v>
      </c>
      <c r="N506">
        <v>5</v>
      </c>
      <c r="O506" t="b">
        <v>0</v>
      </c>
      <c r="P506" t="s">
        <v>8270</v>
      </c>
      <c r="Q506" s="7">
        <f t="shared" si="44"/>
        <v>1.3673469387755101E-2</v>
      </c>
      <c r="R506" s="8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5">
        <f t="shared" si="42"/>
        <v>42318.098217592589</v>
      </c>
      <c r="L507" s="5">
        <f t="shared" si="43"/>
        <v>42363.098217592589</v>
      </c>
      <c r="M507" t="b">
        <v>0</v>
      </c>
      <c r="N507">
        <v>14</v>
      </c>
      <c r="O507" t="b">
        <v>0</v>
      </c>
      <c r="P507" t="s">
        <v>8270</v>
      </c>
      <c r="Q507" s="7">
        <f t="shared" si="44"/>
        <v>4.3333333333333331E-3</v>
      </c>
      <c r="R507" s="8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5">
        <f t="shared" si="42"/>
        <v>41466.552314814813</v>
      </c>
      <c r="L508" s="5">
        <f t="shared" si="43"/>
        <v>41496.552314814813</v>
      </c>
      <c r="M508" t="b">
        <v>0</v>
      </c>
      <c r="N508">
        <v>1</v>
      </c>
      <c r="O508" t="b">
        <v>0</v>
      </c>
      <c r="P508" t="s">
        <v>8270</v>
      </c>
      <c r="Q508" s="7">
        <f t="shared" si="44"/>
        <v>1.25E-3</v>
      </c>
      <c r="R508" s="8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5">
        <f t="shared" si="42"/>
        <v>41156.958993055552</v>
      </c>
      <c r="L509" s="5">
        <f t="shared" si="43"/>
        <v>41201.958993055552</v>
      </c>
      <c r="M509" t="b">
        <v>0</v>
      </c>
      <c r="N509">
        <v>10</v>
      </c>
      <c r="O509" t="b">
        <v>0</v>
      </c>
      <c r="P509" t="s">
        <v>8270</v>
      </c>
      <c r="Q509" s="7">
        <f t="shared" si="44"/>
        <v>3.2000000000000001E-2</v>
      </c>
      <c r="R509" s="8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5">
        <f t="shared" si="42"/>
        <v>40995.024317129632</v>
      </c>
      <c r="L510" s="5">
        <f t="shared" si="43"/>
        <v>41054.593055555553</v>
      </c>
      <c r="M510" t="b">
        <v>0</v>
      </c>
      <c r="N510">
        <v>3</v>
      </c>
      <c r="O510" t="b">
        <v>0</v>
      </c>
      <c r="P510" t="s">
        <v>8270</v>
      </c>
      <c r="Q510" s="7">
        <f t="shared" si="44"/>
        <v>8.0000000000000002E-3</v>
      </c>
      <c r="R510" s="8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5">
        <f t="shared" si="42"/>
        <v>42153.631597222222</v>
      </c>
      <c r="L511" s="5">
        <f t="shared" si="43"/>
        <v>42183.631597222222</v>
      </c>
      <c r="M511" t="b">
        <v>0</v>
      </c>
      <c r="N511">
        <v>1</v>
      </c>
      <c r="O511" t="b">
        <v>0</v>
      </c>
      <c r="P511" t="s">
        <v>8270</v>
      </c>
      <c r="Q511" s="7">
        <f t="shared" si="44"/>
        <v>2E-3</v>
      </c>
      <c r="R511" s="8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5">
        <f t="shared" si="42"/>
        <v>42400.176377314812</v>
      </c>
      <c r="L512" s="5">
        <f t="shared" si="43"/>
        <v>42430.176377314812</v>
      </c>
      <c r="M512" t="b">
        <v>0</v>
      </c>
      <c r="N512">
        <v>0</v>
      </c>
      <c r="O512" t="b">
        <v>0</v>
      </c>
      <c r="P512" t="s">
        <v>8270</v>
      </c>
      <c r="Q512" s="7">
        <f t="shared" si="44"/>
        <v>0</v>
      </c>
      <c r="R512" s="8">
        <f t="shared" si="45"/>
        <v>0</v>
      </c>
      <c r="S512" t="str">
        <f t="shared" si="46"/>
        <v>film &amp; video</v>
      </c>
      <c r="T512" t="str">
        <f t="shared" si="47"/>
        <v>animation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5">
        <f t="shared" si="42"/>
        <v>41340.303032407406</v>
      </c>
      <c r="L513" s="5">
        <f t="shared" si="43"/>
        <v>41370.261365740742</v>
      </c>
      <c r="M513" t="b">
        <v>0</v>
      </c>
      <c r="N513">
        <v>5</v>
      </c>
      <c r="O513" t="b">
        <v>0</v>
      </c>
      <c r="P513" t="s">
        <v>8270</v>
      </c>
      <c r="Q513" s="7">
        <f t="shared" si="44"/>
        <v>0.03</v>
      </c>
      <c r="R513" s="8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5">
        <f t="shared" si="42"/>
        <v>42649.742210648154</v>
      </c>
      <c r="L514" s="5">
        <f t="shared" si="43"/>
        <v>42694.783877314811</v>
      </c>
      <c r="M514" t="b">
        <v>0</v>
      </c>
      <c r="N514">
        <v>2</v>
      </c>
      <c r="O514" t="b">
        <v>0</v>
      </c>
      <c r="P514" t="s">
        <v>8270</v>
      </c>
      <c r="Q514" s="7">
        <f t="shared" si="44"/>
        <v>1.3749999999999999E-3</v>
      </c>
      <c r="R514" s="8">
        <f t="shared" si="45"/>
        <v>5.5</v>
      </c>
      <c r="S514" t="str">
        <f t="shared" si="46"/>
        <v>film &amp; video</v>
      </c>
      <c r="T514" t="str">
        <f t="shared" si="47"/>
        <v>animation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5">
        <f t="shared" ref="K515:K578" si="48">(((J515/60)/60)/24)+DATE(1970,1,1)</f>
        <v>42552.653993055559</v>
      </c>
      <c r="L515" s="5">
        <f t="shared" ref="L515:L578" si="49">(((I515/60)/60)/24)+DATE(1970,1,1)</f>
        <v>42597.291666666672</v>
      </c>
      <c r="M515" t="b">
        <v>0</v>
      </c>
      <c r="N515">
        <v>68</v>
      </c>
      <c r="O515" t="b">
        <v>0</v>
      </c>
      <c r="P515" t="s">
        <v>8270</v>
      </c>
      <c r="Q515" s="7">
        <f t="shared" ref="Q515:Q578" si="50">E515/D515</f>
        <v>0.13924</v>
      </c>
      <c r="R515" s="8">
        <f t="shared" ref="R515:R578" si="51">IFERROR(E515/N515,0)</f>
        <v>102.38235294117646</v>
      </c>
      <c r="S515" t="str">
        <f t="shared" ref="S515:S578" si="52">LEFT(P515,FIND("/",P515)-1)</f>
        <v>film &amp; video</v>
      </c>
      <c r="T515" t="str">
        <f t="shared" ref="T515:T578" si="53">RIGHT(P515,LEN(P515)-FIND("/",P515))</f>
        <v>animation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5">
        <f t="shared" si="48"/>
        <v>41830.613969907405</v>
      </c>
      <c r="L516" s="5">
        <f t="shared" si="49"/>
        <v>41860.613969907405</v>
      </c>
      <c r="M516" t="b">
        <v>0</v>
      </c>
      <c r="N516">
        <v>3</v>
      </c>
      <c r="O516" t="b">
        <v>0</v>
      </c>
      <c r="P516" t="s">
        <v>8270</v>
      </c>
      <c r="Q516" s="7">
        <f t="shared" si="50"/>
        <v>3.3333333333333333E-2</v>
      </c>
      <c r="R516" s="8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5">
        <f t="shared" si="48"/>
        <v>42327.490752314814</v>
      </c>
      <c r="L517" s="5">
        <f t="shared" si="49"/>
        <v>42367.490752314814</v>
      </c>
      <c r="M517" t="b">
        <v>0</v>
      </c>
      <c r="N517">
        <v>34</v>
      </c>
      <c r="O517" t="b">
        <v>0</v>
      </c>
      <c r="P517" t="s">
        <v>8270</v>
      </c>
      <c r="Q517" s="7">
        <f t="shared" si="50"/>
        <v>0.25413402061855672</v>
      </c>
      <c r="R517" s="8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5">
        <f t="shared" si="48"/>
        <v>42091.778703703705</v>
      </c>
      <c r="L518" s="5">
        <f t="shared" si="49"/>
        <v>42151.778703703705</v>
      </c>
      <c r="M518" t="b">
        <v>0</v>
      </c>
      <c r="N518">
        <v>0</v>
      </c>
      <c r="O518" t="b">
        <v>0</v>
      </c>
      <c r="P518" t="s">
        <v>8270</v>
      </c>
      <c r="Q518" s="7">
        <f t="shared" si="50"/>
        <v>0</v>
      </c>
      <c r="R518" s="8">
        <f t="shared" si="51"/>
        <v>0</v>
      </c>
      <c r="S518" t="str">
        <f t="shared" si="52"/>
        <v>film &amp; video</v>
      </c>
      <c r="T518" t="str">
        <f t="shared" si="53"/>
        <v>animation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5">
        <f t="shared" si="48"/>
        <v>42738.615289351852</v>
      </c>
      <c r="L519" s="5">
        <f t="shared" si="49"/>
        <v>42768.615289351852</v>
      </c>
      <c r="M519" t="b">
        <v>0</v>
      </c>
      <c r="N519">
        <v>3</v>
      </c>
      <c r="O519" t="b">
        <v>0</v>
      </c>
      <c r="P519" t="s">
        <v>8270</v>
      </c>
      <c r="Q519" s="7">
        <f t="shared" si="50"/>
        <v>1.3666666666666667E-2</v>
      </c>
      <c r="R519" s="8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5">
        <f t="shared" si="48"/>
        <v>42223.616018518514</v>
      </c>
      <c r="L520" s="5">
        <f t="shared" si="49"/>
        <v>42253.615277777775</v>
      </c>
      <c r="M520" t="b">
        <v>0</v>
      </c>
      <c r="N520">
        <v>0</v>
      </c>
      <c r="O520" t="b">
        <v>0</v>
      </c>
      <c r="P520" t="s">
        <v>8270</v>
      </c>
      <c r="Q520" s="7">
        <f t="shared" si="50"/>
        <v>0</v>
      </c>
      <c r="R520" s="8">
        <f t="shared" si="51"/>
        <v>0</v>
      </c>
      <c r="S520" t="str">
        <f t="shared" si="52"/>
        <v>film &amp; video</v>
      </c>
      <c r="T520" t="str">
        <f t="shared" si="53"/>
        <v>animation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5">
        <f t="shared" si="48"/>
        <v>41218.391446759262</v>
      </c>
      <c r="L521" s="5">
        <f t="shared" si="49"/>
        <v>41248.391446759262</v>
      </c>
      <c r="M521" t="b">
        <v>0</v>
      </c>
      <c r="N521">
        <v>70</v>
      </c>
      <c r="O521" t="b">
        <v>0</v>
      </c>
      <c r="P521" t="s">
        <v>8270</v>
      </c>
      <c r="Q521" s="7">
        <f t="shared" si="50"/>
        <v>0.22881426547787684</v>
      </c>
      <c r="R521" s="8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5">
        <f t="shared" si="48"/>
        <v>42318.702094907407</v>
      </c>
      <c r="L522" s="5">
        <f t="shared" si="49"/>
        <v>42348.702094907407</v>
      </c>
      <c r="M522" t="b">
        <v>0</v>
      </c>
      <c r="N522">
        <v>34</v>
      </c>
      <c r="O522" t="b">
        <v>1</v>
      </c>
      <c r="P522" t="s">
        <v>8271</v>
      </c>
      <c r="Q522" s="7">
        <f t="shared" si="50"/>
        <v>1.0209999999999999</v>
      </c>
      <c r="R522" s="8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5">
        <f t="shared" si="48"/>
        <v>42646.092812499999</v>
      </c>
      <c r="L523" s="5">
        <f t="shared" si="49"/>
        <v>42675.207638888889</v>
      </c>
      <c r="M523" t="b">
        <v>0</v>
      </c>
      <c r="N523">
        <v>56</v>
      </c>
      <c r="O523" t="b">
        <v>1</v>
      </c>
      <c r="P523" t="s">
        <v>8271</v>
      </c>
      <c r="Q523" s="7">
        <f t="shared" si="50"/>
        <v>1.0464</v>
      </c>
      <c r="R523" s="8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5">
        <f t="shared" si="48"/>
        <v>42430.040798611109</v>
      </c>
      <c r="L524" s="5">
        <f t="shared" si="49"/>
        <v>42449.999131944445</v>
      </c>
      <c r="M524" t="b">
        <v>0</v>
      </c>
      <c r="N524">
        <v>31</v>
      </c>
      <c r="O524" t="b">
        <v>1</v>
      </c>
      <c r="P524" t="s">
        <v>8271</v>
      </c>
      <c r="Q524" s="7">
        <f t="shared" si="50"/>
        <v>1.1466666666666667</v>
      </c>
      <c r="R524" s="8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5">
        <f t="shared" si="48"/>
        <v>42238.13282407407</v>
      </c>
      <c r="L525" s="5">
        <f t="shared" si="49"/>
        <v>42268.13282407407</v>
      </c>
      <c r="M525" t="b">
        <v>0</v>
      </c>
      <c r="N525">
        <v>84</v>
      </c>
      <c r="O525" t="b">
        <v>1</v>
      </c>
      <c r="P525" t="s">
        <v>8271</v>
      </c>
      <c r="Q525" s="7">
        <f t="shared" si="50"/>
        <v>1.206</v>
      </c>
      <c r="R525" s="8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5">
        <f t="shared" si="48"/>
        <v>42492.717233796298</v>
      </c>
      <c r="L526" s="5">
        <f t="shared" si="49"/>
        <v>42522.717233796298</v>
      </c>
      <c r="M526" t="b">
        <v>0</v>
      </c>
      <c r="N526">
        <v>130</v>
      </c>
      <c r="O526" t="b">
        <v>1</v>
      </c>
      <c r="P526" t="s">
        <v>8271</v>
      </c>
      <c r="Q526" s="7">
        <f t="shared" si="50"/>
        <v>1.0867285714285715</v>
      </c>
      <c r="R526" s="8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5">
        <f t="shared" si="48"/>
        <v>41850.400937500002</v>
      </c>
      <c r="L527" s="5">
        <f t="shared" si="49"/>
        <v>41895.400937500002</v>
      </c>
      <c r="M527" t="b">
        <v>0</v>
      </c>
      <c r="N527">
        <v>12</v>
      </c>
      <c r="O527" t="b">
        <v>1</v>
      </c>
      <c r="P527" t="s">
        <v>8271</v>
      </c>
      <c r="Q527" s="7">
        <f t="shared" si="50"/>
        <v>1</v>
      </c>
      <c r="R527" s="8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5">
        <f t="shared" si="48"/>
        <v>42192.591944444444</v>
      </c>
      <c r="L528" s="5">
        <f t="shared" si="49"/>
        <v>42223.708333333328</v>
      </c>
      <c r="M528" t="b">
        <v>0</v>
      </c>
      <c r="N528">
        <v>23</v>
      </c>
      <c r="O528" t="b">
        <v>1</v>
      </c>
      <c r="P528" t="s">
        <v>8271</v>
      </c>
      <c r="Q528" s="7">
        <f t="shared" si="50"/>
        <v>1.1399999999999999</v>
      </c>
      <c r="R528" s="8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5">
        <f t="shared" si="48"/>
        <v>42753.205625000002</v>
      </c>
      <c r="L529" s="5">
        <f t="shared" si="49"/>
        <v>42783.670138888891</v>
      </c>
      <c r="M529" t="b">
        <v>0</v>
      </c>
      <c r="N529">
        <v>158</v>
      </c>
      <c r="O529" t="b">
        <v>1</v>
      </c>
      <c r="P529" t="s">
        <v>8271</v>
      </c>
      <c r="Q529" s="7">
        <f t="shared" si="50"/>
        <v>1.0085</v>
      </c>
      <c r="R529" s="8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5">
        <f t="shared" si="48"/>
        <v>42155.920219907406</v>
      </c>
      <c r="L530" s="5">
        <f t="shared" si="49"/>
        <v>42176.888888888891</v>
      </c>
      <c r="M530" t="b">
        <v>0</v>
      </c>
      <c r="N530">
        <v>30</v>
      </c>
      <c r="O530" t="b">
        <v>1</v>
      </c>
      <c r="P530" t="s">
        <v>8271</v>
      </c>
      <c r="Q530" s="7">
        <f t="shared" si="50"/>
        <v>1.1565217391304348</v>
      </c>
      <c r="R530" s="8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5">
        <f t="shared" si="48"/>
        <v>42725.031180555554</v>
      </c>
      <c r="L531" s="5">
        <f t="shared" si="49"/>
        <v>42746.208333333328</v>
      </c>
      <c r="M531" t="b">
        <v>0</v>
      </c>
      <c r="N531">
        <v>18</v>
      </c>
      <c r="O531" t="b">
        <v>1</v>
      </c>
      <c r="P531" t="s">
        <v>8271</v>
      </c>
      <c r="Q531" s="7">
        <f t="shared" si="50"/>
        <v>1.3041666666666667</v>
      </c>
      <c r="R531" s="8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5">
        <f t="shared" si="48"/>
        <v>42157.591064814813</v>
      </c>
      <c r="L532" s="5">
        <f t="shared" si="49"/>
        <v>42179.083333333328</v>
      </c>
      <c r="M532" t="b">
        <v>0</v>
      </c>
      <c r="N532">
        <v>29</v>
      </c>
      <c r="O532" t="b">
        <v>1</v>
      </c>
      <c r="P532" t="s">
        <v>8271</v>
      </c>
      <c r="Q532" s="7">
        <f t="shared" si="50"/>
        <v>1.0778267254038179</v>
      </c>
      <c r="R532" s="8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5">
        <f t="shared" si="48"/>
        <v>42676.065150462964</v>
      </c>
      <c r="L533" s="5">
        <f t="shared" si="49"/>
        <v>42721.290972222225</v>
      </c>
      <c r="M533" t="b">
        <v>0</v>
      </c>
      <c r="N533">
        <v>31</v>
      </c>
      <c r="O533" t="b">
        <v>1</v>
      </c>
      <c r="P533" t="s">
        <v>8271</v>
      </c>
      <c r="Q533" s="7">
        <f t="shared" si="50"/>
        <v>1</v>
      </c>
      <c r="R533" s="8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5">
        <f t="shared" si="48"/>
        <v>42473.007037037038</v>
      </c>
      <c r="L534" s="5">
        <f t="shared" si="49"/>
        <v>42503.007037037038</v>
      </c>
      <c r="M534" t="b">
        <v>0</v>
      </c>
      <c r="N534">
        <v>173</v>
      </c>
      <c r="O534" t="b">
        <v>1</v>
      </c>
      <c r="P534" t="s">
        <v>8271</v>
      </c>
      <c r="Q534" s="7">
        <f t="shared" si="50"/>
        <v>1.2324999999999999</v>
      </c>
      <c r="R534" s="8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5">
        <f t="shared" si="48"/>
        <v>42482.43478009259</v>
      </c>
      <c r="L535" s="5">
        <f t="shared" si="49"/>
        <v>42506.43478009259</v>
      </c>
      <c r="M535" t="b">
        <v>0</v>
      </c>
      <c r="N535">
        <v>17</v>
      </c>
      <c r="O535" t="b">
        <v>1</v>
      </c>
      <c r="P535" t="s">
        <v>8271</v>
      </c>
      <c r="Q535" s="7">
        <f t="shared" si="50"/>
        <v>1.002</v>
      </c>
      <c r="R535" s="8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5">
        <f t="shared" si="48"/>
        <v>42270.810995370368</v>
      </c>
      <c r="L536" s="5">
        <f t="shared" si="49"/>
        <v>42309.958333333328</v>
      </c>
      <c r="M536" t="b">
        <v>0</v>
      </c>
      <c r="N536">
        <v>48</v>
      </c>
      <c r="O536" t="b">
        <v>1</v>
      </c>
      <c r="P536" t="s">
        <v>8271</v>
      </c>
      <c r="Q536" s="7">
        <f t="shared" si="50"/>
        <v>1.0466666666666666</v>
      </c>
      <c r="R536" s="8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5">
        <f t="shared" si="48"/>
        <v>42711.545196759253</v>
      </c>
      <c r="L537" s="5">
        <f t="shared" si="49"/>
        <v>42741.545196759253</v>
      </c>
      <c r="M537" t="b">
        <v>0</v>
      </c>
      <c r="N537">
        <v>59</v>
      </c>
      <c r="O537" t="b">
        <v>1</v>
      </c>
      <c r="P537" t="s">
        <v>8271</v>
      </c>
      <c r="Q537" s="7">
        <f t="shared" si="50"/>
        <v>1.0249999999999999</v>
      </c>
      <c r="R537" s="8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5">
        <f t="shared" si="48"/>
        <v>42179.344988425932</v>
      </c>
      <c r="L538" s="5">
        <f t="shared" si="49"/>
        <v>42219.75</v>
      </c>
      <c r="M538" t="b">
        <v>0</v>
      </c>
      <c r="N538">
        <v>39</v>
      </c>
      <c r="O538" t="b">
        <v>1</v>
      </c>
      <c r="P538" t="s">
        <v>8271</v>
      </c>
      <c r="Q538" s="7">
        <f t="shared" si="50"/>
        <v>1.1825757575757576</v>
      </c>
      <c r="R538" s="8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5">
        <f t="shared" si="48"/>
        <v>42282.768414351856</v>
      </c>
      <c r="L539" s="5">
        <f t="shared" si="49"/>
        <v>42312.810081018513</v>
      </c>
      <c r="M539" t="b">
        <v>0</v>
      </c>
      <c r="N539">
        <v>59</v>
      </c>
      <c r="O539" t="b">
        <v>1</v>
      </c>
      <c r="P539" t="s">
        <v>8271</v>
      </c>
      <c r="Q539" s="7">
        <f t="shared" si="50"/>
        <v>1.2050000000000001</v>
      </c>
      <c r="R539" s="8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5">
        <f t="shared" si="48"/>
        <v>42473.794710648144</v>
      </c>
      <c r="L540" s="5">
        <f t="shared" si="49"/>
        <v>42503.794710648144</v>
      </c>
      <c r="M540" t="b">
        <v>0</v>
      </c>
      <c r="N540">
        <v>60</v>
      </c>
      <c r="O540" t="b">
        <v>1</v>
      </c>
      <c r="P540" t="s">
        <v>8271</v>
      </c>
      <c r="Q540" s="7">
        <f t="shared" si="50"/>
        <v>3.0242</v>
      </c>
      <c r="R540" s="8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5">
        <f t="shared" si="48"/>
        <v>42535.049849537041</v>
      </c>
      <c r="L541" s="5">
        <f t="shared" si="49"/>
        <v>42556.049849537041</v>
      </c>
      <c r="M541" t="b">
        <v>0</v>
      </c>
      <c r="N541">
        <v>20</v>
      </c>
      <c r="O541" t="b">
        <v>1</v>
      </c>
      <c r="P541" t="s">
        <v>8271</v>
      </c>
      <c r="Q541" s="7">
        <f t="shared" si="50"/>
        <v>1.00644</v>
      </c>
      <c r="R541" s="8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5">
        <f t="shared" si="48"/>
        <v>42009.817199074074</v>
      </c>
      <c r="L542" s="5">
        <f t="shared" si="49"/>
        <v>42039.817199074074</v>
      </c>
      <c r="M542" t="b">
        <v>0</v>
      </c>
      <c r="N542">
        <v>1</v>
      </c>
      <c r="O542" t="b">
        <v>0</v>
      </c>
      <c r="P542" t="s">
        <v>8272</v>
      </c>
      <c r="Q542" s="7">
        <f t="shared" si="50"/>
        <v>6.666666666666667E-5</v>
      </c>
      <c r="R542" s="8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5">
        <f t="shared" si="48"/>
        <v>42276.046689814815</v>
      </c>
      <c r="L543" s="5">
        <f t="shared" si="49"/>
        <v>42306.046689814815</v>
      </c>
      <c r="M543" t="b">
        <v>0</v>
      </c>
      <c r="N543">
        <v>1</v>
      </c>
      <c r="O543" t="b">
        <v>0</v>
      </c>
      <c r="P543" t="s">
        <v>8272</v>
      </c>
      <c r="Q543" s="7">
        <f t="shared" si="50"/>
        <v>5.5555555555555558E-3</v>
      </c>
      <c r="R543" s="8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5">
        <f t="shared" si="48"/>
        <v>42433.737453703703</v>
      </c>
      <c r="L544" s="5">
        <f t="shared" si="49"/>
        <v>42493.695787037039</v>
      </c>
      <c r="M544" t="b">
        <v>0</v>
      </c>
      <c r="N544">
        <v>1</v>
      </c>
      <c r="O544" t="b">
        <v>0</v>
      </c>
      <c r="P544" t="s">
        <v>8272</v>
      </c>
      <c r="Q544" s="7">
        <f t="shared" si="50"/>
        <v>3.9999999999999998E-6</v>
      </c>
      <c r="R544" s="8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5">
        <f t="shared" si="48"/>
        <v>41914.092152777775</v>
      </c>
      <c r="L545" s="5">
        <f t="shared" si="49"/>
        <v>41944.092152777775</v>
      </c>
      <c r="M545" t="b">
        <v>0</v>
      </c>
      <c r="N545">
        <v>2</v>
      </c>
      <c r="O545" t="b">
        <v>0</v>
      </c>
      <c r="P545" t="s">
        <v>8272</v>
      </c>
      <c r="Q545" s="7">
        <f t="shared" si="50"/>
        <v>3.1818181818181819E-3</v>
      </c>
      <c r="R545" s="8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5">
        <f t="shared" si="48"/>
        <v>42525.656944444447</v>
      </c>
      <c r="L546" s="5">
        <f t="shared" si="49"/>
        <v>42555.656944444447</v>
      </c>
      <c r="M546" t="b">
        <v>0</v>
      </c>
      <c r="N546">
        <v>2</v>
      </c>
      <c r="O546" t="b">
        <v>0</v>
      </c>
      <c r="P546" t="s">
        <v>8272</v>
      </c>
      <c r="Q546" s="7">
        <f t="shared" si="50"/>
        <v>1.2E-2</v>
      </c>
      <c r="R546" s="8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5">
        <f t="shared" si="48"/>
        <v>42283.592465277776</v>
      </c>
      <c r="L547" s="5">
        <f t="shared" si="49"/>
        <v>42323.634131944447</v>
      </c>
      <c r="M547" t="b">
        <v>0</v>
      </c>
      <c r="N547">
        <v>34</v>
      </c>
      <c r="O547" t="b">
        <v>0</v>
      </c>
      <c r="P547" t="s">
        <v>8272</v>
      </c>
      <c r="Q547" s="7">
        <f t="shared" si="50"/>
        <v>0.27383999999999997</v>
      </c>
      <c r="R547" s="8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5">
        <f t="shared" si="48"/>
        <v>42249.667997685188</v>
      </c>
      <c r="L548" s="5">
        <f t="shared" si="49"/>
        <v>42294.667997685188</v>
      </c>
      <c r="M548" t="b">
        <v>0</v>
      </c>
      <c r="N548">
        <v>2</v>
      </c>
      <c r="O548" t="b">
        <v>0</v>
      </c>
      <c r="P548" t="s">
        <v>8272</v>
      </c>
      <c r="Q548" s="7">
        <f t="shared" si="50"/>
        <v>8.6666666666666663E-4</v>
      </c>
      <c r="R548" s="8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5">
        <f t="shared" si="48"/>
        <v>42380.696342592593</v>
      </c>
      <c r="L549" s="5">
        <f t="shared" si="49"/>
        <v>42410.696342592593</v>
      </c>
      <c r="M549" t="b">
        <v>0</v>
      </c>
      <c r="N549">
        <v>0</v>
      </c>
      <c r="O549" t="b">
        <v>0</v>
      </c>
      <c r="P549" t="s">
        <v>8272</v>
      </c>
      <c r="Q549" s="7">
        <f t="shared" si="50"/>
        <v>0</v>
      </c>
      <c r="R549" s="8">
        <f t="shared" si="51"/>
        <v>0</v>
      </c>
      <c r="S549" t="str">
        <f t="shared" si="52"/>
        <v>technology</v>
      </c>
      <c r="T549" t="str">
        <f t="shared" si="53"/>
        <v>web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5">
        <f t="shared" si="48"/>
        <v>42276.903333333335</v>
      </c>
      <c r="L550" s="5">
        <f t="shared" si="49"/>
        <v>42306.903333333335</v>
      </c>
      <c r="M550" t="b">
        <v>0</v>
      </c>
      <c r="N550">
        <v>1</v>
      </c>
      <c r="O550" t="b">
        <v>0</v>
      </c>
      <c r="P550" t="s">
        <v>8272</v>
      </c>
      <c r="Q550" s="7">
        <f t="shared" si="50"/>
        <v>8.9999999999999998E-4</v>
      </c>
      <c r="R550" s="8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5">
        <f t="shared" si="48"/>
        <v>42163.636828703704</v>
      </c>
      <c r="L551" s="5">
        <f t="shared" si="49"/>
        <v>42193.636828703704</v>
      </c>
      <c r="M551" t="b">
        <v>0</v>
      </c>
      <c r="N551">
        <v>8</v>
      </c>
      <c r="O551" t="b">
        <v>0</v>
      </c>
      <c r="P551" t="s">
        <v>8272</v>
      </c>
      <c r="Q551" s="7">
        <f t="shared" si="50"/>
        <v>2.7199999999999998E-2</v>
      </c>
      <c r="R551" s="8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5">
        <f t="shared" si="48"/>
        <v>42753.678761574076</v>
      </c>
      <c r="L552" s="5">
        <f t="shared" si="49"/>
        <v>42766.208333333328</v>
      </c>
      <c r="M552" t="b">
        <v>0</v>
      </c>
      <c r="N552">
        <v>4</v>
      </c>
      <c r="O552" t="b">
        <v>0</v>
      </c>
      <c r="P552" t="s">
        <v>8272</v>
      </c>
      <c r="Q552" s="7">
        <f t="shared" si="50"/>
        <v>7.0000000000000001E-3</v>
      </c>
      <c r="R552" s="8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5">
        <f t="shared" si="48"/>
        <v>42173.275740740741</v>
      </c>
      <c r="L553" s="5">
        <f t="shared" si="49"/>
        <v>42217.745138888888</v>
      </c>
      <c r="M553" t="b">
        <v>0</v>
      </c>
      <c r="N553">
        <v>28</v>
      </c>
      <c r="O553" t="b">
        <v>0</v>
      </c>
      <c r="P553" t="s">
        <v>8272</v>
      </c>
      <c r="Q553" s="7">
        <f t="shared" si="50"/>
        <v>5.0413333333333331E-2</v>
      </c>
      <c r="R553" s="8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5">
        <f t="shared" si="48"/>
        <v>42318.616851851853</v>
      </c>
      <c r="L554" s="5">
        <f t="shared" si="49"/>
        <v>42378.616851851853</v>
      </c>
      <c r="M554" t="b">
        <v>0</v>
      </c>
      <c r="N554">
        <v>0</v>
      </c>
      <c r="O554" t="b">
        <v>0</v>
      </c>
      <c r="P554" t="s">
        <v>8272</v>
      </c>
      <c r="Q554" s="7">
        <f t="shared" si="50"/>
        <v>0</v>
      </c>
      <c r="R554" s="8">
        <f t="shared" si="51"/>
        <v>0</v>
      </c>
      <c r="S554" t="str">
        <f t="shared" si="52"/>
        <v>technology</v>
      </c>
      <c r="T554" t="str">
        <f t="shared" si="53"/>
        <v>web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5">
        <f t="shared" si="48"/>
        <v>41927.71980324074</v>
      </c>
      <c r="L555" s="5">
        <f t="shared" si="49"/>
        <v>41957.761469907404</v>
      </c>
      <c r="M555" t="b">
        <v>0</v>
      </c>
      <c r="N555">
        <v>6</v>
      </c>
      <c r="O555" t="b">
        <v>0</v>
      </c>
      <c r="P555" t="s">
        <v>8272</v>
      </c>
      <c r="Q555" s="7">
        <f t="shared" si="50"/>
        <v>4.9199999999999999E-3</v>
      </c>
      <c r="R555" s="8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5">
        <f t="shared" si="48"/>
        <v>41901.684861111113</v>
      </c>
      <c r="L556" s="5">
        <f t="shared" si="49"/>
        <v>41931.684861111113</v>
      </c>
      <c r="M556" t="b">
        <v>0</v>
      </c>
      <c r="N556">
        <v>22</v>
      </c>
      <c r="O556" t="b">
        <v>0</v>
      </c>
      <c r="P556" t="s">
        <v>8272</v>
      </c>
      <c r="Q556" s="7">
        <f t="shared" si="50"/>
        <v>0.36589147286821705</v>
      </c>
      <c r="R556" s="8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5">
        <f t="shared" si="48"/>
        <v>42503.353506944448</v>
      </c>
      <c r="L557" s="5">
        <f t="shared" si="49"/>
        <v>42533.353506944448</v>
      </c>
      <c r="M557" t="b">
        <v>0</v>
      </c>
      <c r="N557">
        <v>0</v>
      </c>
      <c r="O557" t="b">
        <v>0</v>
      </c>
      <c r="P557" t="s">
        <v>8272</v>
      </c>
      <c r="Q557" s="7">
        <f t="shared" si="50"/>
        <v>0</v>
      </c>
      <c r="R557" s="8">
        <f t="shared" si="51"/>
        <v>0</v>
      </c>
      <c r="S557" t="str">
        <f t="shared" si="52"/>
        <v>technology</v>
      </c>
      <c r="T557" t="str">
        <f t="shared" si="53"/>
        <v>web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5">
        <f t="shared" si="48"/>
        <v>42345.860150462962</v>
      </c>
      <c r="L558" s="5">
        <f t="shared" si="49"/>
        <v>42375.860150462962</v>
      </c>
      <c r="M558" t="b">
        <v>0</v>
      </c>
      <c r="N558">
        <v>1</v>
      </c>
      <c r="O558" t="b">
        <v>0</v>
      </c>
      <c r="P558" t="s">
        <v>8272</v>
      </c>
      <c r="Q558" s="7">
        <f t="shared" si="50"/>
        <v>2.5000000000000001E-2</v>
      </c>
      <c r="R558" s="8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5">
        <f t="shared" si="48"/>
        <v>42676.942164351851</v>
      </c>
      <c r="L559" s="5">
        <f t="shared" si="49"/>
        <v>42706.983831018515</v>
      </c>
      <c r="M559" t="b">
        <v>0</v>
      </c>
      <c r="N559">
        <v>20</v>
      </c>
      <c r="O559" t="b">
        <v>0</v>
      </c>
      <c r="P559" t="s">
        <v>8272</v>
      </c>
      <c r="Q559" s="7">
        <f t="shared" si="50"/>
        <v>9.1066666666666674E-3</v>
      </c>
      <c r="R559" s="8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5">
        <f t="shared" si="48"/>
        <v>42057.883159722223</v>
      </c>
      <c r="L560" s="5">
        <f t="shared" si="49"/>
        <v>42087.841493055559</v>
      </c>
      <c r="M560" t="b">
        <v>0</v>
      </c>
      <c r="N560">
        <v>0</v>
      </c>
      <c r="O560" t="b">
        <v>0</v>
      </c>
      <c r="P560" t="s">
        <v>8272</v>
      </c>
      <c r="Q560" s="7">
        <f t="shared" si="50"/>
        <v>0</v>
      </c>
      <c r="R560" s="8">
        <f t="shared" si="51"/>
        <v>0</v>
      </c>
      <c r="S560" t="str">
        <f t="shared" si="52"/>
        <v>technology</v>
      </c>
      <c r="T560" t="str">
        <f t="shared" si="53"/>
        <v>web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5">
        <f t="shared" si="48"/>
        <v>42321.283101851848</v>
      </c>
      <c r="L561" s="5">
        <f t="shared" si="49"/>
        <v>42351.283101851848</v>
      </c>
      <c r="M561" t="b">
        <v>0</v>
      </c>
      <c r="N561">
        <v>1</v>
      </c>
      <c r="O561" t="b">
        <v>0</v>
      </c>
      <c r="P561" t="s">
        <v>8272</v>
      </c>
      <c r="Q561" s="7">
        <f t="shared" si="50"/>
        <v>2.0833333333333335E-4</v>
      </c>
      <c r="R561" s="8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5">
        <f t="shared" si="48"/>
        <v>41960.771354166667</v>
      </c>
      <c r="L562" s="5">
        <f t="shared" si="49"/>
        <v>41990.771354166667</v>
      </c>
      <c r="M562" t="b">
        <v>0</v>
      </c>
      <c r="N562">
        <v>3</v>
      </c>
      <c r="O562" t="b">
        <v>0</v>
      </c>
      <c r="P562" t="s">
        <v>8272</v>
      </c>
      <c r="Q562" s="7">
        <f t="shared" si="50"/>
        <v>1.2E-4</v>
      </c>
      <c r="R562" s="8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5">
        <f t="shared" si="48"/>
        <v>42268.658715277779</v>
      </c>
      <c r="L563" s="5">
        <f t="shared" si="49"/>
        <v>42303.658715277779</v>
      </c>
      <c r="M563" t="b">
        <v>0</v>
      </c>
      <c r="N563">
        <v>2</v>
      </c>
      <c r="O563" t="b">
        <v>0</v>
      </c>
      <c r="P563" t="s">
        <v>8272</v>
      </c>
      <c r="Q563" s="7">
        <f t="shared" si="50"/>
        <v>3.6666666666666666E-3</v>
      </c>
      <c r="R563" s="8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5">
        <f t="shared" si="48"/>
        <v>42692.389062500006</v>
      </c>
      <c r="L564" s="5">
        <f t="shared" si="49"/>
        <v>42722.389062500006</v>
      </c>
      <c r="M564" t="b">
        <v>0</v>
      </c>
      <c r="N564">
        <v>0</v>
      </c>
      <c r="O564" t="b">
        <v>0</v>
      </c>
      <c r="P564" t="s">
        <v>8272</v>
      </c>
      <c r="Q564" s="7">
        <f t="shared" si="50"/>
        <v>0</v>
      </c>
      <c r="R564" s="8">
        <f t="shared" si="51"/>
        <v>0</v>
      </c>
      <c r="S564" t="str">
        <f t="shared" si="52"/>
        <v>technology</v>
      </c>
      <c r="T564" t="str">
        <f t="shared" si="53"/>
        <v>web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5">
        <f t="shared" si="48"/>
        <v>42022.069988425923</v>
      </c>
      <c r="L565" s="5">
        <f t="shared" si="49"/>
        <v>42052.069988425923</v>
      </c>
      <c r="M565" t="b">
        <v>0</v>
      </c>
      <c r="N565">
        <v>2</v>
      </c>
      <c r="O565" t="b">
        <v>0</v>
      </c>
      <c r="P565" t="s">
        <v>8272</v>
      </c>
      <c r="Q565" s="7">
        <f t="shared" si="50"/>
        <v>9.0666666666666662E-4</v>
      </c>
      <c r="R565" s="8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5">
        <f t="shared" si="48"/>
        <v>42411.942997685182</v>
      </c>
      <c r="L566" s="5">
        <f t="shared" si="49"/>
        <v>42441.942997685182</v>
      </c>
      <c r="M566" t="b">
        <v>0</v>
      </c>
      <c r="N566">
        <v>1</v>
      </c>
      <c r="O566" t="b">
        <v>0</v>
      </c>
      <c r="P566" t="s">
        <v>8272</v>
      </c>
      <c r="Q566" s="7">
        <f t="shared" si="50"/>
        <v>5.5555555555555558E-5</v>
      </c>
      <c r="R566" s="8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5">
        <f t="shared" si="48"/>
        <v>42165.785289351858</v>
      </c>
      <c r="L567" s="5">
        <f t="shared" si="49"/>
        <v>42195.785289351858</v>
      </c>
      <c r="M567" t="b">
        <v>0</v>
      </c>
      <c r="N567">
        <v>0</v>
      </c>
      <c r="O567" t="b">
        <v>0</v>
      </c>
      <c r="P567" t="s">
        <v>8272</v>
      </c>
      <c r="Q567" s="7">
        <f t="shared" si="50"/>
        <v>0</v>
      </c>
      <c r="R567" s="8">
        <f t="shared" si="51"/>
        <v>0</v>
      </c>
      <c r="S567" t="str">
        <f t="shared" si="52"/>
        <v>technology</v>
      </c>
      <c r="T567" t="str">
        <f t="shared" si="53"/>
        <v>web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5">
        <f t="shared" si="48"/>
        <v>42535.68440972222</v>
      </c>
      <c r="L568" s="5">
        <f t="shared" si="49"/>
        <v>42565.68440972222</v>
      </c>
      <c r="M568" t="b">
        <v>0</v>
      </c>
      <c r="N568">
        <v>1</v>
      </c>
      <c r="O568" t="b">
        <v>0</v>
      </c>
      <c r="P568" t="s">
        <v>8272</v>
      </c>
      <c r="Q568" s="7">
        <f t="shared" si="50"/>
        <v>2.0000000000000001E-4</v>
      </c>
      <c r="R568" s="8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5">
        <f t="shared" si="48"/>
        <v>41975.842523148152</v>
      </c>
      <c r="L569" s="5">
        <f t="shared" si="49"/>
        <v>42005.842523148152</v>
      </c>
      <c r="M569" t="b">
        <v>0</v>
      </c>
      <c r="N569">
        <v>0</v>
      </c>
      <c r="O569" t="b">
        <v>0</v>
      </c>
      <c r="P569" t="s">
        <v>8272</v>
      </c>
      <c r="Q569" s="7">
        <f t="shared" si="50"/>
        <v>0</v>
      </c>
      <c r="R569" s="8">
        <f t="shared" si="51"/>
        <v>0</v>
      </c>
      <c r="S569" t="str">
        <f t="shared" si="52"/>
        <v>technology</v>
      </c>
      <c r="T569" t="str">
        <f t="shared" si="53"/>
        <v>web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5">
        <f t="shared" si="48"/>
        <v>42348.9215625</v>
      </c>
      <c r="L570" s="5">
        <f t="shared" si="49"/>
        <v>42385.458333333328</v>
      </c>
      <c r="M570" t="b">
        <v>0</v>
      </c>
      <c r="N570">
        <v>5</v>
      </c>
      <c r="O570" t="b">
        <v>0</v>
      </c>
      <c r="P570" t="s">
        <v>8272</v>
      </c>
      <c r="Q570" s="7">
        <f t="shared" si="50"/>
        <v>0.01</v>
      </c>
      <c r="R570" s="8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5">
        <f t="shared" si="48"/>
        <v>42340.847361111111</v>
      </c>
      <c r="L571" s="5">
        <f t="shared" si="49"/>
        <v>42370.847361111111</v>
      </c>
      <c r="M571" t="b">
        <v>0</v>
      </c>
      <c r="N571">
        <v>1</v>
      </c>
      <c r="O571" t="b">
        <v>0</v>
      </c>
      <c r="P571" t="s">
        <v>8272</v>
      </c>
      <c r="Q571" s="7">
        <f t="shared" si="50"/>
        <v>8.0000000000000002E-3</v>
      </c>
      <c r="R571" s="8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5">
        <f t="shared" si="48"/>
        <v>42388.798252314817</v>
      </c>
      <c r="L572" s="5">
        <f t="shared" si="49"/>
        <v>42418.798252314817</v>
      </c>
      <c r="M572" t="b">
        <v>0</v>
      </c>
      <c r="N572">
        <v>1</v>
      </c>
      <c r="O572" t="b">
        <v>0</v>
      </c>
      <c r="P572" t="s">
        <v>8272</v>
      </c>
      <c r="Q572" s="7">
        <f t="shared" si="50"/>
        <v>1.6705882352941177E-3</v>
      </c>
      <c r="R572" s="8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5">
        <f t="shared" si="48"/>
        <v>42192.816238425927</v>
      </c>
      <c r="L573" s="5">
        <f t="shared" si="49"/>
        <v>42212.165972222225</v>
      </c>
      <c r="M573" t="b">
        <v>0</v>
      </c>
      <c r="N573">
        <v>2</v>
      </c>
      <c r="O573" t="b">
        <v>0</v>
      </c>
      <c r="P573" t="s">
        <v>8272</v>
      </c>
      <c r="Q573" s="7">
        <f t="shared" si="50"/>
        <v>4.2399999999999998E-3</v>
      </c>
      <c r="R573" s="8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5">
        <f t="shared" si="48"/>
        <v>42282.71629629629</v>
      </c>
      <c r="L574" s="5">
        <f t="shared" si="49"/>
        <v>42312.757962962962</v>
      </c>
      <c r="M574" t="b">
        <v>0</v>
      </c>
      <c r="N574">
        <v>0</v>
      </c>
      <c r="O574" t="b">
        <v>0</v>
      </c>
      <c r="P574" t="s">
        <v>8272</v>
      </c>
      <c r="Q574" s="7">
        <f t="shared" si="50"/>
        <v>0</v>
      </c>
      <c r="R574" s="8">
        <f t="shared" si="51"/>
        <v>0</v>
      </c>
      <c r="S574" t="str">
        <f t="shared" si="52"/>
        <v>technology</v>
      </c>
      <c r="T574" t="str">
        <f t="shared" si="53"/>
        <v>web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5">
        <f t="shared" si="48"/>
        <v>41963.050127314811</v>
      </c>
      <c r="L575" s="5">
        <f t="shared" si="49"/>
        <v>42022.05</v>
      </c>
      <c r="M575" t="b">
        <v>0</v>
      </c>
      <c r="N575">
        <v>9</v>
      </c>
      <c r="O575" t="b">
        <v>0</v>
      </c>
      <c r="P575" t="s">
        <v>8272</v>
      </c>
      <c r="Q575" s="7">
        <f t="shared" si="50"/>
        <v>3.892538925389254E-3</v>
      </c>
      <c r="R575" s="8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5">
        <f t="shared" si="48"/>
        <v>42632.443368055552</v>
      </c>
      <c r="L576" s="5">
        <f t="shared" si="49"/>
        <v>42662.443368055552</v>
      </c>
      <c r="M576" t="b">
        <v>0</v>
      </c>
      <c r="N576">
        <v>4</v>
      </c>
      <c r="O576" t="b">
        <v>0</v>
      </c>
      <c r="P576" t="s">
        <v>8272</v>
      </c>
      <c r="Q576" s="7">
        <f t="shared" si="50"/>
        <v>7.1556350626118068E-3</v>
      </c>
      <c r="R576" s="8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5">
        <f t="shared" si="48"/>
        <v>42138.692627314813</v>
      </c>
      <c r="L577" s="5">
        <f t="shared" si="49"/>
        <v>42168.692627314813</v>
      </c>
      <c r="M577" t="b">
        <v>0</v>
      </c>
      <c r="N577">
        <v>4</v>
      </c>
      <c r="O577" t="b">
        <v>0</v>
      </c>
      <c r="P577" t="s">
        <v>8272</v>
      </c>
      <c r="Q577" s="7">
        <f t="shared" si="50"/>
        <v>4.3166666666666666E-3</v>
      </c>
      <c r="R577" s="8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5">
        <f t="shared" si="48"/>
        <v>42031.471666666665</v>
      </c>
      <c r="L578" s="5">
        <f t="shared" si="49"/>
        <v>42091.43</v>
      </c>
      <c r="M578" t="b">
        <v>0</v>
      </c>
      <c r="N578">
        <v>1</v>
      </c>
      <c r="O578" t="b">
        <v>0</v>
      </c>
      <c r="P578" t="s">
        <v>8272</v>
      </c>
      <c r="Q578" s="7">
        <f t="shared" si="50"/>
        <v>1.2500000000000001E-5</v>
      </c>
      <c r="R578" s="8">
        <f t="shared" si="51"/>
        <v>1</v>
      </c>
      <c r="S578" t="str">
        <f t="shared" si="52"/>
        <v>technology</v>
      </c>
      <c r="T578" t="str">
        <f t="shared" si="53"/>
        <v>web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5">
        <f t="shared" ref="K579:K642" si="54">(((J579/60)/60)/24)+DATE(1970,1,1)</f>
        <v>42450.589143518519</v>
      </c>
      <c r="L579" s="5">
        <f t="shared" ref="L579:L642" si="55">(((I579/60)/60)/24)+DATE(1970,1,1)</f>
        <v>42510.589143518519</v>
      </c>
      <c r="M579" t="b">
        <v>0</v>
      </c>
      <c r="N579">
        <v>1</v>
      </c>
      <c r="O579" t="b">
        <v>0</v>
      </c>
      <c r="P579" t="s">
        <v>8272</v>
      </c>
      <c r="Q579" s="7">
        <f t="shared" ref="Q579:Q642" si="56">E579/D579</f>
        <v>2E-3</v>
      </c>
      <c r="R579" s="8">
        <f t="shared" ref="R579:R642" si="57">IFERROR(E579/N579,0)</f>
        <v>10</v>
      </c>
      <c r="S579" t="str">
        <f t="shared" ref="S579:S642" si="58">LEFT(P579,FIND("/",P579)-1)</f>
        <v>technology</v>
      </c>
      <c r="T579" t="str">
        <f t="shared" ref="T579:T642" si="59">RIGHT(P579,LEN(P579)-FIND("/",P579))</f>
        <v>web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5">
        <f t="shared" si="54"/>
        <v>42230.578622685185</v>
      </c>
      <c r="L580" s="5">
        <f t="shared" si="55"/>
        <v>42254.578622685185</v>
      </c>
      <c r="M580" t="b">
        <v>0</v>
      </c>
      <c r="N580">
        <v>7</v>
      </c>
      <c r="O580" t="b">
        <v>0</v>
      </c>
      <c r="P580" t="s">
        <v>8272</v>
      </c>
      <c r="Q580" s="7">
        <f t="shared" si="56"/>
        <v>1.12E-4</v>
      </c>
      <c r="R580" s="8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5">
        <f t="shared" si="54"/>
        <v>41968.852118055554</v>
      </c>
      <c r="L581" s="5">
        <f t="shared" si="55"/>
        <v>41998.852118055554</v>
      </c>
      <c r="M581" t="b">
        <v>0</v>
      </c>
      <c r="N581">
        <v>5</v>
      </c>
      <c r="O581" t="b">
        <v>0</v>
      </c>
      <c r="P581" t="s">
        <v>8272</v>
      </c>
      <c r="Q581" s="7">
        <f t="shared" si="56"/>
        <v>1.4583333333333334E-2</v>
      </c>
      <c r="R581" s="8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5">
        <f t="shared" si="54"/>
        <v>42605.908182870371</v>
      </c>
      <c r="L582" s="5">
        <f t="shared" si="55"/>
        <v>42635.908182870371</v>
      </c>
      <c r="M582" t="b">
        <v>0</v>
      </c>
      <c r="N582">
        <v>1</v>
      </c>
      <c r="O582" t="b">
        <v>0</v>
      </c>
      <c r="P582" t="s">
        <v>8272</v>
      </c>
      <c r="Q582" s="7">
        <f t="shared" si="56"/>
        <v>3.3333333333333332E-4</v>
      </c>
      <c r="R582" s="8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5">
        <f t="shared" si="54"/>
        <v>42188.012777777782</v>
      </c>
      <c r="L583" s="5">
        <f t="shared" si="55"/>
        <v>42218.012777777782</v>
      </c>
      <c r="M583" t="b">
        <v>0</v>
      </c>
      <c r="N583">
        <v>0</v>
      </c>
      <c r="O583" t="b">
        <v>0</v>
      </c>
      <c r="P583" t="s">
        <v>8272</v>
      </c>
      <c r="Q583" s="7">
        <f t="shared" si="56"/>
        <v>0</v>
      </c>
      <c r="R583" s="8">
        <f t="shared" si="57"/>
        <v>0</v>
      </c>
      <c r="S583" t="str">
        <f t="shared" si="58"/>
        <v>technology</v>
      </c>
      <c r="T583" t="str">
        <f t="shared" si="59"/>
        <v>web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5">
        <f t="shared" si="54"/>
        <v>42055.739803240736</v>
      </c>
      <c r="L584" s="5">
        <f t="shared" si="55"/>
        <v>42078.75</v>
      </c>
      <c r="M584" t="b">
        <v>0</v>
      </c>
      <c r="N584">
        <v>0</v>
      </c>
      <c r="O584" t="b">
        <v>0</v>
      </c>
      <c r="P584" t="s">
        <v>8272</v>
      </c>
      <c r="Q584" s="7">
        <f t="shared" si="56"/>
        <v>0</v>
      </c>
      <c r="R584" s="8">
        <f t="shared" si="57"/>
        <v>0</v>
      </c>
      <c r="S584" t="str">
        <f t="shared" si="58"/>
        <v>technology</v>
      </c>
      <c r="T584" t="str">
        <f t="shared" si="59"/>
        <v>web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5">
        <f t="shared" si="54"/>
        <v>42052.93850694444</v>
      </c>
      <c r="L585" s="5">
        <f t="shared" si="55"/>
        <v>42082.896840277783</v>
      </c>
      <c r="M585" t="b">
        <v>0</v>
      </c>
      <c r="N585">
        <v>1</v>
      </c>
      <c r="O585" t="b">
        <v>0</v>
      </c>
      <c r="P585" t="s">
        <v>8272</v>
      </c>
      <c r="Q585" s="7">
        <f t="shared" si="56"/>
        <v>1.1111111111111112E-4</v>
      </c>
      <c r="R585" s="8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5">
        <f t="shared" si="54"/>
        <v>42049.716620370367</v>
      </c>
      <c r="L586" s="5">
        <f t="shared" si="55"/>
        <v>42079.674953703703</v>
      </c>
      <c r="M586" t="b">
        <v>0</v>
      </c>
      <c r="N586">
        <v>2</v>
      </c>
      <c r="O586" t="b">
        <v>0</v>
      </c>
      <c r="P586" t="s">
        <v>8272</v>
      </c>
      <c r="Q586" s="7">
        <f t="shared" si="56"/>
        <v>0.01</v>
      </c>
      <c r="R586" s="8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5">
        <f t="shared" si="54"/>
        <v>42283.3909375</v>
      </c>
      <c r="L587" s="5">
        <f t="shared" si="55"/>
        <v>42339</v>
      </c>
      <c r="M587" t="b">
        <v>0</v>
      </c>
      <c r="N587">
        <v>0</v>
      </c>
      <c r="O587" t="b">
        <v>0</v>
      </c>
      <c r="P587" t="s">
        <v>8272</v>
      </c>
      <c r="Q587" s="7">
        <f t="shared" si="56"/>
        <v>0</v>
      </c>
      <c r="R587" s="8">
        <f t="shared" si="57"/>
        <v>0</v>
      </c>
      <c r="S587" t="str">
        <f t="shared" si="58"/>
        <v>technology</v>
      </c>
      <c r="T587" t="str">
        <f t="shared" si="59"/>
        <v>web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5">
        <f t="shared" si="54"/>
        <v>42020.854247685187</v>
      </c>
      <c r="L588" s="5">
        <f t="shared" si="55"/>
        <v>42050.854247685187</v>
      </c>
      <c r="M588" t="b">
        <v>0</v>
      </c>
      <c r="N588">
        <v>4</v>
      </c>
      <c r="O588" t="b">
        <v>0</v>
      </c>
      <c r="P588" t="s">
        <v>8272</v>
      </c>
      <c r="Q588" s="7">
        <f t="shared" si="56"/>
        <v>5.5999999999999999E-3</v>
      </c>
      <c r="R588" s="8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5">
        <f t="shared" si="54"/>
        <v>42080.757326388892</v>
      </c>
      <c r="L589" s="5">
        <f t="shared" si="55"/>
        <v>42110.757326388892</v>
      </c>
      <c r="M589" t="b">
        <v>0</v>
      </c>
      <c r="N589">
        <v>7</v>
      </c>
      <c r="O589" t="b">
        <v>0</v>
      </c>
      <c r="P589" t="s">
        <v>8272</v>
      </c>
      <c r="Q589" s="7">
        <f t="shared" si="56"/>
        <v>9.0833333333333335E-2</v>
      </c>
      <c r="R589" s="8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5">
        <f t="shared" si="54"/>
        <v>42631.769513888896</v>
      </c>
      <c r="L590" s="5">
        <f t="shared" si="55"/>
        <v>42691.811180555553</v>
      </c>
      <c r="M590" t="b">
        <v>0</v>
      </c>
      <c r="N590">
        <v>2</v>
      </c>
      <c r="O590" t="b">
        <v>0</v>
      </c>
      <c r="P590" t="s">
        <v>8272</v>
      </c>
      <c r="Q590" s="7">
        <f t="shared" si="56"/>
        <v>3.3444444444444443E-2</v>
      </c>
      <c r="R590" s="8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5">
        <f t="shared" si="54"/>
        <v>42178.614571759259</v>
      </c>
      <c r="L591" s="5">
        <f t="shared" si="55"/>
        <v>42193.614571759259</v>
      </c>
      <c r="M591" t="b">
        <v>0</v>
      </c>
      <c r="N591">
        <v>1</v>
      </c>
      <c r="O591" t="b">
        <v>0</v>
      </c>
      <c r="P591" t="s">
        <v>8272</v>
      </c>
      <c r="Q591" s="7">
        <f t="shared" si="56"/>
        <v>1.3333333333333334E-4</v>
      </c>
      <c r="R591" s="8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5">
        <f t="shared" si="54"/>
        <v>42377.554756944446</v>
      </c>
      <c r="L592" s="5">
        <f t="shared" si="55"/>
        <v>42408.542361111111</v>
      </c>
      <c r="M592" t="b">
        <v>0</v>
      </c>
      <c r="N592">
        <v>9</v>
      </c>
      <c r="O592" t="b">
        <v>0</v>
      </c>
      <c r="P592" t="s">
        <v>8272</v>
      </c>
      <c r="Q592" s="7">
        <f t="shared" si="56"/>
        <v>4.4600000000000001E-2</v>
      </c>
      <c r="R592" s="8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5">
        <f t="shared" si="54"/>
        <v>42177.543171296296</v>
      </c>
      <c r="L593" s="5">
        <f t="shared" si="55"/>
        <v>42207.543171296296</v>
      </c>
      <c r="M593" t="b">
        <v>0</v>
      </c>
      <c r="N593">
        <v>2</v>
      </c>
      <c r="O593" t="b">
        <v>0</v>
      </c>
      <c r="P593" t="s">
        <v>8272</v>
      </c>
      <c r="Q593" s="7">
        <f t="shared" si="56"/>
        <v>6.0999999999999997E-4</v>
      </c>
      <c r="R593" s="8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5">
        <f t="shared" si="54"/>
        <v>41946.232175925928</v>
      </c>
      <c r="L594" s="5">
        <f t="shared" si="55"/>
        <v>41976.232175925921</v>
      </c>
      <c r="M594" t="b">
        <v>0</v>
      </c>
      <c r="N594">
        <v>1</v>
      </c>
      <c r="O594" t="b">
        <v>0</v>
      </c>
      <c r="P594" t="s">
        <v>8272</v>
      </c>
      <c r="Q594" s="7">
        <f t="shared" si="56"/>
        <v>3.3333333333333333E-2</v>
      </c>
      <c r="R594" s="8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5">
        <f t="shared" si="54"/>
        <v>42070.677604166667</v>
      </c>
      <c r="L595" s="5">
        <f t="shared" si="55"/>
        <v>42100.635937500003</v>
      </c>
      <c r="M595" t="b">
        <v>0</v>
      </c>
      <c r="N595">
        <v>7</v>
      </c>
      <c r="O595" t="b">
        <v>0</v>
      </c>
      <c r="P595" t="s">
        <v>8272</v>
      </c>
      <c r="Q595" s="7">
        <f t="shared" si="56"/>
        <v>0.23</v>
      </c>
      <c r="R595" s="8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5">
        <f t="shared" si="54"/>
        <v>42446.780162037037</v>
      </c>
      <c r="L596" s="5">
        <f t="shared" si="55"/>
        <v>42476.780162037037</v>
      </c>
      <c r="M596" t="b">
        <v>0</v>
      </c>
      <c r="N596">
        <v>2</v>
      </c>
      <c r="O596" t="b">
        <v>0</v>
      </c>
      <c r="P596" t="s">
        <v>8272</v>
      </c>
      <c r="Q596" s="7">
        <f t="shared" si="56"/>
        <v>1.0399999999999999E-3</v>
      </c>
      <c r="R596" s="8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5">
        <f t="shared" si="54"/>
        <v>42083.069884259254</v>
      </c>
      <c r="L597" s="5">
        <f t="shared" si="55"/>
        <v>42128.069884259254</v>
      </c>
      <c r="M597" t="b">
        <v>0</v>
      </c>
      <c r="N597">
        <v>8</v>
      </c>
      <c r="O597" t="b">
        <v>0</v>
      </c>
      <c r="P597" t="s">
        <v>8272</v>
      </c>
      <c r="Q597" s="7">
        <f t="shared" si="56"/>
        <v>4.2599999999999999E-3</v>
      </c>
      <c r="R597" s="8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5">
        <f t="shared" si="54"/>
        <v>42646.896898148145</v>
      </c>
      <c r="L598" s="5">
        <f t="shared" si="55"/>
        <v>42676.896898148145</v>
      </c>
      <c r="M598" t="b">
        <v>0</v>
      </c>
      <c r="N598">
        <v>2</v>
      </c>
      <c r="O598" t="b">
        <v>0</v>
      </c>
      <c r="P598" t="s">
        <v>8272</v>
      </c>
      <c r="Q598" s="7">
        <f t="shared" si="56"/>
        <v>2.9999999999999997E-4</v>
      </c>
      <c r="R598" s="8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5">
        <f t="shared" si="54"/>
        <v>42545.705266203702</v>
      </c>
      <c r="L599" s="5">
        <f t="shared" si="55"/>
        <v>42582.666666666672</v>
      </c>
      <c r="M599" t="b">
        <v>0</v>
      </c>
      <c r="N599">
        <v>2</v>
      </c>
      <c r="O599" t="b">
        <v>0</v>
      </c>
      <c r="P599" t="s">
        <v>8272</v>
      </c>
      <c r="Q599" s="7">
        <f t="shared" si="56"/>
        <v>2.6666666666666666E-3</v>
      </c>
      <c r="R599" s="8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5">
        <f t="shared" si="54"/>
        <v>41948.00209490741</v>
      </c>
      <c r="L600" s="5">
        <f t="shared" si="55"/>
        <v>41978.00209490741</v>
      </c>
      <c r="M600" t="b">
        <v>0</v>
      </c>
      <c r="N600">
        <v>7</v>
      </c>
      <c r="O600" t="b">
        <v>0</v>
      </c>
      <c r="P600" t="s">
        <v>8272</v>
      </c>
      <c r="Q600" s="7">
        <f t="shared" si="56"/>
        <v>0.34</v>
      </c>
      <c r="R600" s="8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5">
        <f t="shared" si="54"/>
        <v>42047.812523148154</v>
      </c>
      <c r="L601" s="5">
        <f t="shared" si="55"/>
        <v>42071.636111111111</v>
      </c>
      <c r="M601" t="b">
        <v>0</v>
      </c>
      <c r="N601">
        <v>2</v>
      </c>
      <c r="O601" t="b">
        <v>0</v>
      </c>
      <c r="P601" t="s">
        <v>8272</v>
      </c>
      <c r="Q601" s="7">
        <f t="shared" si="56"/>
        <v>6.2E-4</v>
      </c>
      <c r="R601" s="8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5">
        <f t="shared" si="54"/>
        <v>42073.798171296294</v>
      </c>
      <c r="L602" s="5">
        <f t="shared" si="55"/>
        <v>42133.798171296294</v>
      </c>
      <c r="M602" t="b">
        <v>0</v>
      </c>
      <c r="N602">
        <v>1</v>
      </c>
      <c r="O602" t="b">
        <v>0</v>
      </c>
      <c r="P602" t="s">
        <v>8272</v>
      </c>
      <c r="Q602" s="7">
        <f t="shared" si="56"/>
        <v>0.02</v>
      </c>
      <c r="R602" s="8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5">
        <f t="shared" si="54"/>
        <v>41969.858090277776</v>
      </c>
      <c r="L603" s="5">
        <f t="shared" si="55"/>
        <v>41999.858090277776</v>
      </c>
      <c r="M603" t="b">
        <v>0</v>
      </c>
      <c r="N603">
        <v>6</v>
      </c>
      <c r="O603" t="b">
        <v>0</v>
      </c>
      <c r="P603" t="s">
        <v>8272</v>
      </c>
      <c r="Q603" s="7">
        <f t="shared" si="56"/>
        <v>1.4E-2</v>
      </c>
      <c r="R603" s="8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5">
        <f t="shared" si="54"/>
        <v>42143.79415509259</v>
      </c>
      <c r="L604" s="5">
        <f t="shared" si="55"/>
        <v>42173.79415509259</v>
      </c>
      <c r="M604" t="b">
        <v>0</v>
      </c>
      <c r="N604">
        <v>0</v>
      </c>
      <c r="O604" t="b">
        <v>0</v>
      </c>
      <c r="P604" t="s">
        <v>8272</v>
      </c>
      <c r="Q604" s="7">
        <f t="shared" si="56"/>
        <v>0</v>
      </c>
      <c r="R604" s="8">
        <f t="shared" si="57"/>
        <v>0</v>
      </c>
      <c r="S604" t="str">
        <f t="shared" si="58"/>
        <v>technology</v>
      </c>
      <c r="T604" t="str">
        <f t="shared" si="59"/>
        <v>web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5">
        <f t="shared" si="54"/>
        <v>41835.639155092591</v>
      </c>
      <c r="L605" s="5">
        <f t="shared" si="55"/>
        <v>41865.639155092591</v>
      </c>
      <c r="M605" t="b">
        <v>0</v>
      </c>
      <c r="N605">
        <v>13</v>
      </c>
      <c r="O605" t="b">
        <v>0</v>
      </c>
      <c r="P605" t="s">
        <v>8272</v>
      </c>
      <c r="Q605" s="7">
        <f t="shared" si="56"/>
        <v>3.9334666666666664E-2</v>
      </c>
      <c r="R605" s="8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5">
        <f t="shared" si="54"/>
        <v>41849.035370370373</v>
      </c>
      <c r="L606" s="5">
        <f t="shared" si="55"/>
        <v>41879.035370370373</v>
      </c>
      <c r="M606" t="b">
        <v>0</v>
      </c>
      <c r="N606">
        <v>0</v>
      </c>
      <c r="O606" t="b">
        <v>0</v>
      </c>
      <c r="P606" t="s">
        <v>8272</v>
      </c>
      <c r="Q606" s="7">
        <f t="shared" si="56"/>
        <v>0</v>
      </c>
      <c r="R606" s="8">
        <f t="shared" si="57"/>
        <v>0</v>
      </c>
      <c r="S606" t="str">
        <f t="shared" si="58"/>
        <v>technology</v>
      </c>
      <c r="T606" t="str">
        <f t="shared" si="59"/>
        <v>web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5">
        <f t="shared" si="54"/>
        <v>42194.357731481476</v>
      </c>
      <c r="L607" s="5">
        <f t="shared" si="55"/>
        <v>42239.357731481476</v>
      </c>
      <c r="M607" t="b">
        <v>0</v>
      </c>
      <c r="N607">
        <v>8</v>
      </c>
      <c r="O607" t="b">
        <v>0</v>
      </c>
      <c r="P607" t="s">
        <v>8272</v>
      </c>
      <c r="Q607" s="7">
        <f t="shared" si="56"/>
        <v>2.6200000000000001E-2</v>
      </c>
      <c r="R607" s="8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5">
        <f t="shared" si="54"/>
        <v>42102.650567129633</v>
      </c>
      <c r="L608" s="5">
        <f t="shared" si="55"/>
        <v>42148.625</v>
      </c>
      <c r="M608" t="b">
        <v>0</v>
      </c>
      <c r="N608">
        <v>1</v>
      </c>
      <c r="O608" t="b">
        <v>0</v>
      </c>
      <c r="P608" t="s">
        <v>8272</v>
      </c>
      <c r="Q608" s="7">
        <f t="shared" si="56"/>
        <v>2E-3</v>
      </c>
      <c r="R608" s="8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5">
        <f t="shared" si="54"/>
        <v>42300.825648148151</v>
      </c>
      <c r="L609" s="5">
        <f t="shared" si="55"/>
        <v>42330.867314814815</v>
      </c>
      <c r="M609" t="b">
        <v>0</v>
      </c>
      <c r="N609">
        <v>0</v>
      </c>
      <c r="O609" t="b">
        <v>0</v>
      </c>
      <c r="P609" t="s">
        <v>8272</v>
      </c>
      <c r="Q609" s="7">
        <f t="shared" si="56"/>
        <v>0</v>
      </c>
      <c r="R609" s="8">
        <f t="shared" si="57"/>
        <v>0</v>
      </c>
      <c r="S609" t="str">
        <f t="shared" si="58"/>
        <v>technology</v>
      </c>
      <c r="T609" t="str">
        <f t="shared" si="59"/>
        <v>web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5">
        <f t="shared" si="54"/>
        <v>42140.921064814815</v>
      </c>
      <c r="L610" s="5">
        <f t="shared" si="55"/>
        <v>42170.921064814815</v>
      </c>
      <c r="M610" t="b">
        <v>0</v>
      </c>
      <c r="N610">
        <v>5</v>
      </c>
      <c r="O610" t="b">
        <v>0</v>
      </c>
      <c r="P610" t="s">
        <v>8272</v>
      </c>
      <c r="Q610" s="7">
        <f t="shared" si="56"/>
        <v>9.7400000000000004E-3</v>
      </c>
      <c r="R610" s="8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5">
        <f t="shared" si="54"/>
        <v>42307.034074074079</v>
      </c>
      <c r="L611" s="5">
        <f t="shared" si="55"/>
        <v>42337.075740740736</v>
      </c>
      <c r="M611" t="b">
        <v>0</v>
      </c>
      <c r="N611">
        <v>1</v>
      </c>
      <c r="O611" t="b">
        <v>0</v>
      </c>
      <c r="P611" t="s">
        <v>8272</v>
      </c>
      <c r="Q611" s="7">
        <f t="shared" si="56"/>
        <v>6.41025641025641E-3</v>
      </c>
      <c r="R611" s="8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5">
        <f t="shared" si="54"/>
        <v>42086.83085648148</v>
      </c>
      <c r="L612" s="5">
        <f t="shared" si="55"/>
        <v>42116.83085648148</v>
      </c>
      <c r="M612" t="b">
        <v>0</v>
      </c>
      <c r="N612">
        <v>0</v>
      </c>
      <c r="O612" t="b">
        <v>0</v>
      </c>
      <c r="P612" t="s">
        <v>8272</v>
      </c>
      <c r="Q612" s="7">
        <f t="shared" si="56"/>
        <v>0</v>
      </c>
      <c r="R612" s="8">
        <f t="shared" si="57"/>
        <v>0</v>
      </c>
      <c r="S612" t="str">
        <f t="shared" si="58"/>
        <v>technology</v>
      </c>
      <c r="T612" t="str">
        <f t="shared" si="59"/>
        <v>web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5">
        <f t="shared" si="54"/>
        <v>42328.560613425929</v>
      </c>
      <c r="L613" s="5">
        <f t="shared" si="55"/>
        <v>42388.560613425929</v>
      </c>
      <c r="M613" t="b">
        <v>0</v>
      </c>
      <c r="N613">
        <v>0</v>
      </c>
      <c r="O613" t="b">
        <v>0</v>
      </c>
      <c r="P613" t="s">
        <v>8272</v>
      </c>
      <c r="Q613" s="7">
        <f t="shared" si="56"/>
        <v>0</v>
      </c>
      <c r="R613" s="8">
        <f t="shared" si="57"/>
        <v>0</v>
      </c>
      <c r="S613" t="str">
        <f t="shared" si="58"/>
        <v>technology</v>
      </c>
      <c r="T613" t="str">
        <f t="shared" si="59"/>
        <v>web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5">
        <f t="shared" si="54"/>
        <v>42585.031782407401</v>
      </c>
      <c r="L614" s="5">
        <f t="shared" si="55"/>
        <v>42615.031782407401</v>
      </c>
      <c r="M614" t="b">
        <v>0</v>
      </c>
      <c r="N614">
        <v>0</v>
      </c>
      <c r="O614" t="b">
        <v>0</v>
      </c>
      <c r="P614" t="s">
        <v>8272</v>
      </c>
      <c r="Q614" s="7">
        <f t="shared" si="56"/>
        <v>0</v>
      </c>
      <c r="R614" s="8">
        <f t="shared" si="57"/>
        <v>0</v>
      </c>
      <c r="S614" t="str">
        <f t="shared" si="58"/>
        <v>technology</v>
      </c>
      <c r="T614" t="str">
        <f t="shared" si="59"/>
        <v>web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5">
        <f t="shared" si="54"/>
        <v>42247.496759259258</v>
      </c>
      <c r="L615" s="5">
        <f t="shared" si="55"/>
        <v>42278.207638888889</v>
      </c>
      <c r="M615" t="b">
        <v>0</v>
      </c>
      <c r="N615">
        <v>121</v>
      </c>
      <c r="O615" t="b">
        <v>0</v>
      </c>
      <c r="P615" t="s">
        <v>8272</v>
      </c>
      <c r="Q615" s="7">
        <f t="shared" si="56"/>
        <v>0.21363333333333334</v>
      </c>
      <c r="R615" s="8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5">
        <f t="shared" si="54"/>
        <v>42515.061805555553</v>
      </c>
      <c r="L616" s="5">
        <f t="shared" si="55"/>
        <v>42545.061805555553</v>
      </c>
      <c r="M616" t="b">
        <v>0</v>
      </c>
      <c r="N616">
        <v>0</v>
      </c>
      <c r="O616" t="b">
        <v>0</v>
      </c>
      <c r="P616" t="s">
        <v>8272</v>
      </c>
      <c r="Q616" s="7">
        <f t="shared" si="56"/>
        <v>0</v>
      </c>
      <c r="R616" s="8">
        <f t="shared" si="57"/>
        <v>0</v>
      </c>
      <c r="S616" t="str">
        <f t="shared" si="58"/>
        <v>technology</v>
      </c>
      <c r="T616" t="str">
        <f t="shared" si="59"/>
        <v>web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5">
        <f t="shared" si="54"/>
        <v>42242.122210648144</v>
      </c>
      <c r="L617" s="5">
        <f t="shared" si="55"/>
        <v>42272.122210648144</v>
      </c>
      <c r="M617" t="b">
        <v>0</v>
      </c>
      <c r="N617">
        <v>0</v>
      </c>
      <c r="O617" t="b">
        <v>0</v>
      </c>
      <c r="P617" t="s">
        <v>8272</v>
      </c>
      <c r="Q617" s="7">
        <f t="shared" si="56"/>
        <v>0</v>
      </c>
      <c r="R617" s="8">
        <f t="shared" si="57"/>
        <v>0</v>
      </c>
      <c r="S617" t="str">
        <f t="shared" si="58"/>
        <v>technology</v>
      </c>
      <c r="T617" t="str">
        <f t="shared" si="59"/>
        <v>web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5">
        <f t="shared" si="54"/>
        <v>42761.376238425932</v>
      </c>
      <c r="L618" s="5">
        <f t="shared" si="55"/>
        <v>42791.376238425932</v>
      </c>
      <c r="M618" t="b">
        <v>0</v>
      </c>
      <c r="N618">
        <v>0</v>
      </c>
      <c r="O618" t="b">
        <v>0</v>
      </c>
      <c r="P618" t="s">
        <v>8272</v>
      </c>
      <c r="Q618" s="7">
        <f t="shared" si="56"/>
        <v>0</v>
      </c>
      <c r="R618" s="8">
        <f t="shared" si="57"/>
        <v>0</v>
      </c>
      <c r="S618" t="str">
        <f t="shared" si="58"/>
        <v>technology</v>
      </c>
      <c r="T618" t="str">
        <f t="shared" si="59"/>
        <v>web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5">
        <f t="shared" si="54"/>
        <v>42087.343090277776</v>
      </c>
      <c r="L619" s="5">
        <f t="shared" si="55"/>
        <v>42132.343090277776</v>
      </c>
      <c r="M619" t="b">
        <v>0</v>
      </c>
      <c r="N619">
        <v>3</v>
      </c>
      <c r="O619" t="b">
        <v>0</v>
      </c>
      <c r="P619" t="s">
        <v>8272</v>
      </c>
      <c r="Q619" s="7">
        <f t="shared" si="56"/>
        <v>0.03</v>
      </c>
      <c r="R619" s="8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5">
        <f t="shared" si="54"/>
        <v>42317.810219907406</v>
      </c>
      <c r="L620" s="5">
        <f t="shared" si="55"/>
        <v>42347.810219907406</v>
      </c>
      <c r="M620" t="b">
        <v>0</v>
      </c>
      <c r="N620">
        <v>0</v>
      </c>
      <c r="O620" t="b">
        <v>0</v>
      </c>
      <c r="P620" t="s">
        <v>8272</v>
      </c>
      <c r="Q620" s="7">
        <f t="shared" si="56"/>
        <v>0</v>
      </c>
      <c r="R620" s="8">
        <f t="shared" si="57"/>
        <v>0</v>
      </c>
      <c r="S620" t="str">
        <f t="shared" si="58"/>
        <v>technology</v>
      </c>
      <c r="T620" t="str">
        <f t="shared" si="59"/>
        <v>web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5">
        <f t="shared" si="54"/>
        <v>41908.650347222225</v>
      </c>
      <c r="L621" s="5">
        <f t="shared" si="55"/>
        <v>41968.692013888889</v>
      </c>
      <c r="M621" t="b">
        <v>0</v>
      </c>
      <c r="N621">
        <v>1</v>
      </c>
      <c r="O621" t="b">
        <v>0</v>
      </c>
      <c r="P621" t="s">
        <v>8272</v>
      </c>
      <c r="Q621" s="7">
        <f t="shared" si="56"/>
        <v>3.9999999999999998E-7</v>
      </c>
      <c r="R621" s="8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5">
        <f t="shared" si="54"/>
        <v>41831.716874999998</v>
      </c>
      <c r="L622" s="5">
        <f t="shared" si="55"/>
        <v>41876.716874999998</v>
      </c>
      <c r="M622" t="b">
        <v>0</v>
      </c>
      <c r="N622">
        <v>1</v>
      </c>
      <c r="O622" t="b">
        <v>0</v>
      </c>
      <c r="P622" t="s">
        <v>8272</v>
      </c>
      <c r="Q622" s="7">
        <f t="shared" si="56"/>
        <v>0.01</v>
      </c>
      <c r="R622" s="8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5">
        <f t="shared" si="54"/>
        <v>42528.987696759257</v>
      </c>
      <c r="L623" s="5">
        <f t="shared" si="55"/>
        <v>42558.987696759257</v>
      </c>
      <c r="M623" t="b">
        <v>0</v>
      </c>
      <c r="N623">
        <v>3</v>
      </c>
      <c r="O623" t="b">
        <v>0</v>
      </c>
      <c r="P623" t="s">
        <v>8272</v>
      </c>
      <c r="Q623" s="7">
        <f t="shared" si="56"/>
        <v>1.044E-2</v>
      </c>
      <c r="R623" s="8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5">
        <f t="shared" si="54"/>
        <v>42532.774745370371</v>
      </c>
      <c r="L624" s="5">
        <f t="shared" si="55"/>
        <v>42552.774745370371</v>
      </c>
      <c r="M624" t="b">
        <v>0</v>
      </c>
      <c r="N624">
        <v>9</v>
      </c>
      <c r="O624" t="b">
        <v>0</v>
      </c>
      <c r="P624" t="s">
        <v>8272</v>
      </c>
      <c r="Q624" s="7">
        <f t="shared" si="56"/>
        <v>5.6833333333333333E-2</v>
      </c>
      <c r="R624" s="8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5">
        <f t="shared" si="54"/>
        <v>42122.009224537032</v>
      </c>
      <c r="L625" s="5">
        <f t="shared" si="55"/>
        <v>42152.009224537032</v>
      </c>
      <c r="M625" t="b">
        <v>0</v>
      </c>
      <c r="N625">
        <v>0</v>
      </c>
      <c r="O625" t="b">
        <v>0</v>
      </c>
      <c r="P625" t="s">
        <v>8272</v>
      </c>
      <c r="Q625" s="7">
        <f t="shared" si="56"/>
        <v>0</v>
      </c>
      <c r="R625" s="8">
        <f t="shared" si="57"/>
        <v>0</v>
      </c>
      <c r="S625" t="str">
        <f t="shared" si="58"/>
        <v>technology</v>
      </c>
      <c r="T625" t="str">
        <f t="shared" si="59"/>
        <v>web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5">
        <f t="shared" si="54"/>
        <v>42108.988900462966</v>
      </c>
      <c r="L626" s="5">
        <f t="shared" si="55"/>
        <v>42138.988900462966</v>
      </c>
      <c r="M626" t="b">
        <v>0</v>
      </c>
      <c r="N626">
        <v>0</v>
      </c>
      <c r="O626" t="b">
        <v>0</v>
      </c>
      <c r="P626" t="s">
        <v>8272</v>
      </c>
      <c r="Q626" s="7">
        <f t="shared" si="56"/>
        <v>0</v>
      </c>
      <c r="R626" s="8">
        <f t="shared" si="57"/>
        <v>0</v>
      </c>
      <c r="S626" t="str">
        <f t="shared" si="58"/>
        <v>technology</v>
      </c>
      <c r="T626" t="str">
        <f t="shared" si="59"/>
        <v>web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5">
        <f t="shared" si="54"/>
        <v>42790.895567129628</v>
      </c>
      <c r="L627" s="5">
        <f t="shared" si="55"/>
        <v>42820.853900462964</v>
      </c>
      <c r="M627" t="b">
        <v>0</v>
      </c>
      <c r="N627">
        <v>0</v>
      </c>
      <c r="O627" t="b">
        <v>0</v>
      </c>
      <c r="P627" t="s">
        <v>8272</v>
      </c>
      <c r="Q627" s="7">
        <f t="shared" si="56"/>
        <v>0</v>
      </c>
      <c r="R627" s="8">
        <f t="shared" si="57"/>
        <v>0</v>
      </c>
      <c r="S627" t="str">
        <f t="shared" si="58"/>
        <v>technology</v>
      </c>
      <c r="T627" t="str">
        <f t="shared" si="59"/>
        <v>web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5">
        <f t="shared" si="54"/>
        <v>42198.559479166666</v>
      </c>
      <c r="L628" s="5">
        <f t="shared" si="55"/>
        <v>42231.556944444441</v>
      </c>
      <c r="M628" t="b">
        <v>0</v>
      </c>
      <c r="N628">
        <v>39</v>
      </c>
      <c r="O628" t="b">
        <v>0</v>
      </c>
      <c r="P628" t="s">
        <v>8272</v>
      </c>
      <c r="Q628" s="7">
        <f t="shared" si="56"/>
        <v>0.17380000000000001</v>
      </c>
      <c r="R628" s="8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5">
        <f t="shared" si="54"/>
        <v>42384.306840277779</v>
      </c>
      <c r="L629" s="5">
        <f t="shared" si="55"/>
        <v>42443.958333333328</v>
      </c>
      <c r="M629" t="b">
        <v>0</v>
      </c>
      <c r="N629">
        <v>1</v>
      </c>
      <c r="O629" t="b">
        <v>0</v>
      </c>
      <c r="P629" t="s">
        <v>8272</v>
      </c>
      <c r="Q629" s="7">
        <f t="shared" si="56"/>
        <v>2.0000000000000001E-4</v>
      </c>
      <c r="R629" s="8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5">
        <f t="shared" si="54"/>
        <v>41803.692789351851</v>
      </c>
      <c r="L630" s="5">
        <f t="shared" si="55"/>
        <v>41833.692789351851</v>
      </c>
      <c r="M630" t="b">
        <v>0</v>
      </c>
      <c r="N630">
        <v>0</v>
      </c>
      <c r="O630" t="b">
        <v>0</v>
      </c>
      <c r="P630" t="s">
        <v>8272</v>
      </c>
      <c r="Q630" s="7">
        <f t="shared" si="56"/>
        <v>0</v>
      </c>
      <c r="R630" s="8">
        <f t="shared" si="57"/>
        <v>0</v>
      </c>
      <c r="S630" t="str">
        <f t="shared" si="58"/>
        <v>technology</v>
      </c>
      <c r="T630" t="str">
        <f t="shared" si="59"/>
        <v>web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5">
        <f t="shared" si="54"/>
        <v>42474.637824074074</v>
      </c>
      <c r="L631" s="5">
        <f t="shared" si="55"/>
        <v>42504.637824074074</v>
      </c>
      <c r="M631" t="b">
        <v>0</v>
      </c>
      <c r="N631">
        <v>3</v>
      </c>
      <c r="O631" t="b">
        <v>0</v>
      </c>
      <c r="P631" t="s">
        <v>8272</v>
      </c>
      <c r="Q631" s="7">
        <f t="shared" si="56"/>
        <v>1.75E-3</v>
      </c>
      <c r="R631" s="8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5">
        <f t="shared" si="54"/>
        <v>42223.619456018518</v>
      </c>
      <c r="L632" s="5">
        <f t="shared" si="55"/>
        <v>42253.215277777781</v>
      </c>
      <c r="M632" t="b">
        <v>0</v>
      </c>
      <c r="N632">
        <v>1</v>
      </c>
      <c r="O632" t="b">
        <v>0</v>
      </c>
      <c r="P632" t="s">
        <v>8272</v>
      </c>
      <c r="Q632" s="7">
        <f t="shared" si="56"/>
        <v>8.3340278356529708E-4</v>
      </c>
      <c r="R632" s="8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5">
        <f t="shared" si="54"/>
        <v>42489.772326388891</v>
      </c>
      <c r="L633" s="5">
        <f t="shared" si="55"/>
        <v>42518.772326388891</v>
      </c>
      <c r="M633" t="b">
        <v>0</v>
      </c>
      <c r="N633">
        <v>9</v>
      </c>
      <c r="O633" t="b">
        <v>0</v>
      </c>
      <c r="P633" t="s">
        <v>8272</v>
      </c>
      <c r="Q633" s="7">
        <f t="shared" si="56"/>
        <v>1.38E-2</v>
      </c>
      <c r="R633" s="8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5">
        <f t="shared" si="54"/>
        <v>42303.659317129626</v>
      </c>
      <c r="L634" s="5">
        <f t="shared" si="55"/>
        <v>42333.700983796298</v>
      </c>
      <c r="M634" t="b">
        <v>0</v>
      </c>
      <c r="N634">
        <v>0</v>
      </c>
      <c r="O634" t="b">
        <v>0</v>
      </c>
      <c r="P634" t="s">
        <v>8272</v>
      </c>
      <c r="Q634" s="7">
        <f t="shared" si="56"/>
        <v>0</v>
      </c>
      <c r="R634" s="8">
        <f t="shared" si="57"/>
        <v>0</v>
      </c>
      <c r="S634" t="str">
        <f t="shared" si="58"/>
        <v>technology</v>
      </c>
      <c r="T634" t="str">
        <f t="shared" si="59"/>
        <v>web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5">
        <f t="shared" si="54"/>
        <v>42507.29932870371</v>
      </c>
      <c r="L635" s="5">
        <f t="shared" si="55"/>
        <v>42538.958333333328</v>
      </c>
      <c r="M635" t="b">
        <v>0</v>
      </c>
      <c r="N635">
        <v>25</v>
      </c>
      <c r="O635" t="b">
        <v>0</v>
      </c>
      <c r="P635" t="s">
        <v>8272</v>
      </c>
      <c r="Q635" s="7">
        <f t="shared" si="56"/>
        <v>0.1245</v>
      </c>
      <c r="R635" s="8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5">
        <f t="shared" si="54"/>
        <v>42031.928576388891</v>
      </c>
      <c r="L636" s="5">
        <f t="shared" si="55"/>
        <v>42061.928576388891</v>
      </c>
      <c r="M636" t="b">
        <v>0</v>
      </c>
      <c r="N636">
        <v>1</v>
      </c>
      <c r="O636" t="b">
        <v>0</v>
      </c>
      <c r="P636" t="s">
        <v>8272</v>
      </c>
      <c r="Q636" s="7">
        <f t="shared" si="56"/>
        <v>2.0000000000000001E-4</v>
      </c>
      <c r="R636" s="8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5">
        <f t="shared" si="54"/>
        <v>42076.092152777783</v>
      </c>
      <c r="L637" s="5">
        <f t="shared" si="55"/>
        <v>42106.092152777783</v>
      </c>
      <c r="M637" t="b">
        <v>0</v>
      </c>
      <c r="N637">
        <v>1</v>
      </c>
      <c r="O637" t="b">
        <v>0</v>
      </c>
      <c r="P637" t="s">
        <v>8272</v>
      </c>
      <c r="Q637" s="7">
        <f t="shared" si="56"/>
        <v>8.0000000000000007E-5</v>
      </c>
      <c r="R637" s="8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5">
        <f t="shared" si="54"/>
        <v>42131.455439814818</v>
      </c>
      <c r="L638" s="5">
        <f t="shared" si="55"/>
        <v>42161.44930555555</v>
      </c>
      <c r="M638" t="b">
        <v>0</v>
      </c>
      <c r="N638">
        <v>1</v>
      </c>
      <c r="O638" t="b">
        <v>0</v>
      </c>
      <c r="P638" t="s">
        <v>8272</v>
      </c>
      <c r="Q638" s="7">
        <f t="shared" si="56"/>
        <v>2E-3</v>
      </c>
      <c r="R638" s="8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5">
        <f t="shared" si="54"/>
        <v>42762.962013888886</v>
      </c>
      <c r="L639" s="5">
        <f t="shared" si="55"/>
        <v>42791.961111111115</v>
      </c>
      <c r="M639" t="b">
        <v>0</v>
      </c>
      <c r="N639">
        <v>0</v>
      </c>
      <c r="O639" t="b">
        <v>0</v>
      </c>
      <c r="P639" t="s">
        <v>8272</v>
      </c>
      <c r="Q639" s="7">
        <f t="shared" si="56"/>
        <v>0</v>
      </c>
      <c r="R639" s="8">
        <f t="shared" si="57"/>
        <v>0</v>
      </c>
      <c r="S639" t="str">
        <f t="shared" si="58"/>
        <v>technology</v>
      </c>
      <c r="T639" t="str">
        <f t="shared" si="59"/>
        <v>web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5">
        <f t="shared" si="54"/>
        <v>42759.593310185184</v>
      </c>
      <c r="L640" s="5">
        <f t="shared" si="55"/>
        <v>42819.55164351852</v>
      </c>
      <c r="M640" t="b">
        <v>0</v>
      </c>
      <c r="N640">
        <v>6</v>
      </c>
      <c r="O640" t="b">
        <v>0</v>
      </c>
      <c r="P640" t="s">
        <v>8272</v>
      </c>
      <c r="Q640" s="7">
        <f t="shared" si="56"/>
        <v>9.0000000000000006E-5</v>
      </c>
      <c r="R640" s="8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5">
        <f t="shared" si="54"/>
        <v>41865.583275462966</v>
      </c>
      <c r="L641" s="5">
        <f t="shared" si="55"/>
        <v>41925.583275462966</v>
      </c>
      <c r="M641" t="b">
        <v>0</v>
      </c>
      <c r="N641">
        <v>1</v>
      </c>
      <c r="O641" t="b">
        <v>0</v>
      </c>
      <c r="P641" t="s">
        <v>8272</v>
      </c>
      <c r="Q641" s="7">
        <f t="shared" si="56"/>
        <v>9.9999999999999995E-7</v>
      </c>
      <c r="R641" s="8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5">
        <f t="shared" si="54"/>
        <v>42683.420312500006</v>
      </c>
      <c r="L642" s="5">
        <f t="shared" si="55"/>
        <v>42698.958333333328</v>
      </c>
      <c r="M642" t="b">
        <v>0</v>
      </c>
      <c r="N642">
        <v>2</v>
      </c>
      <c r="O642" t="b">
        <v>1</v>
      </c>
      <c r="P642" t="s">
        <v>8273</v>
      </c>
      <c r="Q642" s="7">
        <f t="shared" si="56"/>
        <v>1.4428571428571428</v>
      </c>
      <c r="R642" s="8">
        <f t="shared" si="57"/>
        <v>50.5</v>
      </c>
      <c r="S642" t="str">
        <f t="shared" si="58"/>
        <v>technology</v>
      </c>
      <c r="T642" t="str">
        <f t="shared" si="59"/>
        <v>wearables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5">
        <f t="shared" ref="K643:K706" si="60">(((J643/60)/60)/24)+DATE(1970,1,1)</f>
        <v>42199.57</v>
      </c>
      <c r="L643" s="5">
        <f t="shared" ref="L643:L706" si="61">(((I643/60)/60)/24)+DATE(1970,1,1)</f>
        <v>42229.57</v>
      </c>
      <c r="M643" t="b">
        <v>0</v>
      </c>
      <c r="N643">
        <v>315</v>
      </c>
      <c r="O643" t="b">
        <v>1</v>
      </c>
      <c r="P643" t="s">
        <v>8273</v>
      </c>
      <c r="Q643" s="7">
        <f t="shared" ref="Q643:Q706" si="62">E643/D643</f>
        <v>1.1916249999999999</v>
      </c>
      <c r="R643" s="8">
        <f t="shared" ref="R643:R706" si="63">IFERROR(E643/N643,0)</f>
        <v>151.31746031746033</v>
      </c>
      <c r="S643" t="str">
        <f t="shared" ref="S643:S706" si="64">LEFT(P643,FIND("/",P643)-1)</f>
        <v>technology</v>
      </c>
      <c r="T643" t="str">
        <f t="shared" ref="T643:T706" si="65">RIGHT(P643,LEN(P643)-FIND("/",P643))</f>
        <v>wearables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5">
        <f t="shared" si="60"/>
        <v>42199.651319444441</v>
      </c>
      <c r="L644" s="5">
        <f t="shared" si="61"/>
        <v>42235.651319444441</v>
      </c>
      <c r="M644" t="b">
        <v>0</v>
      </c>
      <c r="N644">
        <v>2174</v>
      </c>
      <c r="O644" t="b">
        <v>1</v>
      </c>
      <c r="P644" t="s">
        <v>8273</v>
      </c>
      <c r="Q644" s="7">
        <f t="shared" si="62"/>
        <v>14.604850000000001</v>
      </c>
      <c r="R644" s="8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5">
        <f t="shared" si="60"/>
        <v>42100.642071759255</v>
      </c>
      <c r="L645" s="5">
        <f t="shared" si="61"/>
        <v>42155.642071759255</v>
      </c>
      <c r="M645" t="b">
        <v>0</v>
      </c>
      <c r="N645">
        <v>152</v>
      </c>
      <c r="O645" t="b">
        <v>1</v>
      </c>
      <c r="P645" t="s">
        <v>8273</v>
      </c>
      <c r="Q645" s="7">
        <f t="shared" si="62"/>
        <v>1.0580799999999999</v>
      </c>
      <c r="R645" s="8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5">
        <f t="shared" si="60"/>
        <v>41898.665960648148</v>
      </c>
      <c r="L646" s="5">
        <f t="shared" si="61"/>
        <v>41941.041666666664</v>
      </c>
      <c r="M646" t="b">
        <v>0</v>
      </c>
      <c r="N646">
        <v>1021</v>
      </c>
      <c r="O646" t="b">
        <v>1</v>
      </c>
      <c r="P646" t="s">
        <v>8273</v>
      </c>
      <c r="Q646" s="7">
        <f t="shared" si="62"/>
        <v>3.0011791999999997</v>
      </c>
      <c r="R646" s="8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5">
        <f t="shared" si="60"/>
        <v>42564.026319444441</v>
      </c>
      <c r="L647" s="5">
        <f t="shared" si="61"/>
        <v>42594.026319444441</v>
      </c>
      <c r="M647" t="b">
        <v>0</v>
      </c>
      <c r="N647">
        <v>237</v>
      </c>
      <c r="O647" t="b">
        <v>1</v>
      </c>
      <c r="P647" t="s">
        <v>8273</v>
      </c>
      <c r="Q647" s="7">
        <f t="shared" si="62"/>
        <v>2.7869999999999999</v>
      </c>
      <c r="R647" s="8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5">
        <f t="shared" si="60"/>
        <v>41832.852627314816</v>
      </c>
      <c r="L648" s="5">
        <f t="shared" si="61"/>
        <v>41862.852627314816</v>
      </c>
      <c r="M648" t="b">
        <v>0</v>
      </c>
      <c r="N648">
        <v>27</v>
      </c>
      <c r="O648" t="b">
        <v>1</v>
      </c>
      <c r="P648" t="s">
        <v>8273</v>
      </c>
      <c r="Q648" s="7">
        <f t="shared" si="62"/>
        <v>1.3187625000000001</v>
      </c>
      <c r="R648" s="8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5">
        <f t="shared" si="60"/>
        <v>42416.767928240741</v>
      </c>
      <c r="L649" s="5">
        <f t="shared" si="61"/>
        <v>42446.726261574076</v>
      </c>
      <c r="M649" t="b">
        <v>0</v>
      </c>
      <c r="N649">
        <v>17</v>
      </c>
      <c r="O649" t="b">
        <v>1</v>
      </c>
      <c r="P649" t="s">
        <v>8273</v>
      </c>
      <c r="Q649" s="7">
        <f t="shared" si="62"/>
        <v>1.0705</v>
      </c>
      <c r="R649" s="8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5">
        <f t="shared" si="60"/>
        <v>41891.693379629629</v>
      </c>
      <c r="L650" s="5">
        <f t="shared" si="61"/>
        <v>41926.693379629629</v>
      </c>
      <c r="M650" t="b">
        <v>0</v>
      </c>
      <c r="N650">
        <v>27</v>
      </c>
      <c r="O650" t="b">
        <v>1</v>
      </c>
      <c r="P650" t="s">
        <v>8273</v>
      </c>
      <c r="Q650" s="7">
        <f t="shared" si="62"/>
        <v>1.2682285714285715</v>
      </c>
      <c r="R650" s="8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5">
        <f t="shared" si="60"/>
        <v>41877.912187499998</v>
      </c>
      <c r="L651" s="5">
        <f t="shared" si="61"/>
        <v>41898.912187499998</v>
      </c>
      <c r="M651" t="b">
        <v>0</v>
      </c>
      <c r="N651">
        <v>82</v>
      </c>
      <c r="O651" t="b">
        <v>1</v>
      </c>
      <c r="P651" t="s">
        <v>8273</v>
      </c>
      <c r="Q651" s="7">
        <f t="shared" si="62"/>
        <v>1.3996</v>
      </c>
      <c r="R651" s="8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5">
        <f t="shared" si="60"/>
        <v>41932.036851851852</v>
      </c>
      <c r="L652" s="5">
        <f t="shared" si="61"/>
        <v>41992.078518518523</v>
      </c>
      <c r="M652" t="b">
        <v>0</v>
      </c>
      <c r="N652">
        <v>48</v>
      </c>
      <c r="O652" t="b">
        <v>1</v>
      </c>
      <c r="P652" t="s">
        <v>8273</v>
      </c>
      <c r="Q652" s="7">
        <f t="shared" si="62"/>
        <v>1.1240000000000001</v>
      </c>
      <c r="R652" s="8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5">
        <f t="shared" si="60"/>
        <v>41956.017488425925</v>
      </c>
      <c r="L653" s="5">
        <f t="shared" si="61"/>
        <v>41986.017488425925</v>
      </c>
      <c r="M653" t="b">
        <v>0</v>
      </c>
      <c r="N653">
        <v>105</v>
      </c>
      <c r="O653" t="b">
        <v>1</v>
      </c>
      <c r="P653" t="s">
        <v>8273</v>
      </c>
      <c r="Q653" s="7">
        <f t="shared" si="62"/>
        <v>1.00528</v>
      </c>
      <c r="R653" s="8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5">
        <f t="shared" si="60"/>
        <v>42675.690393518518</v>
      </c>
      <c r="L654" s="5">
        <f t="shared" si="61"/>
        <v>42705.732060185182</v>
      </c>
      <c r="M654" t="b">
        <v>0</v>
      </c>
      <c r="N654">
        <v>28</v>
      </c>
      <c r="O654" t="b">
        <v>1</v>
      </c>
      <c r="P654" t="s">
        <v>8273</v>
      </c>
      <c r="Q654" s="7">
        <f t="shared" si="62"/>
        <v>1.0046666666666666</v>
      </c>
      <c r="R654" s="8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5">
        <f t="shared" si="60"/>
        <v>42199.618518518517</v>
      </c>
      <c r="L655" s="5">
        <f t="shared" si="61"/>
        <v>42236.618518518517</v>
      </c>
      <c r="M655" t="b">
        <v>0</v>
      </c>
      <c r="N655">
        <v>1107</v>
      </c>
      <c r="O655" t="b">
        <v>1</v>
      </c>
      <c r="P655" t="s">
        <v>8273</v>
      </c>
      <c r="Q655" s="7">
        <f t="shared" si="62"/>
        <v>1.4144600000000001</v>
      </c>
      <c r="R655" s="8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5">
        <f t="shared" si="60"/>
        <v>42163.957326388889</v>
      </c>
      <c r="L656" s="5">
        <f t="shared" si="61"/>
        <v>42193.957326388889</v>
      </c>
      <c r="M656" t="b">
        <v>0</v>
      </c>
      <c r="N656">
        <v>1013</v>
      </c>
      <c r="O656" t="b">
        <v>1</v>
      </c>
      <c r="P656" t="s">
        <v>8273</v>
      </c>
      <c r="Q656" s="7">
        <f t="shared" si="62"/>
        <v>2.6729166666666666</v>
      </c>
      <c r="R656" s="8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5">
        <f t="shared" si="60"/>
        <v>42045.957314814819</v>
      </c>
      <c r="L657" s="5">
        <f t="shared" si="61"/>
        <v>42075.915648148148</v>
      </c>
      <c r="M657" t="b">
        <v>0</v>
      </c>
      <c r="N657">
        <v>274</v>
      </c>
      <c r="O657" t="b">
        <v>1</v>
      </c>
      <c r="P657" t="s">
        <v>8273</v>
      </c>
      <c r="Q657" s="7">
        <f t="shared" si="62"/>
        <v>1.4688749999999999</v>
      </c>
      <c r="R657" s="8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5">
        <f t="shared" si="60"/>
        <v>42417.804618055554</v>
      </c>
      <c r="L658" s="5">
        <f t="shared" si="61"/>
        <v>42477.762951388882</v>
      </c>
      <c r="M658" t="b">
        <v>0</v>
      </c>
      <c r="N658">
        <v>87</v>
      </c>
      <c r="O658" t="b">
        <v>1</v>
      </c>
      <c r="P658" t="s">
        <v>8273</v>
      </c>
      <c r="Q658" s="7">
        <f t="shared" si="62"/>
        <v>2.1356000000000002</v>
      </c>
      <c r="R658" s="8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5">
        <f t="shared" si="60"/>
        <v>42331.84574074074</v>
      </c>
      <c r="L659" s="5">
        <f t="shared" si="61"/>
        <v>42361.84574074074</v>
      </c>
      <c r="M659" t="b">
        <v>0</v>
      </c>
      <c r="N659">
        <v>99</v>
      </c>
      <c r="O659" t="b">
        <v>1</v>
      </c>
      <c r="P659" t="s">
        <v>8273</v>
      </c>
      <c r="Q659" s="7">
        <f t="shared" si="62"/>
        <v>1.2569999999999999</v>
      </c>
      <c r="R659" s="8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5">
        <f t="shared" si="60"/>
        <v>42179.160752314812</v>
      </c>
      <c r="L660" s="5">
        <f t="shared" si="61"/>
        <v>42211.75</v>
      </c>
      <c r="M660" t="b">
        <v>0</v>
      </c>
      <c r="N660">
        <v>276</v>
      </c>
      <c r="O660" t="b">
        <v>1</v>
      </c>
      <c r="P660" t="s">
        <v>8273</v>
      </c>
      <c r="Q660" s="7">
        <f t="shared" si="62"/>
        <v>1.0446206037108834</v>
      </c>
      <c r="R660" s="8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5">
        <f t="shared" si="60"/>
        <v>42209.593692129631</v>
      </c>
      <c r="L661" s="5">
        <f t="shared" si="61"/>
        <v>42239.593692129631</v>
      </c>
      <c r="M661" t="b">
        <v>0</v>
      </c>
      <c r="N661">
        <v>21</v>
      </c>
      <c r="O661" t="b">
        <v>1</v>
      </c>
      <c r="P661" t="s">
        <v>8273</v>
      </c>
      <c r="Q661" s="7">
        <f t="shared" si="62"/>
        <v>1.0056666666666667</v>
      </c>
      <c r="R661" s="8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5">
        <f t="shared" si="60"/>
        <v>41922.741655092592</v>
      </c>
      <c r="L662" s="5">
        <f t="shared" si="61"/>
        <v>41952.783321759263</v>
      </c>
      <c r="M662" t="b">
        <v>0</v>
      </c>
      <c r="N662">
        <v>18</v>
      </c>
      <c r="O662" t="b">
        <v>0</v>
      </c>
      <c r="P662" t="s">
        <v>8273</v>
      </c>
      <c r="Q662" s="7">
        <f t="shared" si="62"/>
        <v>3.058E-2</v>
      </c>
      <c r="R662" s="8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5">
        <f t="shared" si="60"/>
        <v>42636.645358796297</v>
      </c>
      <c r="L663" s="5">
        <f t="shared" si="61"/>
        <v>42666.645358796297</v>
      </c>
      <c r="M663" t="b">
        <v>0</v>
      </c>
      <c r="N663">
        <v>9</v>
      </c>
      <c r="O663" t="b">
        <v>0</v>
      </c>
      <c r="P663" t="s">
        <v>8273</v>
      </c>
      <c r="Q663" s="7">
        <f t="shared" si="62"/>
        <v>9.4999999999999998E-3</v>
      </c>
      <c r="R663" s="8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5">
        <f t="shared" si="60"/>
        <v>41990.438043981485</v>
      </c>
      <c r="L664" s="5">
        <f t="shared" si="61"/>
        <v>42020.438043981485</v>
      </c>
      <c r="M664" t="b">
        <v>0</v>
      </c>
      <c r="N664">
        <v>4</v>
      </c>
      <c r="O664" t="b">
        <v>0</v>
      </c>
      <c r="P664" t="s">
        <v>8273</v>
      </c>
      <c r="Q664" s="7">
        <f t="shared" si="62"/>
        <v>4.0000000000000001E-3</v>
      </c>
      <c r="R664" s="8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5">
        <f t="shared" si="60"/>
        <v>42173.843240740738</v>
      </c>
      <c r="L665" s="5">
        <f t="shared" si="61"/>
        <v>42203.843240740738</v>
      </c>
      <c r="M665" t="b">
        <v>0</v>
      </c>
      <c r="N665">
        <v>7</v>
      </c>
      <c r="O665" t="b">
        <v>0</v>
      </c>
      <c r="P665" t="s">
        <v>8273</v>
      </c>
      <c r="Q665" s="7">
        <f t="shared" si="62"/>
        <v>3.5000000000000001E-3</v>
      </c>
      <c r="R665" s="8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5">
        <f t="shared" si="60"/>
        <v>42077.666377314818</v>
      </c>
      <c r="L666" s="5">
        <f t="shared" si="61"/>
        <v>42107.666377314818</v>
      </c>
      <c r="M666" t="b">
        <v>0</v>
      </c>
      <c r="N666">
        <v>29</v>
      </c>
      <c r="O666" t="b">
        <v>0</v>
      </c>
      <c r="P666" t="s">
        <v>8273</v>
      </c>
      <c r="Q666" s="7">
        <f t="shared" si="62"/>
        <v>7.5333333333333335E-2</v>
      </c>
      <c r="R666" s="8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5">
        <f t="shared" si="60"/>
        <v>42688.711354166662</v>
      </c>
      <c r="L667" s="5">
        <f t="shared" si="61"/>
        <v>42748.711354166662</v>
      </c>
      <c r="M667" t="b">
        <v>0</v>
      </c>
      <c r="N667">
        <v>12</v>
      </c>
      <c r="O667" t="b">
        <v>0</v>
      </c>
      <c r="P667" t="s">
        <v>8273</v>
      </c>
      <c r="Q667" s="7">
        <f t="shared" si="62"/>
        <v>0.18640000000000001</v>
      </c>
      <c r="R667" s="8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5">
        <f t="shared" si="60"/>
        <v>41838.832152777781</v>
      </c>
      <c r="L668" s="5">
        <f t="shared" si="61"/>
        <v>41868.832152777781</v>
      </c>
      <c r="M668" t="b">
        <v>0</v>
      </c>
      <c r="N668">
        <v>4</v>
      </c>
      <c r="O668" t="b">
        <v>0</v>
      </c>
      <c r="P668" t="s">
        <v>8273</v>
      </c>
      <c r="Q668" s="7">
        <f t="shared" si="62"/>
        <v>4.0000000000000003E-5</v>
      </c>
      <c r="R668" s="8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5">
        <f t="shared" si="60"/>
        <v>42632.373414351852</v>
      </c>
      <c r="L669" s="5">
        <f t="shared" si="61"/>
        <v>42672.373414351852</v>
      </c>
      <c r="M669" t="b">
        <v>0</v>
      </c>
      <c r="N669">
        <v>28</v>
      </c>
      <c r="O669" t="b">
        <v>0</v>
      </c>
      <c r="P669" t="s">
        <v>8273</v>
      </c>
      <c r="Q669" s="7">
        <f t="shared" si="62"/>
        <v>0.1002</v>
      </c>
      <c r="R669" s="8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5">
        <f t="shared" si="60"/>
        <v>42090.831273148149</v>
      </c>
      <c r="L670" s="5">
        <f t="shared" si="61"/>
        <v>42135.831273148149</v>
      </c>
      <c r="M670" t="b">
        <v>0</v>
      </c>
      <c r="N670">
        <v>25</v>
      </c>
      <c r="O670" t="b">
        <v>0</v>
      </c>
      <c r="P670" t="s">
        <v>8273</v>
      </c>
      <c r="Q670" s="7">
        <f t="shared" si="62"/>
        <v>4.5600000000000002E-2</v>
      </c>
      <c r="R670" s="8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5">
        <f t="shared" si="60"/>
        <v>42527.625671296293</v>
      </c>
      <c r="L671" s="5">
        <f t="shared" si="61"/>
        <v>42557.625671296293</v>
      </c>
      <c r="M671" t="b">
        <v>0</v>
      </c>
      <c r="N671">
        <v>28</v>
      </c>
      <c r="O671" t="b">
        <v>0</v>
      </c>
      <c r="P671" t="s">
        <v>8273</v>
      </c>
      <c r="Q671" s="7">
        <f t="shared" si="62"/>
        <v>0.21507499999999999</v>
      </c>
      <c r="R671" s="8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5">
        <f t="shared" si="60"/>
        <v>42506.709722222222</v>
      </c>
      <c r="L672" s="5">
        <f t="shared" si="61"/>
        <v>42540.340277777781</v>
      </c>
      <c r="M672" t="b">
        <v>0</v>
      </c>
      <c r="N672">
        <v>310</v>
      </c>
      <c r="O672" t="b">
        <v>0</v>
      </c>
      <c r="P672" t="s">
        <v>8273</v>
      </c>
      <c r="Q672" s="7">
        <f t="shared" si="62"/>
        <v>0.29276666666666668</v>
      </c>
      <c r="R672" s="8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5">
        <f t="shared" si="60"/>
        <v>41984.692731481482</v>
      </c>
      <c r="L673" s="5">
        <f t="shared" si="61"/>
        <v>42018.166666666672</v>
      </c>
      <c r="M673" t="b">
        <v>0</v>
      </c>
      <c r="N673">
        <v>15</v>
      </c>
      <c r="O673" t="b">
        <v>0</v>
      </c>
      <c r="P673" t="s">
        <v>8273</v>
      </c>
      <c r="Q673" s="7">
        <f t="shared" si="62"/>
        <v>0.39426666666666665</v>
      </c>
      <c r="R673" s="8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5">
        <f t="shared" si="60"/>
        <v>41974.219490740739</v>
      </c>
      <c r="L674" s="5">
        <f t="shared" si="61"/>
        <v>42005.207638888889</v>
      </c>
      <c r="M674" t="b">
        <v>0</v>
      </c>
      <c r="N674">
        <v>215</v>
      </c>
      <c r="O674" t="b">
        <v>0</v>
      </c>
      <c r="P674" t="s">
        <v>8273</v>
      </c>
      <c r="Q674" s="7">
        <f t="shared" si="62"/>
        <v>0.21628</v>
      </c>
      <c r="R674" s="8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5">
        <f t="shared" si="60"/>
        <v>41838.840474537035</v>
      </c>
      <c r="L675" s="5">
        <f t="shared" si="61"/>
        <v>41883.840474537035</v>
      </c>
      <c r="M675" t="b">
        <v>0</v>
      </c>
      <c r="N675">
        <v>3</v>
      </c>
      <c r="O675" t="b">
        <v>0</v>
      </c>
      <c r="P675" t="s">
        <v>8273</v>
      </c>
      <c r="Q675" s="7">
        <f t="shared" si="62"/>
        <v>2.0500000000000002E-3</v>
      </c>
      <c r="R675" s="8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5">
        <f t="shared" si="60"/>
        <v>41803.116053240738</v>
      </c>
      <c r="L676" s="5">
        <f t="shared" si="61"/>
        <v>41863.116053240738</v>
      </c>
      <c r="M676" t="b">
        <v>0</v>
      </c>
      <c r="N676">
        <v>2</v>
      </c>
      <c r="O676" t="b">
        <v>0</v>
      </c>
      <c r="P676" t="s">
        <v>8273</v>
      </c>
      <c r="Q676" s="7">
        <f t="shared" si="62"/>
        <v>2.9999999999999997E-4</v>
      </c>
      <c r="R676" s="8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5">
        <f t="shared" si="60"/>
        <v>41975.930601851855</v>
      </c>
      <c r="L677" s="5">
        <f t="shared" si="61"/>
        <v>42005.290972222225</v>
      </c>
      <c r="M677" t="b">
        <v>0</v>
      </c>
      <c r="N677">
        <v>26</v>
      </c>
      <c r="O677" t="b">
        <v>0</v>
      </c>
      <c r="P677" t="s">
        <v>8273</v>
      </c>
      <c r="Q677" s="7">
        <f t="shared" si="62"/>
        <v>0.14849999999999999</v>
      </c>
      <c r="R677" s="8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5">
        <f t="shared" si="60"/>
        <v>42012.768298611118</v>
      </c>
      <c r="L678" s="5">
        <f t="shared" si="61"/>
        <v>42042.768298611118</v>
      </c>
      <c r="M678" t="b">
        <v>0</v>
      </c>
      <c r="N678">
        <v>24</v>
      </c>
      <c r="O678" t="b">
        <v>0</v>
      </c>
      <c r="P678" t="s">
        <v>8273</v>
      </c>
      <c r="Q678" s="7">
        <f t="shared" si="62"/>
        <v>1.4710000000000001E-2</v>
      </c>
      <c r="R678" s="8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5">
        <f t="shared" si="60"/>
        <v>42504.403877314813</v>
      </c>
      <c r="L679" s="5">
        <f t="shared" si="61"/>
        <v>42549.403877314813</v>
      </c>
      <c r="M679" t="b">
        <v>0</v>
      </c>
      <c r="N679">
        <v>96</v>
      </c>
      <c r="O679" t="b">
        <v>0</v>
      </c>
      <c r="P679" t="s">
        <v>8273</v>
      </c>
      <c r="Q679" s="7">
        <f t="shared" si="62"/>
        <v>0.25584000000000001</v>
      </c>
      <c r="R679" s="8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5">
        <f t="shared" si="60"/>
        <v>42481.376597222217</v>
      </c>
      <c r="L680" s="5">
        <f t="shared" si="61"/>
        <v>42511.376597222217</v>
      </c>
      <c r="M680" t="b">
        <v>0</v>
      </c>
      <c r="N680">
        <v>17</v>
      </c>
      <c r="O680" t="b">
        <v>0</v>
      </c>
      <c r="P680" t="s">
        <v>8273</v>
      </c>
      <c r="Q680" s="7">
        <f t="shared" si="62"/>
        <v>3.8206896551724136E-2</v>
      </c>
      <c r="R680" s="8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5">
        <f t="shared" si="60"/>
        <v>42556.695706018523</v>
      </c>
      <c r="L681" s="5">
        <f t="shared" si="61"/>
        <v>42616.695706018523</v>
      </c>
      <c r="M681" t="b">
        <v>0</v>
      </c>
      <c r="N681">
        <v>94</v>
      </c>
      <c r="O681" t="b">
        <v>0</v>
      </c>
      <c r="P681" t="s">
        <v>8273</v>
      </c>
      <c r="Q681" s="7">
        <f t="shared" si="62"/>
        <v>0.15485964912280703</v>
      </c>
      <c r="R681" s="8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5">
        <f t="shared" si="60"/>
        <v>41864.501516203702</v>
      </c>
      <c r="L682" s="5">
        <f t="shared" si="61"/>
        <v>41899.501516203702</v>
      </c>
      <c r="M682" t="b">
        <v>0</v>
      </c>
      <c r="N682">
        <v>129</v>
      </c>
      <c r="O682" t="b">
        <v>0</v>
      </c>
      <c r="P682" t="s">
        <v>8273</v>
      </c>
      <c r="Q682" s="7">
        <f t="shared" si="62"/>
        <v>0.25912000000000002</v>
      </c>
      <c r="R682" s="8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5">
        <f t="shared" si="60"/>
        <v>42639.805601851855</v>
      </c>
      <c r="L683" s="5">
        <f t="shared" si="61"/>
        <v>42669.805601851855</v>
      </c>
      <c r="M683" t="b">
        <v>0</v>
      </c>
      <c r="N683">
        <v>1</v>
      </c>
      <c r="O683" t="b">
        <v>0</v>
      </c>
      <c r="P683" t="s">
        <v>8273</v>
      </c>
      <c r="Q683" s="7">
        <f t="shared" si="62"/>
        <v>4.0000000000000002E-4</v>
      </c>
      <c r="R683" s="8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5">
        <f t="shared" si="60"/>
        <v>42778.765300925923</v>
      </c>
      <c r="L684" s="5">
        <f t="shared" si="61"/>
        <v>42808.723634259266</v>
      </c>
      <c r="M684" t="b">
        <v>0</v>
      </c>
      <c r="N684">
        <v>4</v>
      </c>
      <c r="O684" t="b">
        <v>0</v>
      </c>
      <c r="P684" t="s">
        <v>8273</v>
      </c>
      <c r="Q684" s="7">
        <f t="shared" si="62"/>
        <v>1.06E-3</v>
      </c>
      <c r="R684" s="8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5">
        <f t="shared" si="60"/>
        <v>42634.900046296301</v>
      </c>
      <c r="L685" s="5">
        <f t="shared" si="61"/>
        <v>42674.900046296301</v>
      </c>
      <c r="M685" t="b">
        <v>0</v>
      </c>
      <c r="N685">
        <v>3</v>
      </c>
      <c r="O685" t="b">
        <v>0</v>
      </c>
      <c r="P685" t="s">
        <v>8273</v>
      </c>
      <c r="Q685" s="7">
        <f t="shared" si="62"/>
        <v>8.5142857142857138E-3</v>
      </c>
      <c r="R685" s="8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5">
        <f t="shared" si="60"/>
        <v>41809.473275462966</v>
      </c>
      <c r="L686" s="5">
        <f t="shared" si="61"/>
        <v>41845.125</v>
      </c>
      <c r="M686" t="b">
        <v>0</v>
      </c>
      <c r="N686">
        <v>135</v>
      </c>
      <c r="O686" t="b">
        <v>0</v>
      </c>
      <c r="P686" t="s">
        <v>8273</v>
      </c>
      <c r="Q686" s="7">
        <f t="shared" si="62"/>
        <v>7.4837500000000001E-2</v>
      </c>
      <c r="R686" s="8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5">
        <f t="shared" si="60"/>
        <v>41971.866574074069</v>
      </c>
      <c r="L687" s="5">
        <f t="shared" si="61"/>
        <v>42016.866574074069</v>
      </c>
      <c r="M687" t="b">
        <v>0</v>
      </c>
      <c r="N687">
        <v>10</v>
      </c>
      <c r="O687" t="b">
        <v>0</v>
      </c>
      <c r="P687" t="s">
        <v>8273</v>
      </c>
      <c r="Q687" s="7">
        <f t="shared" si="62"/>
        <v>0.27650000000000002</v>
      </c>
      <c r="R687" s="8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5">
        <f t="shared" si="60"/>
        <v>42189.673263888893</v>
      </c>
      <c r="L688" s="5">
        <f t="shared" si="61"/>
        <v>42219.673263888893</v>
      </c>
      <c r="M688" t="b">
        <v>0</v>
      </c>
      <c r="N688">
        <v>0</v>
      </c>
      <c r="O688" t="b">
        <v>0</v>
      </c>
      <c r="P688" t="s">
        <v>8273</v>
      </c>
      <c r="Q688" s="7">
        <f t="shared" si="62"/>
        <v>0</v>
      </c>
      <c r="R688" s="8">
        <f t="shared" si="63"/>
        <v>0</v>
      </c>
      <c r="S688" t="str">
        <f t="shared" si="64"/>
        <v>technology</v>
      </c>
      <c r="T688" t="str">
        <f t="shared" si="65"/>
        <v>wearables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5">
        <f t="shared" si="60"/>
        <v>42711.750613425931</v>
      </c>
      <c r="L689" s="5">
        <f t="shared" si="61"/>
        <v>42771.750613425931</v>
      </c>
      <c r="M689" t="b">
        <v>0</v>
      </c>
      <c r="N689">
        <v>6</v>
      </c>
      <c r="O689" t="b">
        <v>0</v>
      </c>
      <c r="P689" t="s">
        <v>8273</v>
      </c>
      <c r="Q689" s="7">
        <f t="shared" si="62"/>
        <v>3.5499999999999997E-2</v>
      </c>
      <c r="R689" s="8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5">
        <f t="shared" si="60"/>
        <v>42262.104780092588</v>
      </c>
      <c r="L690" s="5">
        <f t="shared" si="61"/>
        <v>42292.104780092588</v>
      </c>
      <c r="M690" t="b">
        <v>0</v>
      </c>
      <c r="N690">
        <v>36</v>
      </c>
      <c r="O690" t="b">
        <v>0</v>
      </c>
      <c r="P690" t="s">
        <v>8273</v>
      </c>
      <c r="Q690" s="7">
        <f t="shared" si="62"/>
        <v>0.72989999999999999</v>
      </c>
      <c r="R690" s="8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5">
        <f t="shared" si="60"/>
        <v>42675.66778935185</v>
      </c>
      <c r="L691" s="5">
        <f t="shared" si="61"/>
        <v>42712.207638888889</v>
      </c>
      <c r="M691" t="b">
        <v>0</v>
      </c>
      <c r="N691">
        <v>336</v>
      </c>
      <c r="O691" t="b">
        <v>0</v>
      </c>
      <c r="P691" t="s">
        <v>8273</v>
      </c>
      <c r="Q691" s="7">
        <f t="shared" si="62"/>
        <v>0.57648750000000004</v>
      </c>
      <c r="R691" s="8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5">
        <f t="shared" si="60"/>
        <v>42579.634733796294</v>
      </c>
      <c r="L692" s="5">
        <f t="shared" si="61"/>
        <v>42622.25</v>
      </c>
      <c r="M692" t="b">
        <v>0</v>
      </c>
      <c r="N692">
        <v>34</v>
      </c>
      <c r="O692" t="b">
        <v>0</v>
      </c>
      <c r="P692" t="s">
        <v>8273</v>
      </c>
      <c r="Q692" s="7">
        <f t="shared" si="62"/>
        <v>0.1234</v>
      </c>
      <c r="R692" s="8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5">
        <f t="shared" si="60"/>
        <v>42158.028310185182</v>
      </c>
      <c r="L693" s="5">
        <f t="shared" si="61"/>
        <v>42186.028310185182</v>
      </c>
      <c r="M693" t="b">
        <v>0</v>
      </c>
      <c r="N693">
        <v>10</v>
      </c>
      <c r="O693" t="b">
        <v>0</v>
      </c>
      <c r="P693" t="s">
        <v>8273</v>
      </c>
      <c r="Q693" s="7">
        <f t="shared" si="62"/>
        <v>5.1999999999999998E-3</v>
      </c>
      <c r="R693" s="8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5">
        <f t="shared" si="60"/>
        <v>42696.37572916667</v>
      </c>
      <c r="L694" s="5">
        <f t="shared" si="61"/>
        <v>42726.37572916667</v>
      </c>
      <c r="M694" t="b">
        <v>0</v>
      </c>
      <c r="N694">
        <v>201</v>
      </c>
      <c r="O694" t="b">
        <v>0</v>
      </c>
      <c r="P694" t="s">
        <v>8273</v>
      </c>
      <c r="Q694" s="7">
        <f t="shared" si="62"/>
        <v>6.5299999999999997E-2</v>
      </c>
      <c r="R694" s="8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5">
        <f t="shared" si="60"/>
        <v>42094.808182870373</v>
      </c>
      <c r="L695" s="5">
        <f t="shared" si="61"/>
        <v>42124.808182870373</v>
      </c>
      <c r="M695" t="b">
        <v>0</v>
      </c>
      <c r="N695">
        <v>296</v>
      </c>
      <c r="O695" t="b">
        <v>0</v>
      </c>
      <c r="P695" t="s">
        <v>8273</v>
      </c>
      <c r="Q695" s="7">
        <f t="shared" si="62"/>
        <v>0.35338000000000003</v>
      </c>
      <c r="R695" s="8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5">
        <f t="shared" si="60"/>
        <v>42737.663877314815</v>
      </c>
      <c r="L696" s="5">
        <f t="shared" si="61"/>
        <v>42767.663877314815</v>
      </c>
      <c r="M696" t="b">
        <v>0</v>
      </c>
      <c r="N696">
        <v>7</v>
      </c>
      <c r="O696" t="b">
        <v>0</v>
      </c>
      <c r="P696" t="s">
        <v>8273</v>
      </c>
      <c r="Q696" s="7">
        <f t="shared" si="62"/>
        <v>3.933333333333333E-3</v>
      </c>
      <c r="R696" s="8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5">
        <f t="shared" si="60"/>
        <v>41913.521064814813</v>
      </c>
      <c r="L697" s="5">
        <f t="shared" si="61"/>
        <v>41943.521064814813</v>
      </c>
      <c r="M697" t="b">
        <v>0</v>
      </c>
      <c r="N697">
        <v>7</v>
      </c>
      <c r="O697" t="b">
        <v>0</v>
      </c>
      <c r="P697" t="s">
        <v>8273</v>
      </c>
      <c r="Q697" s="7">
        <f t="shared" si="62"/>
        <v>1.06E-2</v>
      </c>
      <c r="R697" s="8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5">
        <f t="shared" si="60"/>
        <v>41815.927106481482</v>
      </c>
      <c r="L698" s="5">
        <f t="shared" si="61"/>
        <v>41845.927106481482</v>
      </c>
      <c r="M698" t="b">
        <v>0</v>
      </c>
      <c r="N698">
        <v>1</v>
      </c>
      <c r="O698" t="b">
        <v>0</v>
      </c>
      <c r="P698" t="s">
        <v>8273</v>
      </c>
      <c r="Q698" s="7">
        <f t="shared" si="62"/>
        <v>5.7142857142857145E-6</v>
      </c>
      <c r="R698" s="8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5">
        <f t="shared" si="60"/>
        <v>42388.523020833338</v>
      </c>
      <c r="L699" s="5">
        <f t="shared" si="61"/>
        <v>42403.523020833338</v>
      </c>
      <c r="M699" t="b">
        <v>0</v>
      </c>
      <c r="N699">
        <v>114</v>
      </c>
      <c r="O699" t="b">
        <v>0</v>
      </c>
      <c r="P699" t="s">
        <v>8273</v>
      </c>
      <c r="Q699" s="7">
        <f t="shared" si="62"/>
        <v>0.46379999999999999</v>
      </c>
      <c r="R699" s="8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5">
        <f t="shared" si="60"/>
        <v>41866.931076388886</v>
      </c>
      <c r="L700" s="5">
        <f t="shared" si="61"/>
        <v>41900.083333333336</v>
      </c>
      <c r="M700" t="b">
        <v>0</v>
      </c>
      <c r="N700">
        <v>29</v>
      </c>
      <c r="O700" t="b">
        <v>0</v>
      </c>
      <c r="P700" t="s">
        <v>8273</v>
      </c>
      <c r="Q700" s="7">
        <f t="shared" si="62"/>
        <v>0.15390000000000001</v>
      </c>
      <c r="R700" s="8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5">
        <f t="shared" si="60"/>
        <v>41563.485509259262</v>
      </c>
      <c r="L701" s="5">
        <f t="shared" si="61"/>
        <v>41600.666666666664</v>
      </c>
      <c r="M701" t="b">
        <v>0</v>
      </c>
      <c r="N701">
        <v>890</v>
      </c>
      <c r="O701" t="b">
        <v>0</v>
      </c>
      <c r="P701" t="s">
        <v>8273</v>
      </c>
      <c r="Q701" s="7">
        <f t="shared" si="62"/>
        <v>0.824221076923077</v>
      </c>
      <c r="R701" s="8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5">
        <f t="shared" si="60"/>
        <v>42715.688437500001</v>
      </c>
      <c r="L702" s="5">
        <f t="shared" si="61"/>
        <v>42745.688437500001</v>
      </c>
      <c r="M702" t="b">
        <v>0</v>
      </c>
      <c r="N702">
        <v>31</v>
      </c>
      <c r="O702" t="b">
        <v>0</v>
      </c>
      <c r="P702" t="s">
        <v>8273</v>
      </c>
      <c r="Q702" s="7">
        <f t="shared" si="62"/>
        <v>2.6866666666666667E-2</v>
      </c>
      <c r="R702" s="8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5">
        <f t="shared" si="60"/>
        <v>41813.662962962961</v>
      </c>
      <c r="L703" s="5">
        <f t="shared" si="61"/>
        <v>41843.662962962961</v>
      </c>
      <c r="M703" t="b">
        <v>0</v>
      </c>
      <c r="N703">
        <v>21</v>
      </c>
      <c r="O703" t="b">
        <v>0</v>
      </c>
      <c r="P703" t="s">
        <v>8273</v>
      </c>
      <c r="Q703" s="7">
        <f t="shared" si="62"/>
        <v>0.26600000000000001</v>
      </c>
      <c r="R703" s="8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5">
        <f t="shared" si="60"/>
        <v>42668.726701388892</v>
      </c>
      <c r="L704" s="5">
        <f t="shared" si="61"/>
        <v>42698.768368055549</v>
      </c>
      <c r="M704" t="b">
        <v>0</v>
      </c>
      <c r="N704">
        <v>37</v>
      </c>
      <c r="O704" t="b">
        <v>0</v>
      </c>
      <c r="P704" t="s">
        <v>8273</v>
      </c>
      <c r="Q704" s="7">
        <f t="shared" si="62"/>
        <v>0.30813400000000002</v>
      </c>
      <c r="R704" s="8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5">
        <f t="shared" si="60"/>
        <v>42711.950798611113</v>
      </c>
      <c r="L705" s="5">
        <f t="shared" si="61"/>
        <v>42766.98055555555</v>
      </c>
      <c r="M705" t="b">
        <v>0</v>
      </c>
      <c r="N705">
        <v>7</v>
      </c>
      <c r="O705" t="b">
        <v>0</v>
      </c>
      <c r="P705" t="s">
        <v>8273</v>
      </c>
      <c r="Q705" s="7">
        <f t="shared" si="62"/>
        <v>5.5800000000000002E-2</v>
      </c>
      <c r="R705" s="8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5">
        <f t="shared" si="60"/>
        <v>42726.192916666667</v>
      </c>
      <c r="L706" s="5">
        <f t="shared" si="61"/>
        <v>42786.192916666667</v>
      </c>
      <c r="M706" t="b">
        <v>0</v>
      </c>
      <c r="N706">
        <v>4</v>
      </c>
      <c r="O706" t="b">
        <v>0</v>
      </c>
      <c r="P706" t="s">
        <v>8273</v>
      </c>
      <c r="Q706" s="7">
        <f t="shared" si="62"/>
        <v>8.7454545454545458E-3</v>
      </c>
      <c r="R706" s="8">
        <f t="shared" si="63"/>
        <v>120.25</v>
      </c>
      <c r="S706" t="str">
        <f t="shared" si="64"/>
        <v>technology</v>
      </c>
      <c r="T706" t="str">
        <f t="shared" si="65"/>
        <v>wearables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5">
        <f t="shared" ref="K707:K770" si="66">(((J707/60)/60)/24)+DATE(1970,1,1)</f>
        <v>42726.491643518515</v>
      </c>
      <c r="L707" s="5">
        <f t="shared" ref="L707:L770" si="67">(((I707/60)/60)/24)+DATE(1970,1,1)</f>
        <v>42756.491643518515</v>
      </c>
      <c r="M707" t="b">
        <v>0</v>
      </c>
      <c r="N707">
        <v>5</v>
      </c>
      <c r="O707" t="b">
        <v>0</v>
      </c>
      <c r="P707" t="s">
        <v>8273</v>
      </c>
      <c r="Q707" s="7">
        <f t="shared" ref="Q707:Q770" si="68">E707/D707</f>
        <v>9.7699999999999992E-3</v>
      </c>
      <c r="R707" s="8">
        <f t="shared" ref="R707:R770" si="69">IFERROR(E707/N707,0)</f>
        <v>195.4</v>
      </c>
      <c r="S707" t="str">
        <f t="shared" ref="S707:S770" si="70">LEFT(P707,FIND("/",P707)-1)</f>
        <v>technology</v>
      </c>
      <c r="T707" t="str">
        <f t="shared" ref="T707:T770" si="71">RIGHT(P707,LEN(P707)-FIND("/",P707))</f>
        <v>wearables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5">
        <f t="shared" si="66"/>
        <v>42676.995173611111</v>
      </c>
      <c r="L708" s="5">
        <f t="shared" si="67"/>
        <v>42718.777083333334</v>
      </c>
      <c r="M708" t="b">
        <v>0</v>
      </c>
      <c r="N708">
        <v>0</v>
      </c>
      <c r="O708" t="b">
        <v>0</v>
      </c>
      <c r="P708" t="s">
        <v>8273</v>
      </c>
      <c r="Q708" s="7">
        <f t="shared" si="68"/>
        <v>0</v>
      </c>
      <c r="R708" s="8">
        <f t="shared" si="69"/>
        <v>0</v>
      </c>
      <c r="S708" t="str">
        <f t="shared" si="70"/>
        <v>technology</v>
      </c>
      <c r="T708" t="str">
        <f t="shared" si="71"/>
        <v>wearables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5">
        <f t="shared" si="66"/>
        <v>42696.663506944446</v>
      </c>
      <c r="L709" s="5">
        <f t="shared" si="67"/>
        <v>42736.663506944446</v>
      </c>
      <c r="M709" t="b">
        <v>0</v>
      </c>
      <c r="N709">
        <v>456</v>
      </c>
      <c r="O709" t="b">
        <v>0</v>
      </c>
      <c r="P709" t="s">
        <v>8273</v>
      </c>
      <c r="Q709" s="7">
        <f t="shared" si="68"/>
        <v>0.78927352941176465</v>
      </c>
      <c r="R709" s="8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5">
        <f t="shared" si="66"/>
        <v>41835.581018518518</v>
      </c>
      <c r="L710" s="5">
        <f t="shared" si="67"/>
        <v>41895.581018518518</v>
      </c>
      <c r="M710" t="b">
        <v>0</v>
      </c>
      <c r="N710">
        <v>369</v>
      </c>
      <c r="O710" t="b">
        <v>0</v>
      </c>
      <c r="P710" t="s">
        <v>8273</v>
      </c>
      <c r="Q710" s="7">
        <f t="shared" si="68"/>
        <v>0.22092500000000001</v>
      </c>
      <c r="R710" s="8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5">
        <f t="shared" si="66"/>
        <v>41948.041192129633</v>
      </c>
      <c r="L711" s="5">
        <f t="shared" si="67"/>
        <v>41978.041192129633</v>
      </c>
      <c r="M711" t="b">
        <v>0</v>
      </c>
      <c r="N711">
        <v>2</v>
      </c>
      <c r="O711" t="b">
        <v>0</v>
      </c>
      <c r="P711" t="s">
        <v>8273</v>
      </c>
      <c r="Q711" s="7">
        <f t="shared" si="68"/>
        <v>4.0666666666666663E-3</v>
      </c>
      <c r="R711" s="8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5">
        <f t="shared" si="66"/>
        <v>41837.984976851854</v>
      </c>
      <c r="L712" s="5">
        <f t="shared" si="67"/>
        <v>41871.030555555553</v>
      </c>
      <c r="M712" t="b">
        <v>0</v>
      </c>
      <c r="N712">
        <v>0</v>
      </c>
      <c r="O712" t="b">
        <v>0</v>
      </c>
      <c r="P712" t="s">
        <v>8273</v>
      </c>
      <c r="Q712" s="7">
        <f t="shared" si="68"/>
        <v>0</v>
      </c>
      <c r="R712" s="8">
        <f t="shared" si="69"/>
        <v>0</v>
      </c>
      <c r="S712" t="str">
        <f t="shared" si="70"/>
        <v>technology</v>
      </c>
      <c r="T712" t="str">
        <f t="shared" si="71"/>
        <v>wearables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5">
        <f t="shared" si="66"/>
        <v>42678.459120370375</v>
      </c>
      <c r="L713" s="5">
        <f t="shared" si="67"/>
        <v>42718.500787037032</v>
      </c>
      <c r="M713" t="b">
        <v>0</v>
      </c>
      <c r="N713">
        <v>338</v>
      </c>
      <c r="O713" t="b">
        <v>0</v>
      </c>
      <c r="P713" t="s">
        <v>8273</v>
      </c>
      <c r="Q713" s="7">
        <f t="shared" si="68"/>
        <v>0.33790999999999999</v>
      </c>
      <c r="R713" s="8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5">
        <f t="shared" si="66"/>
        <v>42384.680925925932</v>
      </c>
      <c r="L714" s="5">
        <f t="shared" si="67"/>
        <v>42414.680925925932</v>
      </c>
      <c r="M714" t="b">
        <v>0</v>
      </c>
      <c r="N714">
        <v>4</v>
      </c>
      <c r="O714" t="b">
        <v>0</v>
      </c>
      <c r="P714" t="s">
        <v>8273</v>
      </c>
      <c r="Q714" s="7">
        <f t="shared" si="68"/>
        <v>2.1649484536082476E-3</v>
      </c>
      <c r="R714" s="8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5">
        <f t="shared" si="66"/>
        <v>42496.529305555552</v>
      </c>
      <c r="L715" s="5">
        <f t="shared" si="67"/>
        <v>42526.529305555552</v>
      </c>
      <c r="M715" t="b">
        <v>0</v>
      </c>
      <c r="N715">
        <v>1</v>
      </c>
      <c r="O715" t="b">
        <v>0</v>
      </c>
      <c r="P715" t="s">
        <v>8273</v>
      </c>
      <c r="Q715" s="7">
        <f t="shared" si="68"/>
        <v>7.9600000000000001E-3</v>
      </c>
      <c r="R715" s="8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5">
        <f t="shared" si="66"/>
        <v>42734.787986111114</v>
      </c>
      <c r="L716" s="5">
        <f t="shared" si="67"/>
        <v>42794.787986111114</v>
      </c>
      <c r="M716" t="b">
        <v>0</v>
      </c>
      <c r="N716">
        <v>28</v>
      </c>
      <c r="O716" t="b">
        <v>0</v>
      </c>
      <c r="P716" t="s">
        <v>8273</v>
      </c>
      <c r="Q716" s="7">
        <f t="shared" si="68"/>
        <v>0.14993333333333334</v>
      </c>
      <c r="R716" s="8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5">
        <f t="shared" si="66"/>
        <v>42273.090740740736</v>
      </c>
      <c r="L717" s="5">
        <f t="shared" si="67"/>
        <v>42313.132407407407</v>
      </c>
      <c r="M717" t="b">
        <v>0</v>
      </c>
      <c r="N717">
        <v>12</v>
      </c>
      <c r="O717" t="b">
        <v>0</v>
      </c>
      <c r="P717" t="s">
        <v>8273</v>
      </c>
      <c r="Q717" s="7">
        <f t="shared" si="68"/>
        <v>5.0509090909090906E-2</v>
      </c>
      <c r="R717" s="8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5">
        <f t="shared" si="66"/>
        <v>41940.658645833333</v>
      </c>
      <c r="L718" s="5">
        <f t="shared" si="67"/>
        <v>41974</v>
      </c>
      <c r="M718" t="b">
        <v>0</v>
      </c>
      <c r="N718">
        <v>16</v>
      </c>
      <c r="O718" t="b">
        <v>0</v>
      </c>
      <c r="P718" t="s">
        <v>8273</v>
      </c>
      <c r="Q718" s="7">
        <f t="shared" si="68"/>
        <v>0.10214285714285715</v>
      </c>
      <c r="R718" s="8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5">
        <f t="shared" si="66"/>
        <v>41857.854189814818</v>
      </c>
      <c r="L719" s="5">
        <f t="shared" si="67"/>
        <v>41887.854189814818</v>
      </c>
      <c r="M719" t="b">
        <v>0</v>
      </c>
      <c r="N719">
        <v>4</v>
      </c>
      <c r="O719" t="b">
        <v>0</v>
      </c>
      <c r="P719" t="s">
        <v>8273</v>
      </c>
      <c r="Q719" s="7">
        <f t="shared" si="68"/>
        <v>3.0500000000000002E-3</v>
      </c>
      <c r="R719" s="8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5">
        <f t="shared" si="66"/>
        <v>42752.845451388886</v>
      </c>
      <c r="L720" s="5">
        <f t="shared" si="67"/>
        <v>42784.249305555553</v>
      </c>
      <c r="M720" t="b">
        <v>0</v>
      </c>
      <c r="N720">
        <v>4</v>
      </c>
      <c r="O720" t="b">
        <v>0</v>
      </c>
      <c r="P720" t="s">
        <v>8273</v>
      </c>
      <c r="Q720" s="7">
        <f t="shared" si="68"/>
        <v>7.4999999999999997E-3</v>
      </c>
      <c r="R720" s="8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5">
        <f t="shared" si="66"/>
        <v>42409.040231481486</v>
      </c>
      <c r="L721" s="5">
        <f t="shared" si="67"/>
        <v>42423.040231481486</v>
      </c>
      <c r="M721" t="b">
        <v>0</v>
      </c>
      <c r="N721">
        <v>10</v>
      </c>
      <c r="O721" t="b">
        <v>0</v>
      </c>
      <c r="P721" t="s">
        <v>8273</v>
      </c>
      <c r="Q721" s="7">
        <f t="shared" si="68"/>
        <v>1.2933333333333333E-2</v>
      </c>
      <c r="R721" s="8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5">
        <f t="shared" si="66"/>
        <v>40909.649201388893</v>
      </c>
      <c r="L722" s="5">
        <f t="shared" si="67"/>
        <v>40937.649201388893</v>
      </c>
      <c r="M722" t="b">
        <v>0</v>
      </c>
      <c r="N722">
        <v>41</v>
      </c>
      <c r="O722" t="b">
        <v>1</v>
      </c>
      <c r="P722" t="s">
        <v>8274</v>
      </c>
      <c r="Q722" s="7">
        <f t="shared" si="68"/>
        <v>1.4394736842105262</v>
      </c>
      <c r="R722" s="8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5">
        <f t="shared" si="66"/>
        <v>41807.571840277778</v>
      </c>
      <c r="L723" s="5">
        <f t="shared" si="67"/>
        <v>41852.571840277778</v>
      </c>
      <c r="M723" t="b">
        <v>0</v>
      </c>
      <c r="N723">
        <v>119</v>
      </c>
      <c r="O723" t="b">
        <v>1</v>
      </c>
      <c r="P723" t="s">
        <v>8274</v>
      </c>
      <c r="Q723" s="7">
        <f t="shared" si="68"/>
        <v>1.2210975609756098</v>
      </c>
      <c r="R723" s="8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5">
        <f t="shared" si="66"/>
        <v>40977.805300925924</v>
      </c>
      <c r="L724" s="5">
        <f t="shared" si="67"/>
        <v>41007.76363425926</v>
      </c>
      <c r="M724" t="b">
        <v>0</v>
      </c>
      <c r="N724">
        <v>153</v>
      </c>
      <c r="O724" t="b">
        <v>1</v>
      </c>
      <c r="P724" t="s">
        <v>8274</v>
      </c>
      <c r="Q724" s="7">
        <f t="shared" si="68"/>
        <v>1.3202400000000001</v>
      </c>
      <c r="R724" s="8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5">
        <f t="shared" si="66"/>
        <v>42184.816539351858</v>
      </c>
      <c r="L725" s="5">
        <f t="shared" si="67"/>
        <v>42215.165972222225</v>
      </c>
      <c r="M725" t="b">
        <v>0</v>
      </c>
      <c r="N725">
        <v>100</v>
      </c>
      <c r="O725" t="b">
        <v>1</v>
      </c>
      <c r="P725" t="s">
        <v>8274</v>
      </c>
      <c r="Q725" s="7">
        <f t="shared" si="68"/>
        <v>1.0938000000000001</v>
      </c>
      <c r="R725" s="8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5">
        <f t="shared" si="66"/>
        <v>40694.638460648144</v>
      </c>
      <c r="L726" s="5">
        <f t="shared" si="67"/>
        <v>40724.638460648144</v>
      </c>
      <c r="M726" t="b">
        <v>0</v>
      </c>
      <c r="N726">
        <v>143</v>
      </c>
      <c r="O726" t="b">
        <v>1</v>
      </c>
      <c r="P726" t="s">
        <v>8274</v>
      </c>
      <c r="Q726" s="7">
        <f t="shared" si="68"/>
        <v>1.0547157142857144</v>
      </c>
      <c r="R726" s="8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5">
        <f t="shared" si="66"/>
        <v>42321.626296296294</v>
      </c>
      <c r="L727" s="5">
        <f t="shared" si="67"/>
        <v>42351.626296296294</v>
      </c>
      <c r="M727" t="b">
        <v>0</v>
      </c>
      <c r="N727">
        <v>140</v>
      </c>
      <c r="O727" t="b">
        <v>1</v>
      </c>
      <c r="P727" t="s">
        <v>8274</v>
      </c>
      <c r="Q727" s="7">
        <f t="shared" si="68"/>
        <v>1.0035000000000001</v>
      </c>
      <c r="R727" s="8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5">
        <f t="shared" si="66"/>
        <v>41346.042673611111</v>
      </c>
      <c r="L728" s="5">
        <f t="shared" si="67"/>
        <v>41376.042673611111</v>
      </c>
      <c r="M728" t="b">
        <v>0</v>
      </c>
      <c r="N728">
        <v>35</v>
      </c>
      <c r="O728" t="b">
        <v>1</v>
      </c>
      <c r="P728" t="s">
        <v>8274</v>
      </c>
      <c r="Q728" s="7">
        <f t="shared" si="68"/>
        <v>1.014</v>
      </c>
      <c r="R728" s="8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5">
        <f t="shared" si="66"/>
        <v>41247.020243055551</v>
      </c>
      <c r="L729" s="5">
        <f t="shared" si="67"/>
        <v>41288.888888888891</v>
      </c>
      <c r="M729" t="b">
        <v>0</v>
      </c>
      <c r="N729">
        <v>149</v>
      </c>
      <c r="O729" t="b">
        <v>1</v>
      </c>
      <c r="P729" t="s">
        <v>8274</v>
      </c>
      <c r="Q729" s="7">
        <f t="shared" si="68"/>
        <v>1.5551428571428572</v>
      </c>
      <c r="R729" s="8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5">
        <f t="shared" si="66"/>
        <v>40731.837465277778</v>
      </c>
      <c r="L730" s="5">
        <f t="shared" si="67"/>
        <v>40776.837465277778</v>
      </c>
      <c r="M730" t="b">
        <v>0</v>
      </c>
      <c r="N730">
        <v>130</v>
      </c>
      <c r="O730" t="b">
        <v>1</v>
      </c>
      <c r="P730" t="s">
        <v>8274</v>
      </c>
      <c r="Q730" s="7">
        <f t="shared" si="68"/>
        <v>1.05566</v>
      </c>
      <c r="R730" s="8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5">
        <f t="shared" si="66"/>
        <v>41111.185891203706</v>
      </c>
      <c r="L731" s="5">
        <f t="shared" si="67"/>
        <v>41171.185891203706</v>
      </c>
      <c r="M731" t="b">
        <v>0</v>
      </c>
      <c r="N731">
        <v>120</v>
      </c>
      <c r="O731" t="b">
        <v>1</v>
      </c>
      <c r="P731" t="s">
        <v>8274</v>
      </c>
      <c r="Q731" s="7">
        <f t="shared" si="68"/>
        <v>1.3065</v>
      </c>
      <c r="R731" s="8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5">
        <f t="shared" si="66"/>
        <v>40854.745266203703</v>
      </c>
      <c r="L732" s="5">
        <f t="shared" si="67"/>
        <v>40884.745266203703</v>
      </c>
      <c r="M732" t="b">
        <v>0</v>
      </c>
      <c r="N732">
        <v>265</v>
      </c>
      <c r="O732" t="b">
        <v>1</v>
      </c>
      <c r="P732" t="s">
        <v>8274</v>
      </c>
      <c r="Q732" s="7">
        <f t="shared" si="68"/>
        <v>1.3219000000000001</v>
      </c>
      <c r="R732" s="8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5">
        <f t="shared" si="66"/>
        <v>40879.795682870368</v>
      </c>
      <c r="L733" s="5">
        <f t="shared" si="67"/>
        <v>40930.25</v>
      </c>
      <c r="M733" t="b">
        <v>0</v>
      </c>
      <c r="N733">
        <v>71</v>
      </c>
      <c r="O733" t="b">
        <v>1</v>
      </c>
      <c r="P733" t="s">
        <v>8274</v>
      </c>
      <c r="Q733" s="7">
        <f t="shared" si="68"/>
        <v>1.26</v>
      </c>
      <c r="R733" s="8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5">
        <f t="shared" si="66"/>
        <v>41486.424317129626</v>
      </c>
      <c r="L734" s="5">
        <f t="shared" si="67"/>
        <v>41546.424317129626</v>
      </c>
      <c r="M734" t="b">
        <v>0</v>
      </c>
      <c r="N734">
        <v>13</v>
      </c>
      <c r="O734" t="b">
        <v>1</v>
      </c>
      <c r="P734" t="s">
        <v>8274</v>
      </c>
      <c r="Q734" s="7">
        <f t="shared" si="68"/>
        <v>1.6</v>
      </c>
      <c r="R734" s="8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5">
        <f t="shared" si="66"/>
        <v>41598.420046296298</v>
      </c>
      <c r="L735" s="5">
        <f t="shared" si="67"/>
        <v>41628.420046296298</v>
      </c>
      <c r="M735" t="b">
        <v>0</v>
      </c>
      <c r="N735">
        <v>169</v>
      </c>
      <c r="O735" t="b">
        <v>1</v>
      </c>
      <c r="P735" t="s">
        <v>8274</v>
      </c>
      <c r="Q735" s="7">
        <f t="shared" si="68"/>
        <v>1.2048000000000001</v>
      </c>
      <c r="R735" s="8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5">
        <f t="shared" si="66"/>
        <v>42102.164583333331</v>
      </c>
      <c r="L736" s="5">
        <f t="shared" si="67"/>
        <v>42133.208333333328</v>
      </c>
      <c r="M736" t="b">
        <v>0</v>
      </c>
      <c r="N736">
        <v>57</v>
      </c>
      <c r="O736" t="b">
        <v>1</v>
      </c>
      <c r="P736" t="s">
        <v>8274</v>
      </c>
      <c r="Q736" s="7">
        <f t="shared" si="68"/>
        <v>1.2552941176470589</v>
      </c>
      <c r="R736" s="8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5">
        <f t="shared" si="66"/>
        <v>41946.029467592591</v>
      </c>
      <c r="L737" s="5">
        <f t="shared" si="67"/>
        <v>41977.027083333334</v>
      </c>
      <c r="M737" t="b">
        <v>0</v>
      </c>
      <c r="N737">
        <v>229</v>
      </c>
      <c r="O737" t="b">
        <v>1</v>
      </c>
      <c r="P737" t="s">
        <v>8274</v>
      </c>
      <c r="Q737" s="7">
        <f t="shared" si="68"/>
        <v>1.1440638297872341</v>
      </c>
      <c r="R737" s="8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5">
        <f t="shared" si="66"/>
        <v>41579.734259259261</v>
      </c>
      <c r="L738" s="5">
        <f t="shared" si="67"/>
        <v>41599.207638888889</v>
      </c>
      <c r="M738" t="b">
        <v>0</v>
      </c>
      <c r="N738">
        <v>108</v>
      </c>
      <c r="O738" t="b">
        <v>1</v>
      </c>
      <c r="P738" t="s">
        <v>8274</v>
      </c>
      <c r="Q738" s="7">
        <f t="shared" si="68"/>
        <v>3.151388888888889</v>
      </c>
      <c r="R738" s="8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5">
        <f t="shared" si="66"/>
        <v>41667.275312500002</v>
      </c>
      <c r="L739" s="5">
        <f t="shared" si="67"/>
        <v>41684.833333333336</v>
      </c>
      <c r="M739" t="b">
        <v>0</v>
      </c>
      <c r="N739">
        <v>108</v>
      </c>
      <c r="O739" t="b">
        <v>1</v>
      </c>
      <c r="P739" t="s">
        <v>8274</v>
      </c>
      <c r="Q739" s="7">
        <f t="shared" si="68"/>
        <v>1.224</v>
      </c>
      <c r="R739" s="8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5">
        <f t="shared" si="66"/>
        <v>41943.604097222218</v>
      </c>
      <c r="L740" s="5">
        <f t="shared" si="67"/>
        <v>41974.207638888889</v>
      </c>
      <c r="M740" t="b">
        <v>0</v>
      </c>
      <c r="N740">
        <v>41</v>
      </c>
      <c r="O740" t="b">
        <v>1</v>
      </c>
      <c r="P740" t="s">
        <v>8274</v>
      </c>
      <c r="Q740" s="7">
        <f t="shared" si="68"/>
        <v>1.0673333333333332</v>
      </c>
      <c r="R740" s="8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5">
        <f t="shared" si="66"/>
        <v>41829.502650462964</v>
      </c>
      <c r="L741" s="5">
        <f t="shared" si="67"/>
        <v>41862.502650462964</v>
      </c>
      <c r="M741" t="b">
        <v>0</v>
      </c>
      <c r="N741">
        <v>139</v>
      </c>
      <c r="O741" t="b">
        <v>1</v>
      </c>
      <c r="P741" t="s">
        <v>8274</v>
      </c>
      <c r="Q741" s="7">
        <f t="shared" si="68"/>
        <v>1.5833333333333333</v>
      </c>
      <c r="R741" s="8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5">
        <f t="shared" si="66"/>
        <v>42162.146782407406</v>
      </c>
      <c r="L742" s="5">
        <f t="shared" si="67"/>
        <v>42176.146782407406</v>
      </c>
      <c r="M742" t="b">
        <v>0</v>
      </c>
      <c r="N742">
        <v>19</v>
      </c>
      <c r="O742" t="b">
        <v>1</v>
      </c>
      <c r="P742" t="s">
        <v>8274</v>
      </c>
      <c r="Q742" s="7">
        <f t="shared" si="68"/>
        <v>1.0740000000000001</v>
      </c>
      <c r="R742" s="8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5">
        <f t="shared" si="66"/>
        <v>41401.648217592592</v>
      </c>
      <c r="L743" s="5">
        <f t="shared" si="67"/>
        <v>41436.648217592592</v>
      </c>
      <c r="M743" t="b">
        <v>0</v>
      </c>
      <c r="N743">
        <v>94</v>
      </c>
      <c r="O743" t="b">
        <v>1</v>
      </c>
      <c r="P743" t="s">
        <v>8274</v>
      </c>
      <c r="Q743" s="7">
        <f t="shared" si="68"/>
        <v>1.0226</v>
      </c>
      <c r="R743" s="8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5">
        <f t="shared" si="66"/>
        <v>41689.917962962965</v>
      </c>
      <c r="L744" s="5">
        <f t="shared" si="67"/>
        <v>41719.876296296294</v>
      </c>
      <c r="M744" t="b">
        <v>0</v>
      </c>
      <c r="N744">
        <v>23</v>
      </c>
      <c r="O744" t="b">
        <v>1</v>
      </c>
      <c r="P744" t="s">
        <v>8274</v>
      </c>
      <c r="Q744" s="7">
        <f t="shared" si="68"/>
        <v>1.1071428571428572</v>
      </c>
      <c r="R744" s="8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5">
        <f t="shared" si="66"/>
        <v>40990.709317129629</v>
      </c>
      <c r="L745" s="5">
        <f t="shared" si="67"/>
        <v>41015.875</v>
      </c>
      <c r="M745" t="b">
        <v>0</v>
      </c>
      <c r="N745">
        <v>15</v>
      </c>
      <c r="O745" t="b">
        <v>1</v>
      </c>
      <c r="P745" t="s">
        <v>8274</v>
      </c>
      <c r="Q745" s="7">
        <f t="shared" si="68"/>
        <v>1.48</v>
      </c>
      <c r="R745" s="8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5">
        <f t="shared" si="66"/>
        <v>41226.95721064815</v>
      </c>
      <c r="L746" s="5">
        <f t="shared" si="67"/>
        <v>41256.95721064815</v>
      </c>
      <c r="M746" t="b">
        <v>0</v>
      </c>
      <c r="N746">
        <v>62</v>
      </c>
      <c r="O746" t="b">
        <v>1</v>
      </c>
      <c r="P746" t="s">
        <v>8274</v>
      </c>
      <c r="Q746" s="7">
        <f t="shared" si="68"/>
        <v>1.0232000000000001</v>
      </c>
      <c r="R746" s="8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5">
        <f t="shared" si="66"/>
        <v>41367.572280092594</v>
      </c>
      <c r="L747" s="5">
        <f t="shared" si="67"/>
        <v>41397.572280092594</v>
      </c>
      <c r="M747" t="b">
        <v>0</v>
      </c>
      <c r="N747">
        <v>74</v>
      </c>
      <c r="O747" t="b">
        <v>1</v>
      </c>
      <c r="P747" t="s">
        <v>8274</v>
      </c>
      <c r="Q747" s="7">
        <f t="shared" si="68"/>
        <v>1.7909909909909909</v>
      </c>
      <c r="R747" s="8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5">
        <f t="shared" si="66"/>
        <v>41157.042928240742</v>
      </c>
      <c r="L748" s="5">
        <f t="shared" si="67"/>
        <v>41175.165972222225</v>
      </c>
      <c r="M748" t="b">
        <v>0</v>
      </c>
      <c r="N748">
        <v>97</v>
      </c>
      <c r="O748" t="b">
        <v>1</v>
      </c>
      <c r="P748" t="s">
        <v>8274</v>
      </c>
      <c r="Q748" s="7">
        <f t="shared" si="68"/>
        <v>1.1108135252761968</v>
      </c>
      <c r="R748" s="8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5">
        <f t="shared" si="66"/>
        <v>41988.548831018517</v>
      </c>
      <c r="L749" s="5">
        <f t="shared" si="67"/>
        <v>42019.454166666663</v>
      </c>
      <c r="M749" t="b">
        <v>0</v>
      </c>
      <c r="N749">
        <v>55</v>
      </c>
      <c r="O749" t="b">
        <v>1</v>
      </c>
      <c r="P749" t="s">
        <v>8274</v>
      </c>
      <c r="Q749" s="7">
        <f t="shared" si="68"/>
        <v>1.0004285714285714</v>
      </c>
      <c r="R749" s="8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5">
        <f t="shared" si="66"/>
        <v>41831.846828703703</v>
      </c>
      <c r="L750" s="5">
        <f t="shared" si="67"/>
        <v>41861.846828703703</v>
      </c>
      <c r="M750" t="b">
        <v>0</v>
      </c>
      <c r="N750">
        <v>44</v>
      </c>
      <c r="O750" t="b">
        <v>1</v>
      </c>
      <c r="P750" t="s">
        <v>8274</v>
      </c>
      <c r="Q750" s="7">
        <f t="shared" si="68"/>
        <v>1.0024999999999999</v>
      </c>
      <c r="R750" s="8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5">
        <f t="shared" si="66"/>
        <v>42733.94131944445</v>
      </c>
      <c r="L751" s="5">
        <f t="shared" si="67"/>
        <v>42763.94131944445</v>
      </c>
      <c r="M751" t="b">
        <v>0</v>
      </c>
      <c r="N751">
        <v>110</v>
      </c>
      <c r="O751" t="b">
        <v>1</v>
      </c>
      <c r="P751" t="s">
        <v>8274</v>
      </c>
      <c r="Q751" s="7">
        <f t="shared" si="68"/>
        <v>1.0556000000000001</v>
      </c>
      <c r="R751" s="8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5">
        <f t="shared" si="66"/>
        <v>41299.878148148149</v>
      </c>
      <c r="L752" s="5">
        <f t="shared" si="67"/>
        <v>41329.878148148149</v>
      </c>
      <c r="M752" t="b">
        <v>0</v>
      </c>
      <c r="N752">
        <v>59</v>
      </c>
      <c r="O752" t="b">
        <v>1</v>
      </c>
      <c r="P752" t="s">
        <v>8274</v>
      </c>
      <c r="Q752" s="7">
        <f t="shared" si="68"/>
        <v>1.0258775877587758</v>
      </c>
      <c r="R752" s="8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5">
        <f t="shared" si="66"/>
        <v>40713.630497685182</v>
      </c>
      <c r="L753" s="5">
        <f t="shared" si="67"/>
        <v>40759.630497685182</v>
      </c>
      <c r="M753" t="b">
        <v>0</v>
      </c>
      <c r="N753">
        <v>62</v>
      </c>
      <c r="O753" t="b">
        <v>1</v>
      </c>
      <c r="P753" t="s">
        <v>8274</v>
      </c>
      <c r="Q753" s="7">
        <f t="shared" si="68"/>
        <v>1.1850000000000001</v>
      </c>
      <c r="R753" s="8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5">
        <f t="shared" si="66"/>
        <v>42639.421493055561</v>
      </c>
      <c r="L754" s="5">
        <f t="shared" si="67"/>
        <v>42659.458333333328</v>
      </c>
      <c r="M754" t="b">
        <v>0</v>
      </c>
      <c r="N754">
        <v>105</v>
      </c>
      <c r="O754" t="b">
        <v>1</v>
      </c>
      <c r="P754" t="s">
        <v>8274</v>
      </c>
      <c r="Q754" s="7">
        <f t="shared" si="68"/>
        <v>1.117</v>
      </c>
      <c r="R754" s="8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5">
        <f t="shared" si="66"/>
        <v>42019.590173611112</v>
      </c>
      <c r="L755" s="5">
        <f t="shared" si="67"/>
        <v>42049.590173611112</v>
      </c>
      <c r="M755" t="b">
        <v>0</v>
      </c>
      <c r="N755">
        <v>26</v>
      </c>
      <c r="O755" t="b">
        <v>1</v>
      </c>
      <c r="P755" t="s">
        <v>8274</v>
      </c>
      <c r="Q755" s="7">
        <f t="shared" si="68"/>
        <v>1.28</v>
      </c>
      <c r="R755" s="8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5">
        <f t="shared" si="66"/>
        <v>41249.749085648145</v>
      </c>
      <c r="L756" s="5">
        <f t="shared" si="67"/>
        <v>41279.749085648145</v>
      </c>
      <c r="M756" t="b">
        <v>0</v>
      </c>
      <c r="N756">
        <v>49</v>
      </c>
      <c r="O756" t="b">
        <v>1</v>
      </c>
      <c r="P756" t="s">
        <v>8274</v>
      </c>
      <c r="Q756" s="7">
        <f t="shared" si="68"/>
        <v>1.0375000000000001</v>
      </c>
      <c r="R756" s="8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5">
        <f t="shared" si="66"/>
        <v>41383.605057870373</v>
      </c>
      <c r="L757" s="5">
        <f t="shared" si="67"/>
        <v>41414.02847222222</v>
      </c>
      <c r="M757" t="b">
        <v>0</v>
      </c>
      <c r="N757">
        <v>68</v>
      </c>
      <c r="O757" t="b">
        <v>1</v>
      </c>
      <c r="P757" t="s">
        <v>8274</v>
      </c>
      <c r="Q757" s="7">
        <f t="shared" si="68"/>
        <v>1.0190760000000001</v>
      </c>
      <c r="R757" s="8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5">
        <f t="shared" si="66"/>
        <v>40590.766886574071</v>
      </c>
      <c r="L758" s="5">
        <f t="shared" si="67"/>
        <v>40651.725219907406</v>
      </c>
      <c r="M758" t="b">
        <v>0</v>
      </c>
      <c r="N758">
        <v>22</v>
      </c>
      <c r="O758" t="b">
        <v>1</v>
      </c>
      <c r="P758" t="s">
        <v>8274</v>
      </c>
      <c r="Q758" s="7">
        <f t="shared" si="68"/>
        <v>1.177142857142857</v>
      </c>
      <c r="R758" s="8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5">
        <f t="shared" si="66"/>
        <v>41235.054560185185</v>
      </c>
      <c r="L759" s="5">
        <f t="shared" si="67"/>
        <v>41249.054560185185</v>
      </c>
      <c r="M759" t="b">
        <v>0</v>
      </c>
      <c r="N759">
        <v>18</v>
      </c>
      <c r="O759" t="b">
        <v>1</v>
      </c>
      <c r="P759" t="s">
        <v>8274</v>
      </c>
      <c r="Q759" s="7">
        <f t="shared" si="68"/>
        <v>2.38</v>
      </c>
      <c r="R759" s="8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5">
        <f t="shared" si="66"/>
        <v>40429.836435185185</v>
      </c>
      <c r="L760" s="5">
        <f t="shared" si="67"/>
        <v>40459.836435185185</v>
      </c>
      <c r="M760" t="b">
        <v>0</v>
      </c>
      <c r="N760">
        <v>19</v>
      </c>
      <c r="O760" t="b">
        <v>1</v>
      </c>
      <c r="P760" t="s">
        <v>8274</v>
      </c>
      <c r="Q760" s="7">
        <f t="shared" si="68"/>
        <v>1.02</v>
      </c>
      <c r="R760" s="8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5">
        <f t="shared" si="66"/>
        <v>41789.330312500002</v>
      </c>
      <c r="L761" s="5">
        <f t="shared" si="67"/>
        <v>41829.330312500002</v>
      </c>
      <c r="M761" t="b">
        <v>0</v>
      </c>
      <c r="N761">
        <v>99</v>
      </c>
      <c r="O761" t="b">
        <v>1</v>
      </c>
      <c r="P761" t="s">
        <v>8274</v>
      </c>
      <c r="Q761" s="7">
        <f t="shared" si="68"/>
        <v>1.0192000000000001</v>
      </c>
      <c r="R761" s="8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5">
        <f t="shared" si="66"/>
        <v>42670.764039351852</v>
      </c>
      <c r="L762" s="5">
        <f t="shared" si="67"/>
        <v>42700.805706018517</v>
      </c>
      <c r="M762" t="b">
        <v>0</v>
      </c>
      <c r="N762">
        <v>0</v>
      </c>
      <c r="O762" t="b">
        <v>0</v>
      </c>
      <c r="P762" t="s">
        <v>8275</v>
      </c>
      <c r="Q762" s="7">
        <f t="shared" si="68"/>
        <v>0</v>
      </c>
      <c r="R762" s="8">
        <f t="shared" si="69"/>
        <v>0</v>
      </c>
      <c r="S762" t="str">
        <f t="shared" si="70"/>
        <v>publishing</v>
      </c>
      <c r="T762" t="str">
        <f t="shared" si="71"/>
        <v>fiction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5">
        <f t="shared" si="66"/>
        <v>41642.751458333332</v>
      </c>
      <c r="L763" s="5">
        <f t="shared" si="67"/>
        <v>41672.751458333332</v>
      </c>
      <c r="M763" t="b">
        <v>0</v>
      </c>
      <c r="N763">
        <v>6</v>
      </c>
      <c r="O763" t="b">
        <v>0</v>
      </c>
      <c r="P763" t="s">
        <v>8275</v>
      </c>
      <c r="Q763" s="7">
        <f t="shared" si="68"/>
        <v>4.7E-2</v>
      </c>
      <c r="R763" s="8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5">
        <f t="shared" si="66"/>
        <v>42690.858449074076</v>
      </c>
      <c r="L764" s="5">
        <f t="shared" si="67"/>
        <v>42708.25</v>
      </c>
      <c r="M764" t="b">
        <v>0</v>
      </c>
      <c r="N764">
        <v>0</v>
      </c>
      <c r="O764" t="b">
        <v>0</v>
      </c>
      <c r="P764" t="s">
        <v>8275</v>
      </c>
      <c r="Q764" s="7">
        <f t="shared" si="68"/>
        <v>0</v>
      </c>
      <c r="R764" s="8">
        <f t="shared" si="69"/>
        <v>0</v>
      </c>
      <c r="S764" t="str">
        <f t="shared" si="70"/>
        <v>publishing</v>
      </c>
      <c r="T764" t="str">
        <f t="shared" si="71"/>
        <v>fiction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5">
        <f t="shared" si="66"/>
        <v>41471.446851851848</v>
      </c>
      <c r="L765" s="5">
        <f t="shared" si="67"/>
        <v>41501.446851851848</v>
      </c>
      <c r="M765" t="b">
        <v>0</v>
      </c>
      <c r="N765">
        <v>1</v>
      </c>
      <c r="O765" t="b">
        <v>0</v>
      </c>
      <c r="P765" t="s">
        <v>8275</v>
      </c>
      <c r="Q765" s="7">
        <f t="shared" si="68"/>
        <v>1.1655011655011655E-3</v>
      </c>
      <c r="R765" s="8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5">
        <f t="shared" si="66"/>
        <v>42227.173159722224</v>
      </c>
      <c r="L766" s="5">
        <f t="shared" si="67"/>
        <v>42257.173159722224</v>
      </c>
      <c r="M766" t="b">
        <v>0</v>
      </c>
      <c r="N766">
        <v>0</v>
      </c>
      <c r="O766" t="b">
        <v>0</v>
      </c>
      <c r="P766" t="s">
        <v>8275</v>
      </c>
      <c r="Q766" s="7">
        <f t="shared" si="68"/>
        <v>0</v>
      </c>
      <c r="R766" s="8">
        <f t="shared" si="69"/>
        <v>0</v>
      </c>
      <c r="S766" t="str">
        <f t="shared" si="70"/>
        <v>publishing</v>
      </c>
      <c r="T766" t="str">
        <f t="shared" si="71"/>
        <v>fiction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5">
        <f t="shared" si="66"/>
        <v>41901.542638888888</v>
      </c>
      <c r="L767" s="5">
        <f t="shared" si="67"/>
        <v>41931.542638888888</v>
      </c>
      <c r="M767" t="b">
        <v>0</v>
      </c>
      <c r="N767">
        <v>44</v>
      </c>
      <c r="O767" t="b">
        <v>0</v>
      </c>
      <c r="P767" t="s">
        <v>8275</v>
      </c>
      <c r="Q767" s="7">
        <f t="shared" si="68"/>
        <v>0.36014285714285715</v>
      </c>
      <c r="R767" s="8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5">
        <f t="shared" si="66"/>
        <v>42021.783368055556</v>
      </c>
      <c r="L768" s="5">
        <f t="shared" si="67"/>
        <v>42051.783368055556</v>
      </c>
      <c r="M768" t="b">
        <v>0</v>
      </c>
      <c r="N768">
        <v>0</v>
      </c>
      <c r="O768" t="b">
        <v>0</v>
      </c>
      <c r="P768" t="s">
        <v>8275</v>
      </c>
      <c r="Q768" s="7">
        <f t="shared" si="68"/>
        <v>0</v>
      </c>
      <c r="R768" s="8">
        <f t="shared" si="69"/>
        <v>0</v>
      </c>
      <c r="S768" t="str">
        <f t="shared" si="70"/>
        <v>publishing</v>
      </c>
      <c r="T768" t="str">
        <f t="shared" si="71"/>
        <v>fiction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5">
        <f t="shared" si="66"/>
        <v>42115.143634259264</v>
      </c>
      <c r="L769" s="5">
        <f t="shared" si="67"/>
        <v>42145.143634259264</v>
      </c>
      <c r="M769" t="b">
        <v>0</v>
      </c>
      <c r="N769">
        <v>3</v>
      </c>
      <c r="O769" t="b">
        <v>0</v>
      </c>
      <c r="P769" t="s">
        <v>8275</v>
      </c>
      <c r="Q769" s="7">
        <f t="shared" si="68"/>
        <v>3.5400000000000001E-2</v>
      </c>
      <c r="R769" s="8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5">
        <f t="shared" si="66"/>
        <v>41594.207060185188</v>
      </c>
      <c r="L770" s="5">
        <f t="shared" si="67"/>
        <v>41624.207060185188</v>
      </c>
      <c r="M770" t="b">
        <v>0</v>
      </c>
      <c r="N770">
        <v>0</v>
      </c>
      <c r="O770" t="b">
        <v>0</v>
      </c>
      <c r="P770" t="s">
        <v>8275</v>
      </c>
      <c r="Q770" s="7">
        <f t="shared" si="68"/>
        <v>0</v>
      </c>
      <c r="R770" s="8">
        <f t="shared" si="69"/>
        <v>0</v>
      </c>
      <c r="S770" t="str">
        <f t="shared" si="70"/>
        <v>publishing</v>
      </c>
      <c r="T770" t="str">
        <f t="shared" si="71"/>
        <v>fiction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5">
        <f t="shared" ref="K771:K834" si="72">(((J771/60)/60)/24)+DATE(1970,1,1)</f>
        <v>41604.996458333335</v>
      </c>
      <c r="L771" s="5">
        <f t="shared" ref="L771:L834" si="73">(((I771/60)/60)/24)+DATE(1970,1,1)</f>
        <v>41634.996458333335</v>
      </c>
      <c r="M771" t="b">
        <v>0</v>
      </c>
      <c r="N771">
        <v>52</v>
      </c>
      <c r="O771" t="b">
        <v>0</v>
      </c>
      <c r="P771" t="s">
        <v>8275</v>
      </c>
      <c r="Q771" s="7">
        <f t="shared" ref="Q771:Q834" si="74">E771/D771</f>
        <v>0.41399999999999998</v>
      </c>
      <c r="R771" s="8">
        <f t="shared" ref="R771:R834" si="75">IFERROR(E771/N771,0)</f>
        <v>31.846153846153847</v>
      </c>
      <c r="S771" t="str">
        <f t="shared" ref="S771:S834" si="76">LEFT(P771,FIND("/",P771)-1)</f>
        <v>publishing</v>
      </c>
      <c r="T771" t="str">
        <f t="shared" ref="T771:T834" si="77">RIGHT(P771,LEN(P771)-FIND("/",P771))</f>
        <v>fiction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5">
        <f t="shared" si="72"/>
        <v>41289.999641203707</v>
      </c>
      <c r="L772" s="5">
        <f t="shared" si="73"/>
        <v>41329.999641203707</v>
      </c>
      <c r="M772" t="b">
        <v>0</v>
      </c>
      <c r="N772">
        <v>0</v>
      </c>
      <c r="O772" t="b">
        <v>0</v>
      </c>
      <c r="P772" t="s">
        <v>8275</v>
      </c>
      <c r="Q772" s="7">
        <f t="shared" si="74"/>
        <v>0</v>
      </c>
      <c r="R772" s="8">
        <f t="shared" si="75"/>
        <v>0</v>
      </c>
      <c r="S772" t="str">
        <f t="shared" si="76"/>
        <v>publishing</v>
      </c>
      <c r="T772" t="str">
        <f t="shared" si="77"/>
        <v>fiction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5">
        <f t="shared" si="72"/>
        <v>42349.824097222227</v>
      </c>
      <c r="L773" s="5">
        <f t="shared" si="73"/>
        <v>42399.824097222227</v>
      </c>
      <c r="M773" t="b">
        <v>0</v>
      </c>
      <c r="N773">
        <v>1</v>
      </c>
      <c r="O773" t="b">
        <v>0</v>
      </c>
      <c r="P773" t="s">
        <v>8275</v>
      </c>
      <c r="Q773" s="7">
        <f t="shared" si="74"/>
        <v>2.631578947368421E-4</v>
      </c>
      <c r="R773" s="8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5">
        <f t="shared" si="72"/>
        <v>40068.056932870371</v>
      </c>
      <c r="L774" s="5">
        <f t="shared" si="73"/>
        <v>40118.165972222225</v>
      </c>
      <c r="M774" t="b">
        <v>0</v>
      </c>
      <c r="N774">
        <v>1</v>
      </c>
      <c r="O774" t="b">
        <v>0</v>
      </c>
      <c r="P774" t="s">
        <v>8275</v>
      </c>
      <c r="Q774" s="7">
        <f t="shared" si="74"/>
        <v>3.3333333333333333E-2</v>
      </c>
      <c r="R774" s="8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5">
        <f t="shared" si="72"/>
        <v>42100.735937499994</v>
      </c>
      <c r="L775" s="5">
        <f t="shared" si="73"/>
        <v>42134.959027777775</v>
      </c>
      <c r="M775" t="b">
        <v>0</v>
      </c>
      <c r="N775">
        <v>2</v>
      </c>
      <c r="O775" t="b">
        <v>0</v>
      </c>
      <c r="P775" t="s">
        <v>8275</v>
      </c>
      <c r="Q775" s="7">
        <f t="shared" si="74"/>
        <v>8.5129023676509714E-3</v>
      </c>
      <c r="R775" s="8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5">
        <f t="shared" si="72"/>
        <v>41663.780300925922</v>
      </c>
      <c r="L776" s="5">
        <f t="shared" si="73"/>
        <v>41693.780300925922</v>
      </c>
      <c r="M776" t="b">
        <v>0</v>
      </c>
      <c r="N776">
        <v>9</v>
      </c>
      <c r="O776" t="b">
        <v>0</v>
      </c>
      <c r="P776" t="s">
        <v>8275</v>
      </c>
      <c r="Q776" s="7">
        <f t="shared" si="74"/>
        <v>0.70199999999999996</v>
      </c>
      <c r="R776" s="8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5">
        <f t="shared" si="72"/>
        <v>40863.060127314813</v>
      </c>
      <c r="L777" s="5">
        <f t="shared" si="73"/>
        <v>40893.060127314813</v>
      </c>
      <c r="M777" t="b">
        <v>0</v>
      </c>
      <c r="N777">
        <v>5</v>
      </c>
      <c r="O777" t="b">
        <v>0</v>
      </c>
      <c r="P777" t="s">
        <v>8275</v>
      </c>
      <c r="Q777" s="7">
        <f t="shared" si="74"/>
        <v>1.7000000000000001E-2</v>
      </c>
      <c r="R777" s="8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5">
        <f t="shared" si="72"/>
        <v>42250.685706018514</v>
      </c>
      <c r="L778" s="5">
        <f t="shared" si="73"/>
        <v>42288.208333333328</v>
      </c>
      <c r="M778" t="b">
        <v>0</v>
      </c>
      <c r="N778">
        <v>57</v>
      </c>
      <c r="O778" t="b">
        <v>0</v>
      </c>
      <c r="P778" t="s">
        <v>8275</v>
      </c>
      <c r="Q778" s="7">
        <f t="shared" si="74"/>
        <v>0.51400000000000001</v>
      </c>
      <c r="R778" s="8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5">
        <f t="shared" si="72"/>
        <v>41456.981215277774</v>
      </c>
      <c r="L779" s="5">
        <f t="shared" si="73"/>
        <v>41486.981215277774</v>
      </c>
      <c r="M779" t="b">
        <v>0</v>
      </c>
      <c r="N779">
        <v>3</v>
      </c>
      <c r="O779" t="b">
        <v>0</v>
      </c>
      <c r="P779" t="s">
        <v>8275</v>
      </c>
      <c r="Q779" s="7">
        <f t="shared" si="74"/>
        <v>7.0000000000000001E-3</v>
      </c>
      <c r="R779" s="8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5">
        <f t="shared" si="72"/>
        <v>41729.702314814815</v>
      </c>
      <c r="L780" s="5">
        <f t="shared" si="73"/>
        <v>41759.702314814815</v>
      </c>
      <c r="M780" t="b">
        <v>0</v>
      </c>
      <c r="N780">
        <v>1</v>
      </c>
      <c r="O780" t="b">
        <v>0</v>
      </c>
      <c r="P780" t="s">
        <v>8275</v>
      </c>
      <c r="Q780" s="7">
        <f t="shared" si="74"/>
        <v>4.0000000000000001E-3</v>
      </c>
      <c r="R780" s="8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5">
        <f t="shared" si="72"/>
        <v>40436.68408564815</v>
      </c>
      <c r="L781" s="5">
        <f t="shared" si="73"/>
        <v>40466.166666666664</v>
      </c>
      <c r="M781" t="b">
        <v>0</v>
      </c>
      <c r="N781">
        <v>6</v>
      </c>
      <c r="O781" t="b">
        <v>0</v>
      </c>
      <c r="P781" t="s">
        <v>8275</v>
      </c>
      <c r="Q781" s="7">
        <f t="shared" si="74"/>
        <v>2.6666666666666668E-2</v>
      </c>
      <c r="R781" s="8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5">
        <f t="shared" si="72"/>
        <v>40636.673900462964</v>
      </c>
      <c r="L782" s="5">
        <f t="shared" si="73"/>
        <v>40666.673900462964</v>
      </c>
      <c r="M782" t="b">
        <v>0</v>
      </c>
      <c r="N782">
        <v>27</v>
      </c>
      <c r="O782" t="b">
        <v>1</v>
      </c>
      <c r="P782" t="s">
        <v>8276</v>
      </c>
      <c r="Q782" s="7">
        <f t="shared" si="74"/>
        <v>1.04</v>
      </c>
      <c r="R782" s="8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5">
        <f t="shared" si="72"/>
        <v>41403.000856481485</v>
      </c>
      <c r="L783" s="5">
        <f t="shared" si="73"/>
        <v>41433.000856481485</v>
      </c>
      <c r="M783" t="b">
        <v>0</v>
      </c>
      <c r="N783">
        <v>25</v>
      </c>
      <c r="O783" t="b">
        <v>1</v>
      </c>
      <c r="P783" t="s">
        <v>8276</v>
      </c>
      <c r="Q783" s="7">
        <f t="shared" si="74"/>
        <v>1.3315375</v>
      </c>
      <c r="R783" s="8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5">
        <f t="shared" si="72"/>
        <v>41116.758125</v>
      </c>
      <c r="L784" s="5">
        <f t="shared" si="73"/>
        <v>41146.758125</v>
      </c>
      <c r="M784" t="b">
        <v>0</v>
      </c>
      <c r="N784">
        <v>14</v>
      </c>
      <c r="O784" t="b">
        <v>1</v>
      </c>
      <c r="P784" t="s">
        <v>8276</v>
      </c>
      <c r="Q784" s="7">
        <f t="shared" si="74"/>
        <v>1</v>
      </c>
      <c r="R784" s="8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5">
        <f t="shared" si="72"/>
        <v>40987.773715277777</v>
      </c>
      <c r="L785" s="5">
        <f t="shared" si="73"/>
        <v>41026.916666666664</v>
      </c>
      <c r="M785" t="b">
        <v>0</v>
      </c>
      <c r="N785">
        <v>35</v>
      </c>
      <c r="O785" t="b">
        <v>1</v>
      </c>
      <c r="P785" t="s">
        <v>8276</v>
      </c>
      <c r="Q785" s="7">
        <f t="shared" si="74"/>
        <v>1.4813333333333334</v>
      </c>
      <c r="R785" s="8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5">
        <f t="shared" si="72"/>
        <v>41675.149525462963</v>
      </c>
      <c r="L786" s="5">
        <f t="shared" si="73"/>
        <v>41715.107858796298</v>
      </c>
      <c r="M786" t="b">
        <v>0</v>
      </c>
      <c r="N786">
        <v>10</v>
      </c>
      <c r="O786" t="b">
        <v>1</v>
      </c>
      <c r="P786" t="s">
        <v>8276</v>
      </c>
      <c r="Q786" s="7">
        <f t="shared" si="74"/>
        <v>1.0249999999999999</v>
      </c>
      <c r="R786" s="8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5">
        <f t="shared" si="72"/>
        <v>41303.593923611108</v>
      </c>
      <c r="L787" s="5">
        <f t="shared" si="73"/>
        <v>41333.593923611108</v>
      </c>
      <c r="M787" t="b">
        <v>0</v>
      </c>
      <c r="N787">
        <v>29</v>
      </c>
      <c r="O787" t="b">
        <v>1</v>
      </c>
      <c r="P787" t="s">
        <v>8276</v>
      </c>
      <c r="Q787" s="7">
        <f t="shared" si="74"/>
        <v>1.8062799999999999</v>
      </c>
      <c r="R787" s="8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5">
        <f t="shared" si="72"/>
        <v>40983.055949074071</v>
      </c>
      <c r="L788" s="5">
        <f t="shared" si="73"/>
        <v>41040.657638888886</v>
      </c>
      <c r="M788" t="b">
        <v>0</v>
      </c>
      <c r="N788">
        <v>44</v>
      </c>
      <c r="O788" t="b">
        <v>1</v>
      </c>
      <c r="P788" t="s">
        <v>8276</v>
      </c>
      <c r="Q788" s="7">
        <f t="shared" si="74"/>
        <v>1.4279999999999999</v>
      </c>
      <c r="R788" s="8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5">
        <f t="shared" si="72"/>
        <v>41549.627615740741</v>
      </c>
      <c r="L789" s="5">
        <f t="shared" si="73"/>
        <v>41579.627615740741</v>
      </c>
      <c r="M789" t="b">
        <v>0</v>
      </c>
      <c r="N789">
        <v>17</v>
      </c>
      <c r="O789" t="b">
        <v>1</v>
      </c>
      <c r="P789" t="s">
        <v>8276</v>
      </c>
      <c r="Q789" s="7">
        <f t="shared" si="74"/>
        <v>1.1416666666666666</v>
      </c>
      <c r="R789" s="8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5">
        <f t="shared" si="72"/>
        <v>41059.006805555553</v>
      </c>
      <c r="L790" s="5">
        <f t="shared" si="73"/>
        <v>41097.165972222225</v>
      </c>
      <c r="M790" t="b">
        <v>0</v>
      </c>
      <c r="N790">
        <v>34</v>
      </c>
      <c r="O790" t="b">
        <v>1</v>
      </c>
      <c r="P790" t="s">
        <v>8276</v>
      </c>
      <c r="Q790" s="7">
        <f t="shared" si="74"/>
        <v>2.03505</v>
      </c>
      <c r="R790" s="8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5">
        <f t="shared" si="72"/>
        <v>41277.186111111114</v>
      </c>
      <c r="L791" s="5">
        <f t="shared" si="73"/>
        <v>41295.332638888889</v>
      </c>
      <c r="M791" t="b">
        <v>0</v>
      </c>
      <c r="N791">
        <v>14</v>
      </c>
      <c r="O791" t="b">
        <v>1</v>
      </c>
      <c r="P791" t="s">
        <v>8276</v>
      </c>
      <c r="Q791" s="7">
        <f t="shared" si="74"/>
        <v>1.0941176470588236</v>
      </c>
      <c r="R791" s="8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5">
        <f t="shared" si="72"/>
        <v>41276.047905092593</v>
      </c>
      <c r="L792" s="5">
        <f t="shared" si="73"/>
        <v>41306.047905092593</v>
      </c>
      <c r="M792" t="b">
        <v>0</v>
      </c>
      <c r="N792">
        <v>156</v>
      </c>
      <c r="O792" t="b">
        <v>1</v>
      </c>
      <c r="P792" t="s">
        <v>8276</v>
      </c>
      <c r="Q792" s="7">
        <f t="shared" si="74"/>
        <v>1.443746</v>
      </c>
      <c r="R792" s="8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5">
        <f t="shared" si="72"/>
        <v>41557.780624999999</v>
      </c>
      <c r="L793" s="5">
        <f t="shared" si="73"/>
        <v>41591.249305555553</v>
      </c>
      <c r="M793" t="b">
        <v>0</v>
      </c>
      <c r="N793">
        <v>128</v>
      </c>
      <c r="O793" t="b">
        <v>1</v>
      </c>
      <c r="P793" t="s">
        <v>8276</v>
      </c>
      <c r="Q793" s="7">
        <f t="shared" si="74"/>
        <v>1.0386666666666666</v>
      </c>
      <c r="R793" s="8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5">
        <f t="shared" si="72"/>
        <v>41555.873645833337</v>
      </c>
      <c r="L794" s="5">
        <f t="shared" si="73"/>
        <v>41585.915312500001</v>
      </c>
      <c r="M794" t="b">
        <v>0</v>
      </c>
      <c r="N794">
        <v>60</v>
      </c>
      <c r="O794" t="b">
        <v>1</v>
      </c>
      <c r="P794" t="s">
        <v>8276</v>
      </c>
      <c r="Q794" s="7">
        <f t="shared" si="74"/>
        <v>1.0044440000000001</v>
      </c>
      <c r="R794" s="8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5">
        <f t="shared" si="72"/>
        <v>41442.741249999999</v>
      </c>
      <c r="L795" s="5">
        <f t="shared" si="73"/>
        <v>41458.207638888889</v>
      </c>
      <c r="M795" t="b">
        <v>0</v>
      </c>
      <c r="N795">
        <v>32</v>
      </c>
      <c r="O795" t="b">
        <v>1</v>
      </c>
      <c r="P795" t="s">
        <v>8276</v>
      </c>
      <c r="Q795" s="7">
        <f t="shared" si="74"/>
        <v>1.0277927272727272</v>
      </c>
      <c r="R795" s="8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5">
        <f t="shared" si="72"/>
        <v>40736.115011574075</v>
      </c>
      <c r="L796" s="5">
        <f t="shared" si="73"/>
        <v>40791.712500000001</v>
      </c>
      <c r="M796" t="b">
        <v>0</v>
      </c>
      <c r="N796">
        <v>53</v>
      </c>
      <c r="O796" t="b">
        <v>1</v>
      </c>
      <c r="P796" t="s">
        <v>8276</v>
      </c>
      <c r="Q796" s="7">
        <f t="shared" si="74"/>
        <v>1.0531250000000001</v>
      </c>
      <c r="R796" s="8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5">
        <f t="shared" si="72"/>
        <v>40963.613032407404</v>
      </c>
      <c r="L797" s="5">
        <f t="shared" si="73"/>
        <v>41006.207638888889</v>
      </c>
      <c r="M797" t="b">
        <v>0</v>
      </c>
      <c r="N797">
        <v>184</v>
      </c>
      <c r="O797" t="b">
        <v>1</v>
      </c>
      <c r="P797" t="s">
        <v>8276</v>
      </c>
      <c r="Q797" s="7">
        <f t="shared" si="74"/>
        <v>1.1178571428571429</v>
      </c>
      <c r="R797" s="8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5">
        <f t="shared" si="72"/>
        <v>41502.882928240739</v>
      </c>
      <c r="L798" s="5">
        <f t="shared" si="73"/>
        <v>41532.881944444445</v>
      </c>
      <c r="M798" t="b">
        <v>0</v>
      </c>
      <c r="N798">
        <v>90</v>
      </c>
      <c r="O798" t="b">
        <v>1</v>
      </c>
      <c r="P798" t="s">
        <v>8276</v>
      </c>
      <c r="Q798" s="7">
        <f t="shared" si="74"/>
        <v>1.0135000000000001</v>
      </c>
      <c r="R798" s="8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5">
        <f t="shared" si="72"/>
        <v>40996.994074074071</v>
      </c>
      <c r="L799" s="5">
        <f t="shared" si="73"/>
        <v>41028.166666666664</v>
      </c>
      <c r="M799" t="b">
        <v>0</v>
      </c>
      <c r="N799">
        <v>71</v>
      </c>
      <c r="O799" t="b">
        <v>1</v>
      </c>
      <c r="P799" t="s">
        <v>8276</v>
      </c>
      <c r="Q799" s="7">
        <f t="shared" si="74"/>
        <v>1.0753333333333333</v>
      </c>
      <c r="R799" s="8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5">
        <f t="shared" si="72"/>
        <v>41882.590127314819</v>
      </c>
      <c r="L800" s="5">
        <f t="shared" si="73"/>
        <v>41912.590127314819</v>
      </c>
      <c r="M800" t="b">
        <v>0</v>
      </c>
      <c r="N800">
        <v>87</v>
      </c>
      <c r="O800" t="b">
        <v>1</v>
      </c>
      <c r="P800" t="s">
        <v>8276</v>
      </c>
      <c r="Q800" s="7">
        <f t="shared" si="74"/>
        <v>1.1488571428571428</v>
      </c>
      <c r="R800" s="8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5">
        <f t="shared" si="72"/>
        <v>40996.667199074072</v>
      </c>
      <c r="L801" s="5">
        <f t="shared" si="73"/>
        <v>41026.667199074072</v>
      </c>
      <c r="M801" t="b">
        <v>0</v>
      </c>
      <c r="N801">
        <v>28</v>
      </c>
      <c r="O801" t="b">
        <v>1</v>
      </c>
      <c r="P801" t="s">
        <v>8276</v>
      </c>
      <c r="Q801" s="7">
        <f t="shared" si="74"/>
        <v>1.0002</v>
      </c>
      <c r="R801" s="8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5">
        <f t="shared" si="72"/>
        <v>41863.433495370373</v>
      </c>
      <c r="L802" s="5">
        <f t="shared" si="73"/>
        <v>41893.433495370373</v>
      </c>
      <c r="M802" t="b">
        <v>0</v>
      </c>
      <c r="N802">
        <v>56</v>
      </c>
      <c r="O802" t="b">
        <v>1</v>
      </c>
      <c r="P802" t="s">
        <v>8276</v>
      </c>
      <c r="Q802" s="7">
        <f t="shared" si="74"/>
        <v>1.5213333333333334</v>
      </c>
      <c r="R802" s="8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5">
        <f t="shared" si="72"/>
        <v>40695.795370370368</v>
      </c>
      <c r="L803" s="5">
        <f t="shared" si="73"/>
        <v>40725.795370370368</v>
      </c>
      <c r="M803" t="b">
        <v>0</v>
      </c>
      <c r="N803">
        <v>51</v>
      </c>
      <c r="O803" t="b">
        <v>1</v>
      </c>
      <c r="P803" t="s">
        <v>8276</v>
      </c>
      <c r="Q803" s="7">
        <f t="shared" si="74"/>
        <v>1.1152149999999998</v>
      </c>
      <c r="R803" s="8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5">
        <f t="shared" si="72"/>
        <v>41123.022268518522</v>
      </c>
      <c r="L804" s="5">
        <f t="shared" si="73"/>
        <v>41169.170138888891</v>
      </c>
      <c r="M804" t="b">
        <v>0</v>
      </c>
      <c r="N804">
        <v>75</v>
      </c>
      <c r="O804" t="b">
        <v>1</v>
      </c>
      <c r="P804" t="s">
        <v>8276</v>
      </c>
      <c r="Q804" s="7">
        <f t="shared" si="74"/>
        <v>1.0133333333333334</v>
      </c>
      <c r="R804" s="8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5">
        <f t="shared" si="72"/>
        <v>40665.949976851851</v>
      </c>
      <c r="L805" s="5">
        <f t="shared" si="73"/>
        <v>40692.041666666664</v>
      </c>
      <c r="M805" t="b">
        <v>0</v>
      </c>
      <c r="N805">
        <v>38</v>
      </c>
      <c r="O805" t="b">
        <v>1</v>
      </c>
      <c r="P805" t="s">
        <v>8276</v>
      </c>
      <c r="Q805" s="7">
        <f t="shared" si="74"/>
        <v>1.232608695652174</v>
      </c>
      <c r="R805" s="8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5">
        <f t="shared" si="72"/>
        <v>40730.105625000004</v>
      </c>
      <c r="L806" s="5">
        <f t="shared" si="73"/>
        <v>40747.165972222225</v>
      </c>
      <c r="M806" t="b">
        <v>0</v>
      </c>
      <c r="N806">
        <v>18</v>
      </c>
      <c r="O806" t="b">
        <v>1</v>
      </c>
      <c r="P806" t="s">
        <v>8276</v>
      </c>
      <c r="Q806" s="7">
        <f t="shared" si="74"/>
        <v>1</v>
      </c>
      <c r="R806" s="8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5">
        <f t="shared" si="72"/>
        <v>40690.823055555556</v>
      </c>
      <c r="L807" s="5">
        <f t="shared" si="73"/>
        <v>40740.958333333336</v>
      </c>
      <c r="M807" t="b">
        <v>0</v>
      </c>
      <c r="N807">
        <v>54</v>
      </c>
      <c r="O807" t="b">
        <v>1</v>
      </c>
      <c r="P807" t="s">
        <v>8276</v>
      </c>
      <c r="Q807" s="7">
        <f t="shared" si="74"/>
        <v>1.05</v>
      </c>
      <c r="R807" s="8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5">
        <f t="shared" si="72"/>
        <v>40763.691423611112</v>
      </c>
      <c r="L808" s="5">
        <f t="shared" si="73"/>
        <v>40793.691423611112</v>
      </c>
      <c r="M808" t="b">
        <v>0</v>
      </c>
      <c r="N808">
        <v>71</v>
      </c>
      <c r="O808" t="b">
        <v>1</v>
      </c>
      <c r="P808" t="s">
        <v>8276</v>
      </c>
      <c r="Q808" s="7">
        <f t="shared" si="74"/>
        <v>1.0443750000000001</v>
      </c>
      <c r="R808" s="8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5">
        <f t="shared" si="72"/>
        <v>42759.628599537042</v>
      </c>
      <c r="L809" s="5">
        <f t="shared" si="73"/>
        <v>42795.083333333328</v>
      </c>
      <c r="M809" t="b">
        <v>0</v>
      </c>
      <c r="N809">
        <v>57</v>
      </c>
      <c r="O809" t="b">
        <v>1</v>
      </c>
      <c r="P809" t="s">
        <v>8276</v>
      </c>
      <c r="Q809" s="7">
        <f t="shared" si="74"/>
        <v>1.05125</v>
      </c>
      <c r="R809" s="8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5">
        <f t="shared" si="72"/>
        <v>41962.100532407407</v>
      </c>
      <c r="L810" s="5">
        <f t="shared" si="73"/>
        <v>41995.207638888889</v>
      </c>
      <c r="M810" t="b">
        <v>0</v>
      </c>
      <c r="N810">
        <v>43</v>
      </c>
      <c r="O810" t="b">
        <v>1</v>
      </c>
      <c r="P810" t="s">
        <v>8276</v>
      </c>
      <c r="Q810" s="7">
        <f t="shared" si="74"/>
        <v>1</v>
      </c>
      <c r="R810" s="8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5">
        <f t="shared" si="72"/>
        <v>41628.833680555559</v>
      </c>
      <c r="L811" s="5">
        <f t="shared" si="73"/>
        <v>41658.833680555559</v>
      </c>
      <c r="M811" t="b">
        <v>0</v>
      </c>
      <c r="N811">
        <v>52</v>
      </c>
      <c r="O811" t="b">
        <v>1</v>
      </c>
      <c r="P811" t="s">
        <v>8276</v>
      </c>
      <c r="Q811" s="7">
        <f t="shared" si="74"/>
        <v>1.03775</v>
      </c>
      <c r="R811" s="8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5">
        <f t="shared" si="72"/>
        <v>41123.056273148148</v>
      </c>
      <c r="L812" s="5">
        <f t="shared" si="73"/>
        <v>41153.056273148148</v>
      </c>
      <c r="M812" t="b">
        <v>0</v>
      </c>
      <c r="N812">
        <v>27</v>
      </c>
      <c r="O812" t="b">
        <v>1</v>
      </c>
      <c r="P812" t="s">
        <v>8276</v>
      </c>
      <c r="Q812" s="7">
        <f t="shared" si="74"/>
        <v>1.05</v>
      </c>
      <c r="R812" s="8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5">
        <f t="shared" si="72"/>
        <v>41443.643541666665</v>
      </c>
      <c r="L813" s="5">
        <f t="shared" si="73"/>
        <v>41465.702777777777</v>
      </c>
      <c r="M813" t="b">
        <v>0</v>
      </c>
      <c r="N813">
        <v>12</v>
      </c>
      <c r="O813" t="b">
        <v>1</v>
      </c>
      <c r="P813" t="s">
        <v>8276</v>
      </c>
      <c r="Q813" s="7">
        <f t="shared" si="74"/>
        <v>1.04</v>
      </c>
      <c r="R813" s="8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5">
        <f t="shared" si="72"/>
        <v>41282.017962962964</v>
      </c>
      <c r="L814" s="5">
        <f t="shared" si="73"/>
        <v>41334.581944444442</v>
      </c>
      <c r="M814" t="b">
        <v>0</v>
      </c>
      <c r="N814">
        <v>33</v>
      </c>
      <c r="O814" t="b">
        <v>1</v>
      </c>
      <c r="P814" t="s">
        <v>8276</v>
      </c>
      <c r="Q814" s="7">
        <f t="shared" si="74"/>
        <v>1.5183333333333333</v>
      </c>
      <c r="R814" s="8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5">
        <f t="shared" si="72"/>
        <v>41080.960243055553</v>
      </c>
      <c r="L815" s="5">
        <f t="shared" si="73"/>
        <v>41110.960243055553</v>
      </c>
      <c r="M815" t="b">
        <v>0</v>
      </c>
      <c r="N815">
        <v>96</v>
      </c>
      <c r="O815" t="b">
        <v>1</v>
      </c>
      <c r="P815" t="s">
        <v>8276</v>
      </c>
      <c r="Q815" s="7">
        <f t="shared" si="74"/>
        <v>1.59996</v>
      </c>
      <c r="R815" s="8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5">
        <f t="shared" si="72"/>
        <v>40679.743067129632</v>
      </c>
      <c r="L816" s="5">
        <f t="shared" si="73"/>
        <v>40694.75277777778</v>
      </c>
      <c r="M816" t="b">
        <v>0</v>
      </c>
      <c r="N816">
        <v>28</v>
      </c>
      <c r="O816" t="b">
        <v>1</v>
      </c>
      <c r="P816" t="s">
        <v>8276</v>
      </c>
      <c r="Q816" s="7">
        <f t="shared" si="74"/>
        <v>1.2729999999999999</v>
      </c>
      <c r="R816" s="8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5">
        <f t="shared" si="72"/>
        <v>41914.917858796296</v>
      </c>
      <c r="L817" s="5">
        <f t="shared" si="73"/>
        <v>41944.917858796296</v>
      </c>
      <c r="M817" t="b">
        <v>0</v>
      </c>
      <c r="N817">
        <v>43</v>
      </c>
      <c r="O817" t="b">
        <v>1</v>
      </c>
      <c r="P817" t="s">
        <v>8276</v>
      </c>
      <c r="Q817" s="7">
        <f t="shared" si="74"/>
        <v>1.07</v>
      </c>
      <c r="R817" s="8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5">
        <f t="shared" si="72"/>
        <v>41341.870868055557</v>
      </c>
      <c r="L818" s="5">
        <f t="shared" si="73"/>
        <v>41373.270833333336</v>
      </c>
      <c r="M818" t="b">
        <v>0</v>
      </c>
      <c r="N818">
        <v>205</v>
      </c>
      <c r="O818" t="b">
        <v>1</v>
      </c>
      <c r="P818" t="s">
        <v>8276</v>
      </c>
      <c r="Q818" s="7">
        <f t="shared" si="74"/>
        <v>1.1512214285714286</v>
      </c>
      <c r="R818" s="8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5">
        <f t="shared" si="72"/>
        <v>40925.599664351852</v>
      </c>
      <c r="L819" s="5">
        <f t="shared" si="73"/>
        <v>40979.207638888889</v>
      </c>
      <c r="M819" t="b">
        <v>0</v>
      </c>
      <c r="N819">
        <v>23</v>
      </c>
      <c r="O819" t="b">
        <v>1</v>
      </c>
      <c r="P819" t="s">
        <v>8276</v>
      </c>
      <c r="Q819" s="7">
        <f t="shared" si="74"/>
        <v>1.3711066666666665</v>
      </c>
      <c r="R819" s="8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5">
        <f t="shared" si="72"/>
        <v>41120.882881944446</v>
      </c>
      <c r="L820" s="5">
        <f t="shared" si="73"/>
        <v>41128.709027777775</v>
      </c>
      <c r="M820" t="b">
        <v>0</v>
      </c>
      <c r="N820">
        <v>19</v>
      </c>
      <c r="O820" t="b">
        <v>1</v>
      </c>
      <c r="P820" t="s">
        <v>8276</v>
      </c>
      <c r="Q820" s="7">
        <f t="shared" si="74"/>
        <v>1.5571428571428572</v>
      </c>
      <c r="R820" s="8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5">
        <f t="shared" si="72"/>
        <v>41619.998310185183</v>
      </c>
      <c r="L821" s="5">
        <f t="shared" si="73"/>
        <v>41629.197222222225</v>
      </c>
      <c r="M821" t="b">
        <v>0</v>
      </c>
      <c r="N821">
        <v>14</v>
      </c>
      <c r="O821" t="b">
        <v>1</v>
      </c>
      <c r="P821" t="s">
        <v>8276</v>
      </c>
      <c r="Q821" s="7">
        <f t="shared" si="74"/>
        <v>1.0874999999999999</v>
      </c>
      <c r="R821" s="8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5">
        <f t="shared" si="72"/>
        <v>41768.841921296298</v>
      </c>
      <c r="L822" s="5">
        <f t="shared" si="73"/>
        <v>41799.208333333336</v>
      </c>
      <c r="M822" t="b">
        <v>0</v>
      </c>
      <c r="N822">
        <v>38</v>
      </c>
      <c r="O822" t="b">
        <v>1</v>
      </c>
      <c r="P822" t="s">
        <v>8276</v>
      </c>
      <c r="Q822" s="7">
        <f t="shared" si="74"/>
        <v>1.3405</v>
      </c>
      <c r="R822" s="8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5">
        <f t="shared" si="72"/>
        <v>42093.922048611115</v>
      </c>
      <c r="L823" s="5">
        <f t="shared" si="73"/>
        <v>42128.167361111111</v>
      </c>
      <c r="M823" t="b">
        <v>0</v>
      </c>
      <c r="N823">
        <v>78</v>
      </c>
      <c r="O823" t="b">
        <v>1</v>
      </c>
      <c r="P823" t="s">
        <v>8276</v>
      </c>
      <c r="Q823" s="7">
        <f t="shared" si="74"/>
        <v>1</v>
      </c>
      <c r="R823" s="8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5">
        <f t="shared" si="72"/>
        <v>41157.947337962964</v>
      </c>
      <c r="L824" s="5">
        <f t="shared" si="73"/>
        <v>41187.947337962964</v>
      </c>
      <c r="M824" t="b">
        <v>0</v>
      </c>
      <c r="N824">
        <v>69</v>
      </c>
      <c r="O824" t="b">
        <v>1</v>
      </c>
      <c r="P824" t="s">
        <v>8276</v>
      </c>
      <c r="Q824" s="7">
        <f t="shared" si="74"/>
        <v>1.1916666666666667</v>
      </c>
      <c r="R824" s="8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5">
        <f t="shared" si="72"/>
        <v>42055.972824074073</v>
      </c>
      <c r="L825" s="5">
        <f t="shared" si="73"/>
        <v>42085.931157407409</v>
      </c>
      <c r="M825" t="b">
        <v>0</v>
      </c>
      <c r="N825">
        <v>33</v>
      </c>
      <c r="O825" t="b">
        <v>1</v>
      </c>
      <c r="P825" t="s">
        <v>8276</v>
      </c>
      <c r="Q825" s="7">
        <f t="shared" si="74"/>
        <v>1.7949999999999999</v>
      </c>
      <c r="R825" s="8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5">
        <f t="shared" si="72"/>
        <v>40250.242106481484</v>
      </c>
      <c r="L826" s="5">
        <f t="shared" si="73"/>
        <v>40286.290972222225</v>
      </c>
      <c r="M826" t="b">
        <v>0</v>
      </c>
      <c r="N826">
        <v>54</v>
      </c>
      <c r="O826" t="b">
        <v>1</v>
      </c>
      <c r="P826" t="s">
        <v>8276</v>
      </c>
      <c r="Q826" s="7">
        <f t="shared" si="74"/>
        <v>1.3438124999999999</v>
      </c>
      <c r="R826" s="8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5">
        <f t="shared" si="72"/>
        <v>41186.306527777779</v>
      </c>
      <c r="L827" s="5">
        <f t="shared" si="73"/>
        <v>41211.306527777779</v>
      </c>
      <c r="M827" t="b">
        <v>0</v>
      </c>
      <c r="N827">
        <v>99</v>
      </c>
      <c r="O827" t="b">
        <v>1</v>
      </c>
      <c r="P827" t="s">
        <v>8276</v>
      </c>
      <c r="Q827" s="7">
        <f t="shared" si="74"/>
        <v>1.0043200000000001</v>
      </c>
      <c r="R827" s="8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5">
        <f t="shared" si="72"/>
        <v>40973.038541666669</v>
      </c>
      <c r="L828" s="5">
        <f t="shared" si="73"/>
        <v>40993.996874999997</v>
      </c>
      <c r="M828" t="b">
        <v>0</v>
      </c>
      <c r="N828">
        <v>49</v>
      </c>
      <c r="O828" t="b">
        <v>1</v>
      </c>
      <c r="P828" t="s">
        <v>8276</v>
      </c>
      <c r="Q828" s="7">
        <f t="shared" si="74"/>
        <v>1.0145454545454546</v>
      </c>
      <c r="R828" s="8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5">
        <f t="shared" si="72"/>
        <v>40927.473460648151</v>
      </c>
      <c r="L829" s="5">
        <f t="shared" si="73"/>
        <v>40953.825694444444</v>
      </c>
      <c r="M829" t="b">
        <v>0</v>
      </c>
      <c r="N829">
        <v>11</v>
      </c>
      <c r="O829" t="b">
        <v>1</v>
      </c>
      <c r="P829" t="s">
        <v>8276</v>
      </c>
      <c r="Q829" s="7">
        <f t="shared" si="74"/>
        <v>1.0333333333333334</v>
      </c>
      <c r="R829" s="8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5">
        <f t="shared" si="72"/>
        <v>41073.050717592596</v>
      </c>
      <c r="L830" s="5">
        <f t="shared" si="73"/>
        <v>41085.683333333334</v>
      </c>
      <c r="M830" t="b">
        <v>0</v>
      </c>
      <c r="N830">
        <v>38</v>
      </c>
      <c r="O830" t="b">
        <v>1</v>
      </c>
      <c r="P830" t="s">
        <v>8276</v>
      </c>
      <c r="Q830" s="7">
        <f t="shared" si="74"/>
        <v>1.07</v>
      </c>
      <c r="R830" s="8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5">
        <f t="shared" si="72"/>
        <v>42504.801388888889</v>
      </c>
      <c r="L831" s="5">
        <f t="shared" si="73"/>
        <v>42564.801388888889</v>
      </c>
      <c r="M831" t="b">
        <v>0</v>
      </c>
      <c r="N831">
        <v>16</v>
      </c>
      <c r="O831" t="b">
        <v>1</v>
      </c>
      <c r="P831" t="s">
        <v>8276</v>
      </c>
      <c r="Q831" s="7">
        <f t="shared" si="74"/>
        <v>1.04</v>
      </c>
      <c r="R831" s="8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5">
        <f t="shared" si="72"/>
        <v>41325.525752314818</v>
      </c>
      <c r="L832" s="5">
        <f t="shared" si="73"/>
        <v>41355.484085648146</v>
      </c>
      <c r="M832" t="b">
        <v>0</v>
      </c>
      <c r="N832">
        <v>32</v>
      </c>
      <c r="O832" t="b">
        <v>1</v>
      </c>
      <c r="P832" t="s">
        <v>8276</v>
      </c>
      <c r="Q832" s="7">
        <f t="shared" si="74"/>
        <v>1.0783333333333334</v>
      </c>
      <c r="R832" s="8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5">
        <f t="shared" si="72"/>
        <v>40996.646921296298</v>
      </c>
      <c r="L833" s="5">
        <f t="shared" si="73"/>
        <v>41026.646921296298</v>
      </c>
      <c r="M833" t="b">
        <v>0</v>
      </c>
      <c r="N833">
        <v>20</v>
      </c>
      <c r="O833" t="b">
        <v>1</v>
      </c>
      <c r="P833" t="s">
        <v>8276</v>
      </c>
      <c r="Q833" s="7">
        <f t="shared" si="74"/>
        <v>2.3333333333333335</v>
      </c>
      <c r="R833" s="8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5">
        <f t="shared" si="72"/>
        <v>40869.675173611111</v>
      </c>
      <c r="L834" s="5">
        <f t="shared" si="73"/>
        <v>40929.342361111114</v>
      </c>
      <c r="M834" t="b">
        <v>0</v>
      </c>
      <c r="N834">
        <v>154</v>
      </c>
      <c r="O834" t="b">
        <v>1</v>
      </c>
      <c r="P834" t="s">
        <v>8276</v>
      </c>
      <c r="Q834" s="7">
        <f t="shared" si="74"/>
        <v>1.0060706666666666</v>
      </c>
      <c r="R834" s="8">
        <f t="shared" si="75"/>
        <v>97.993896103896105</v>
      </c>
      <c r="S834" t="str">
        <f t="shared" si="76"/>
        <v>music</v>
      </c>
      <c r="T834" t="str">
        <f t="shared" si="77"/>
        <v>rock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5">
        <f t="shared" ref="K835:K898" si="78">(((J835/60)/60)/24)+DATE(1970,1,1)</f>
        <v>41718.878182870372</v>
      </c>
      <c r="L835" s="5">
        <f t="shared" ref="L835:L898" si="79">(((I835/60)/60)/24)+DATE(1970,1,1)</f>
        <v>41748.878182870372</v>
      </c>
      <c r="M835" t="b">
        <v>0</v>
      </c>
      <c r="N835">
        <v>41</v>
      </c>
      <c r="O835" t="b">
        <v>1</v>
      </c>
      <c r="P835" t="s">
        <v>8276</v>
      </c>
      <c r="Q835" s="7">
        <f t="shared" ref="Q835:Q898" si="80">E835/D835</f>
        <v>1.0166666666666666</v>
      </c>
      <c r="R835" s="8">
        <f t="shared" ref="R835:R898" si="81">IFERROR(E835/N835,0)</f>
        <v>148.78048780487805</v>
      </c>
      <c r="S835" t="str">
        <f t="shared" ref="S835:S898" si="82">LEFT(P835,FIND("/",P835)-1)</f>
        <v>music</v>
      </c>
      <c r="T835" t="str">
        <f t="shared" ref="T835:T898" si="83">RIGHT(P835,LEN(P835)-FIND("/",P835))</f>
        <v>rock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5">
        <f t="shared" si="78"/>
        <v>41422.822824074072</v>
      </c>
      <c r="L836" s="5">
        <f t="shared" si="79"/>
        <v>41456.165972222225</v>
      </c>
      <c r="M836" t="b">
        <v>0</v>
      </c>
      <c r="N836">
        <v>75</v>
      </c>
      <c r="O836" t="b">
        <v>1</v>
      </c>
      <c r="P836" t="s">
        <v>8276</v>
      </c>
      <c r="Q836" s="7">
        <f t="shared" si="80"/>
        <v>1.3101818181818181</v>
      </c>
      <c r="R836" s="8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5">
        <f t="shared" si="78"/>
        <v>41005.45784722222</v>
      </c>
      <c r="L837" s="5">
        <f t="shared" si="79"/>
        <v>41048.125</v>
      </c>
      <c r="M837" t="b">
        <v>0</v>
      </c>
      <c r="N837">
        <v>40</v>
      </c>
      <c r="O837" t="b">
        <v>1</v>
      </c>
      <c r="P837" t="s">
        <v>8276</v>
      </c>
      <c r="Q837" s="7">
        <f t="shared" si="80"/>
        <v>1.1725000000000001</v>
      </c>
      <c r="R837" s="8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5">
        <f t="shared" si="78"/>
        <v>41524.056921296295</v>
      </c>
      <c r="L838" s="5">
        <f t="shared" si="79"/>
        <v>41554.056921296295</v>
      </c>
      <c r="M838" t="b">
        <v>0</v>
      </c>
      <c r="N838">
        <v>46</v>
      </c>
      <c r="O838" t="b">
        <v>1</v>
      </c>
      <c r="P838" t="s">
        <v>8276</v>
      </c>
      <c r="Q838" s="7">
        <f t="shared" si="80"/>
        <v>1.009304</v>
      </c>
      <c r="R838" s="8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5">
        <f t="shared" si="78"/>
        <v>41730.998402777775</v>
      </c>
      <c r="L839" s="5">
        <f t="shared" si="79"/>
        <v>41760.998402777775</v>
      </c>
      <c r="M839" t="b">
        <v>0</v>
      </c>
      <c r="N839">
        <v>62</v>
      </c>
      <c r="O839" t="b">
        <v>1</v>
      </c>
      <c r="P839" t="s">
        <v>8276</v>
      </c>
      <c r="Q839" s="7">
        <f t="shared" si="80"/>
        <v>1.218</v>
      </c>
      <c r="R839" s="8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5">
        <f t="shared" si="78"/>
        <v>40895.897974537038</v>
      </c>
      <c r="L840" s="5">
        <f t="shared" si="79"/>
        <v>40925.897974537038</v>
      </c>
      <c r="M840" t="b">
        <v>0</v>
      </c>
      <c r="N840">
        <v>61</v>
      </c>
      <c r="O840" t="b">
        <v>1</v>
      </c>
      <c r="P840" t="s">
        <v>8276</v>
      </c>
      <c r="Q840" s="7">
        <f t="shared" si="80"/>
        <v>1.454</v>
      </c>
      <c r="R840" s="8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5">
        <f t="shared" si="78"/>
        <v>41144.763379629629</v>
      </c>
      <c r="L841" s="5">
        <f t="shared" si="79"/>
        <v>41174.763379629629</v>
      </c>
      <c r="M841" t="b">
        <v>0</v>
      </c>
      <c r="N841">
        <v>96</v>
      </c>
      <c r="O841" t="b">
        <v>1</v>
      </c>
      <c r="P841" t="s">
        <v>8276</v>
      </c>
      <c r="Q841" s="7">
        <f t="shared" si="80"/>
        <v>1.166166</v>
      </c>
      <c r="R841" s="8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5">
        <f t="shared" si="78"/>
        <v>42607.226701388892</v>
      </c>
      <c r="L842" s="5">
        <f t="shared" si="79"/>
        <v>42637.226701388892</v>
      </c>
      <c r="M842" t="b">
        <v>0</v>
      </c>
      <c r="N842">
        <v>190</v>
      </c>
      <c r="O842" t="b">
        <v>1</v>
      </c>
      <c r="P842" t="s">
        <v>8277</v>
      </c>
      <c r="Q842" s="7">
        <f t="shared" si="80"/>
        <v>1.2041660000000001</v>
      </c>
      <c r="R842" s="8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5">
        <f t="shared" si="78"/>
        <v>41923.838692129626</v>
      </c>
      <c r="L843" s="5">
        <f t="shared" si="79"/>
        <v>41953.88035879629</v>
      </c>
      <c r="M843" t="b">
        <v>1</v>
      </c>
      <c r="N843">
        <v>94</v>
      </c>
      <c r="O843" t="b">
        <v>1</v>
      </c>
      <c r="P843" t="s">
        <v>8277</v>
      </c>
      <c r="Q843" s="7">
        <f t="shared" si="80"/>
        <v>1.0132000000000001</v>
      </c>
      <c r="R843" s="8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5">
        <f t="shared" si="78"/>
        <v>41526.592395833337</v>
      </c>
      <c r="L844" s="5">
        <f t="shared" si="79"/>
        <v>41561.165972222225</v>
      </c>
      <c r="M844" t="b">
        <v>1</v>
      </c>
      <c r="N844">
        <v>39</v>
      </c>
      <c r="O844" t="b">
        <v>1</v>
      </c>
      <c r="P844" t="s">
        <v>8277</v>
      </c>
      <c r="Q844" s="7">
        <f t="shared" si="80"/>
        <v>1.0431999999999999</v>
      </c>
      <c r="R844" s="8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5">
        <f t="shared" si="78"/>
        <v>42695.257870370369</v>
      </c>
      <c r="L845" s="5">
        <f t="shared" si="79"/>
        <v>42712.333333333328</v>
      </c>
      <c r="M845" t="b">
        <v>0</v>
      </c>
      <c r="N845">
        <v>127</v>
      </c>
      <c r="O845" t="b">
        <v>1</v>
      </c>
      <c r="P845" t="s">
        <v>8277</v>
      </c>
      <c r="Q845" s="7">
        <f t="shared" si="80"/>
        <v>2.6713333333333331</v>
      </c>
      <c r="R845" s="8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5">
        <f t="shared" si="78"/>
        <v>41905.684629629628</v>
      </c>
      <c r="L846" s="5">
        <f t="shared" si="79"/>
        <v>41944.207638888889</v>
      </c>
      <c r="M846" t="b">
        <v>1</v>
      </c>
      <c r="N846">
        <v>159</v>
      </c>
      <c r="O846" t="b">
        <v>1</v>
      </c>
      <c r="P846" t="s">
        <v>8277</v>
      </c>
      <c r="Q846" s="7">
        <f t="shared" si="80"/>
        <v>1.9413333333333334</v>
      </c>
      <c r="R846" s="8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5">
        <f t="shared" si="78"/>
        <v>42578.205972222218</v>
      </c>
      <c r="L847" s="5">
        <f t="shared" si="79"/>
        <v>42618.165972222225</v>
      </c>
      <c r="M847" t="b">
        <v>0</v>
      </c>
      <c r="N847">
        <v>177</v>
      </c>
      <c r="O847" t="b">
        <v>1</v>
      </c>
      <c r="P847" t="s">
        <v>8277</v>
      </c>
      <c r="Q847" s="7">
        <f t="shared" si="80"/>
        <v>1.203802</v>
      </c>
      <c r="R847" s="8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5">
        <f t="shared" si="78"/>
        <v>41694.391840277778</v>
      </c>
      <c r="L848" s="5">
        <f t="shared" si="79"/>
        <v>41708.583333333336</v>
      </c>
      <c r="M848" t="b">
        <v>0</v>
      </c>
      <c r="N848">
        <v>47</v>
      </c>
      <c r="O848" t="b">
        <v>1</v>
      </c>
      <c r="P848" t="s">
        <v>8277</v>
      </c>
      <c r="Q848" s="7">
        <f t="shared" si="80"/>
        <v>1.2200090909090908</v>
      </c>
      <c r="R848" s="8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5">
        <f t="shared" si="78"/>
        <v>42165.79833333334</v>
      </c>
      <c r="L849" s="5">
        <f t="shared" si="79"/>
        <v>42195.79833333334</v>
      </c>
      <c r="M849" t="b">
        <v>0</v>
      </c>
      <c r="N849">
        <v>1</v>
      </c>
      <c r="O849" t="b">
        <v>1</v>
      </c>
      <c r="P849" t="s">
        <v>8277</v>
      </c>
      <c r="Q849" s="7">
        <f t="shared" si="80"/>
        <v>1</v>
      </c>
      <c r="R849" s="8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5">
        <f t="shared" si="78"/>
        <v>42078.792048611111</v>
      </c>
      <c r="L850" s="5">
        <f t="shared" si="79"/>
        <v>42108.792048611111</v>
      </c>
      <c r="M850" t="b">
        <v>0</v>
      </c>
      <c r="N850">
        <v>16</v>
      </c>
      <c r="O850" t="b">
        <v>1</v>
      </c>
      <c r="P850" t="s">
        <v>8277</v>
      </c>
      <c r="Q850" s="7">
        <f t="shared" si="80"/>
        <v>1</v>
      </c>
      <c r="R850" s="8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5">
        <f t="shared" si="78"/>
        <v>42051.148888888885</v>
      </c>
      <c r="L851" s="5">
        <f t="shared" si="79"/>
        <v>42079.107222222221</v>
      </c>
      <c r="M851" t="b">
        <v>0</v>
      </c>
      <c r="N851">
        <v>115</v>
      </c>
      <c r="O851" t="b">
        <v>1</v>
      </c>
      <c r="P851" t="s">
        <v>8277</v>
      </c>
      <c r="Q851" s="7">
        <f t="shared" si="80"/>
        <v>1.1990000000000001</v>
      </c>
      <c r="R851" s="8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5">
        <f t="shared" si="78"/>
        <v>42452.827743055561</v>
      </c>
      <c r="L852" s="5">
        <f t="shared" si="79"/>
        <v>42485.207638888889</v>
      </c>
      <c r="M852" t="b">
        <v>0</v>
      </c>
      <c r="N852">
        <v>133</v>
      </c>
      <c r="O852" t="b">
        <v>1</v>
      </c>
      <c r="P852" t="s">
        <v>8277</v>
      </c>
      <c r="Q852" s="7">
        <f t="shared" si="80"/>
        <v>1.55175</v>
      </c>
      <c r="R852" s="8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5">
        <f t="shared" si="78"/>
        <v>42522.880243055552</v>
      </c>
      <c r="L853" s="5">
        <f t="shared" si="79"/>
        <v>42582.822916666672</v>
      </c>
      <c r="M853" t="b">
        <v>0</v>
      </c>
      <c r="N853">
        <v>70</v>
      </c>
      <c r="O853" t="b">
        <v>1</v>
      </c>
      <c r="P853" t="s">
        <v>8277</v>
      </c>
      <c r="Q853" s="7">
        <f t="shared" si="80"/>
        <v>1.3045</v>
      </c>
      <c r="R853" s="8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5">
        <f t="shared" si="78"/>
        <v>42656.805497685185</v>
      </c>
      <c r="L854" s="5">
        <f t="shared" si="79"/>
        <v>42667.875</v>
      </c>
      <c r="M854" t="b">
        <v>0</v>
      </c>
      <c r="N854">
        <v>62</v>
      </c>
      <c r="O854" t="b">
        <v>1</v>
      </c>
      <c r="P854" t="s">
        <v>8277</v>
      </c>
      <c r="Q854" s="7">
        <f t="shared" si="80"/>
        <v>1.0497142857142858</v>
      </c>
      <c r="R854" s="8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5">
        <f t="shared" si="78"/>
        <v>42021.832280092596</v>
      </c>
      <c r="L855" s="5">
        <f t="shared" si="79"/>
        <v>42051.832280092596</v>
      </c>
      <c r="M855" t="b">
        <v>0</v>
      </c>
      <c r="N855">
        <v>10</v>
      </c>
      <c r="O855" t="b">
        <v>1</v>
      </c>
      <c r="P855" t="s">
        <v>8277</v>
      </c>
      <c r="Q855" s="7">
        <f t="shared" si="80"/>
        <v>1</v>
      </c>
      <c r="R855" s="8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5">
        <f t="shared" si="78"/>
        <v>42702.212337962963</v>
      </c>
      <c r="L856" s="5">
        <f t="shared" si="79"/>
        <v>42732.212337962963</v>
      </c>
      <c r="M856" t="b">
        <v>0</v>
      </c>
      <c r="N856">
        <v>499</v>
      </c>
      <c r="O856" t="b">
        <v>1</v>
      </c>
      <c r="P856" t="s">
        <v>8277</v>
      </c>
      <c r="Q856" s="7">
        <f t="shared" si="80"/>
        <v>1.1822050359712231</v>
      </c>
      <c r="R856" s="8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5">
        <f t="shared" si="78"/>
        <v>42545.125196759262</v>
      </c>
      <c r="L857" s="5">
        <f t="shared" si="79"/>
        <v>42575.125196759262</v>
      </c>
      <c r="M857" t="b">
        <v>0</v>
      </c>
      <c r="N857">
        <v>47</v>
      </c>
      <c r="O857" t="b">
        <v>1</v>
      </c>
      <c r="P857" t="s">
        <v>8277</v>
      </c>
      <c r="Q857" s="7">
        <f t="shared" si="80"/>
        <v>1.0344827586206897</v>
      </c>
      <c r="R857" s="8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5">
        <f t="shared" si="78"/>
        <v>42609.311990740738</v>
      </c>
      <c r="L858" s="5">
        <f t="shared" si="79"/>
        <v>42668.791666666672</v>
      </c>
      <c r="M858" t="b">
        <v>0</v>
      </c>
      <c r="N858">
        <v>28</v>
      </c>
      <c r="O858" t="b">
        <v>1</v>
      </c>
      <c r="P858" t="s">
        <v>8277</v>
      </c>
      <c r="Q858" s="7">
        <f t="shared" si="80"/>
        <v>2.1800000000000002</v>
      </c>
      <c r="R858" s="8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5">
        <f t="shared" si="78"/>
        <v>42291.581377314811</v>
      </c>
      <c r="L859" s="5">
        <f t="shared" si="79"/>
        <v>42333.623043981483</v>
      </c>
      <c r="M859" t="b">
        <v>0</v>
      </c>
      <c r="N859">
        <v>24</v>
      </c>
      <c r="O859" t="b">
        <v>1</v>
      </c>
      <c r="P859" t="s">
        <v>8277</v>
      </c>
      <c r="Q859" s="7">
        <f t="shared" si="80"/>
        <v>1</v>
      </c>
      <c r="R859" s="8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5">
        <f t="shared" si="78"/>
        <v>42079.745578703703</v>
      </c>
      <c r="L860" s="5">
        <f t="shared" si="79"/>
        <v>42109.957638888889</v>
      </c>
      <c r="M860" t="b">
        <v>0</v>
      </c>
      <c r="N860">
        <v>76</v>
      </c>
      <c r="O860" t="b">
        <v>1</v>
      </c>
      <c r="P860" t="s">
        <v>8277</v>
      </c>
      <c r="Q860" s="7">
        <f t="shared" si="80"/>
        <v>1.4400583333333332</v>
      </c>
      <c r="R860" s="8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5">
        <f t="shared" si="78"/>
        <v>42128.820231481484</v>
      </c>
      <c r="L861" s="5">
        <f t="shared" si="79"/>
        <v>42159</v>
      </c>
      <c r="M861" t="b">
        <v>0</v>
      </c>
      <c r="N861">
        <v>98</v>
      </c>
      <c r="O861" t="b">
        <v>1</v>
      </c>
      <c r="P861" t="s">
        <v>8277</v>
      </c>
      <c r="Q861" s="7">
        <f t="shared" si="80"/>
        <v>1.0467500000000001</v>
      </c>
      <c r="R861" s="8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5">
        <f t="shared" si="78"/>
        <v>41570.482789351852</v>
      </c>
      <c r="L862" s="5">
        <f t="shared" si="79"/>
        <v>41600.524456018517</v>
      </c>
      <c r="M862" t="b">
        <v>0</v>
      </c>
      <c r="N862">
        <v>48</v>
      </c>
      <c r="O862" t="b">
        <v>0</v>
      </c>
      <c r="P862" t="s">
        <v>8278</v>
      </c>
      <c r="Q862" s="7">
        <f t="shared" si="80"/>
        <v>0.18142857142857144</v>
      </c>
      <c r="R862" s="8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5">
        <f t="shared" si="78"/>
        <v>42599.965324074074</v>
      </c>
      <c r="L863" s="5">
        <f t="shared" si="79"/>
        <v>42629.965324074074</v>
      </c>
      <c r="M863" t="b">
        <v>0</v>
      </c>
      <c r="N863">
        <v>2</v>
      </c>
      <c r="O863" t="b">
        <v>0</v>
      </c>
      <c r="P863" t="s">
        <v>8278</v>
      </c>
      <c r="Q863" s="7">
        <f t="shared" si="80"/>
        <v>2.2444444444444444E-2</v>
      </c>
      <c r="R863" s="8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5">
        <f t="shared" si="78"/>
        <v>41559.5549537037</v>
      </c>
      <c r="L864" s="5">
        <f t="shared" si="79"/>
        <v>41589.596620370372</v>
      </c>
      <c r="M864" t="b">
        <v>0</v>
      </c>
      <c r="N864">
        <v>4</v>
      </c>
      <c r="O864" t="b">
        <v>0</v>
      </c>
      <c r="P864" t="s">
        <v>8278</v>
      </c>
      <c r="Q864" s="7">
        <f t="shared" si="80"/>
        <v>3.3999999999999998E-3</v>
      </c>
      <c r="R864" s="8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5">
        <f t="shared" si="78"/>
        <v>40921.117662037039</v>
      </c>
      <c r="L865" s="5">
        <f t="shared" si="79"/>
        <v>40951.117662037039</v>
      </c>
      <c r="M865" t="b">
        <v>0</v>
      </c>
      <c r="N865">
        <v>5</v>
      </c>
      <c r="O865" t="b">
        <v>0</v>
      </c>
      <c r="P865" t="s">
        <v>8278</v>
      </c>
      <c r="Q865" s="7">
        <f t="shared" si="80"/>
        <v>4.4999999999999998E-2</v>
      </c>
      <c r="R865" s="8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5">
        <f t="shared" si="78"/>
        <v>41541.106921296298</v>
      </c>
      <c r="L866" s="5">
        <f t="shared" si="79"/>
        <v>41563.415972222225</v>
      </c>
      <c r="M866" t="b">
        <v>0</v>
      </c>
      <c r="N866">
        <v>79</v>
      </c>
      <c r="O866" t="b">
        <v>0</v>
      </c>
      <c r="P866" t="s">
        <v>8278</v>
      </c>
      <c r="Q866" s="7">
        <f t="shared" si="80"/>
        <v>0.41538461538461541</v>
      </c>
      <c r="R866" s="8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5">
        <f t="shared" si="78"/>
        <v>41230.77311342593</v>
      </c>
      <c r="L867" s="5">
        <f t="shared" si="79"/>
        <v>41290.77311342593</v>
      </c>
      <c r="M867" t="b">
        <v>0</v>
      </c>
      <c r="N867">
        <v>2</v>
      </c>
      <c r="O867" t="b">
        <v>0</v>
      </c>
      <c r="P867" t="s">
        <v>8278</v>
      </c>
      <c r="Q867" s="7">
        <f t="shared" si="80"/>
        <v>2.0454545454545454E-2</v>
      </c>
      <c r="R867" s="8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5">
        <f t="shared" si="78"/>
        <v>42025.637939814813</v>
      </c>
      <c r="L868" s="5">
        <f t="shared" si="79"/>
        <v>42063.631944444445</v>
      </c>
      <c r="M868" t="b">
        <v>0</v>
      </c>
      <c r="N868">
        <v>11</v>
      </c>
      <c r="O868" t="b">
        <v>0</v>
      </c>
      <c r="P868" t="s">
        <v>8278</v>
      </c>
      <c r="Q868" s="7">
        <f t="shared" si="80"/>
        <v>0.18285714285714286</v>
      </c>
      <c r="R868" s="8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5">
        <f t="shared" si="78"/>
        <v>40088.105393518519</v>
      </c>
      <c r="L869" s="5">
        <f t="shared" si="79"/>
        <v>40148.207638888889</v>
      </c>
      <c r="M869" t="b">
        <v>0</v>
      </c>
      <c r="N869">
        <v>11</v>
      </c>
      <c r="O869" t="b">
        <v>0</v>
      </c>
      <c r="P869" t="s">
        <v>8278</v>
      </c>
      <c r="Q869" s="7">
        <f t="shared" si="80"/>
        <v>0.2402</v>
      </c>
      <c r="R869" s="8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5">
        <f t="shared" si="78"/>
        <v>41616.027754629627</v>
      </c>
      <c r="L870" s="5">
        <f t="shared" si="79"/>
        <v>41646.027754629627</v>
      </c>
      <c r="M870" t="b">
        <v>0</v>
      </c>
      <c r="N870">
        <v>1</v>
      </c>
      <c r="O870" t="b">
        <v>0</v>
      </c>
      <c r="P870" t="s">
        <v>8278</v>
      </c>
      <c r="Q870" s="7">
        <f t="shared" si="80"/>
        <v>1.1111111111111111E-3</v>
      </c>
      <c r="R870" s="8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5">
        <f t="shared" si="78"/>
        <v>41342.845567129632</v>
      </c>
      <c r="L871" s="5">
        <f t="shared" si="79"/>
        <v>41372.803900462961</v>
      </c>
      <c r="M871" t="b">
        <v>0</v>
      </c>
      <c r="N871">
        <v>3</v>
      </c>
      <c r="O871" t="b">
        <v>0</v>
      </c>
      <c r="P871" t="s">
        <v>8278</v>
      </c>
      <c r="Q871" s="7">
        <f t="shared" si="80"/>
        <v>0.11818181818181818</v>
      </c>
      <c r="R871" s="8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5">
        <f t="shared" si="78"/>
        <v>41488.022256944445</v>
      </c>
      <c r="L872" s="5">
        <f t="shared" si="79"/>
        <v>41518.022256944445</v>
      </c>
      <c r="M872" t="b">
        <v>0</v>
      </c>
      <c r="N872">
        <v>5</v>
      </c>
      <c r="O872" t="b">
        <v>0</v>
      </c>
      <c r="P872" t="s">
        <v>8278</v>
      </c>
      <c r="Q872" s="7">
        <f t="shared" si="80"/>
        <v>3.0999999999999999E-3</v>
      </c>
      <c r="R872" s="8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5">
        <f t="shared" si="78"/>
        <v>41577.561284722222</v>
      </c>
      <c r="L873" s="5">
        <f t="shared" si="79"/>
        <v>41607.602951388886</v>
      </c>
      <c r="M873" t="b">
        <v>0</v>
      </c>
      <c r="N873">
        <v>12</v>
      </c>
      <c r="O873" t="b">
        <v>0</v>
      </c>
      <c r="P873" t="s">
        <v>8278</v>
      </c>
      <c r="Q873" s="7">
        <f t="shared" si="80"/>
        <v>5.4166666666666669E-2</v>
      </c>
      <c r="R873" s="8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5">
        <f t="shared" si="78"/>
        <v>40567.825543981482</v>
      </c>
      <c r="L874" s="5">
        <f t="shared" si="79"/>
        <v>40612.825543981482</v>
      </c>
      <c r="M874" t="b">
        <v>0</v>
      </c>
      <c r="N874">
        <v>2</v>
      </c>
      <c r="O874" t="b">
        <v>0</v>
      </c>
      <c r="P874" t="s">
        <v>8278</v>
      </c>
      <c r="Q874" s="7">
        <f t="shared" si="80"/>
        <v>8.1250000000000003E-3</v>
      </c>
      <c r="R874" s="8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5">
        <f t="shared" si="78"/>
        <v>41184.167129629634</v>
      </c>
      <c r="L875" s="5">
        <f t="shared" si="79"/>
        <v>41224.208796296298</v>
      </c>
      <c r="M875" t="b">
        <v>0</v>
      </c>
      <c r="N875">
        <v>5</v>
      </c>
      <c r="O875" t="b">
        <v>0</v>
      </c>
      <c r="P875" t="s">
        <v>8278</v>
      </c>
      <c r="Q875" s="7">
        <f t="shared" si="80"/>
        <v>1.2857142857142857E-2</v>
      </c>
      <c r="R875" s="8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5">
        <f t="shared" si="78"/>
        <v>41368.583726851852</v>
      </c>
      <c r="L876" s="5">
        <f t="shared" si="79"/>
        <v>41398.583726851852</v>
      </c>
      <c r="M876" t="b">
        <v>0</v>
      </c>
      <c r="N876">
        <v>21</v>
      </c>
      <c r="O876" t="b">
        <v>0</v>
      </c>
      <c r="P876" t="s">
        <v>8278</v>
      </c>
      <c r="Q876" s="7">
        <f t="shared" si="80"/>
        <v>0.24333333333333335</v>
      </c>
      <c r="R876" s="8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5">
        <f t="shared" si="78"/>
        <v>42248.723738425921</v>
      </c>
      <c r="L877" s="5">
        <f t="shared" si="79"/>
        <v>42268.723738425921</v>
      </c>
      <c r="M877" t="b">
        <v>0</v>
      </c>
      <c r="N877">
        <v>0</v>
      </c>
      <c r="O877" t="b">
        <v>0</v>
      </c>
      <c r="P877" t="s">
        <v>8278</v>
      </c>
      <c r="Q877" s="7">
        <f t="shared" si="80"/>
        <v>0</v>
      </c>
      <c r="R877" s="8">
        <f t="shared" si="81"/>
        <v>0</v>
      </c>
      <c r="S877" t="str">
        <f t="shared" si="82"/>
        <v>music</v>
      </c>
      <c r="T877" t="str">
        <f t="shared" si="83"/>
        <v>jazz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5">
        <f t="shared" si="78"/>
        <v>41276.496840277774</v>
      </c>
      <c r="L878" s="5">
        <f t="shared" si="79"/>
        <v>41309.496840277774</v>
      </c>
      <c r="M878" t="b">
        <v>0</v>
      </c>
      <c r="N878">
        <v>45</v>
      </c>
      <c r="O878" t="b">
        <v>0</v>
      </c>
      <c r="P878" t="s">
        <v>8278</v>
      </c>
      <c r="Q878" s="7">
        <f t="shared" si="80"/>
        <v>0.40799492385786801</v>
      </c>
      <c r="R878" s="8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5">
        <f t="shared" si="78"/>
        <v>41597.788888888892</v>
      </c>
      <c r="L879" s="5">
        <f t="shared" si="79"/>
        <v>41627.788888888892</v>
      </c>
      <c r="M879" t="b">
        <v>0</v>
      </c>
      <c r="N879">
        <v>29</v>
      </c>
      <c r="O879" t="b">
        <v>0</v>
      </c>
      <c r="P879" t="s">
        <v>8278</v>
      </c>
      <c r="Q879" s="7">
        <f t="shared" si="80"/>
        <v>0.67549999999999999</v>
      </c>
      <c r="R879" s="8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5">
        <f t="shared" si="78"/>
        <v>40505.232916666668</v>
      </c>
      <c r="L880" s="5">
        <f t="shared" si="79"/>
        <v>40535.232916666668</v>
      </c>
      <c r="M880" t="b">
        <v>0</v>
      </c>
      <c r="N880">
        <v>2</v>
      </c>
      <c r="O880" t="b">
        <v>0</v>
      </c>
      <c r="P880" t="s">
        <v>8278</v>
      </c>
      <c r="Q880" s="7">
        <f t="shared" si="80"/>
        <v>1.2999999999999999E-2</v>
      </c>
      <c r="R880" s="8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5">
        <f t="shared" si="78"/>
        <v>41037.829918981479</v>
      </c>
      <c r="L881" s="5">
        <f t="shared" si="79"/>
        <v>41058.829918981479</v>
      </c>
      <c r="M881" t="b">
        <v>0</v>
      </c>
      <c r="N881">
        <v>30</v>
      </c>
      <c r="O881" t="b">
        <v>0</v>
      </c>
      <c r="P881" t="s">
        <v>8278</v>
      </c>
      <c r="Q881" s="7">
        <f t="shared" si="80"/>
        <v>0.30666666666666664</v>
      </c>
      <c r="R881" s="8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5">
        <f t="shared" si="78"/>
        <v>41179.32104166667</v>
      </c>
      <c r="L882" s="5">
        <f t="shared" si="79"/>
        <v>41212.32104166667</v>
      </c>
      <c r="M882" t="b">
        <v>0</v>
      </c>
      <c r="N882">
        <v>8</v>
      </c>
      <c r="O882" t="b">
        <v>0</v>
      </c>
      <c r="P882" t="s">
        <v>8279</v>
      </c>
      <c r="Q882" s="7">
        <f t="shared" si="80"/>
        <v>2.9894179894179893E-2</v>
      </c>
      <c r="R882" s="8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5">
        <f t="shared" si="78"/>
        <v>40877.25099537037</v>
      </c>
      <c r="L883" s="5">
        <f t="shared" si="79"/>
        <v>40922.25099537037</v>
      </c>
      <c r="M883" t="b">
        <v>0</v>
      </c>
      <c r="N883">
        <v>1</v>
      </c>
      <c r="O883" t="b">
        <v>0</v>
      </c>
      <c r="P883" t="s">
        <v>8279</v>
      </c>
      <c r="Q883" s="7">
        <f t="shared" si="80"/>
        <v>8.0000000000000002E-3</v>
      </c>
      <c r="R883" s="8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5">
        <f t="shared" si="78"/>
        <v>40759.860532407409</v>
      </c>
      <c r="L884" s="5">
        <f t="shared" si="79"/>
        <v>40792.860532407409</v>
      </c>
      <c r="M884" t="b">
        <v>0</v>
      </c>
      <c r="N884">
        <v>14</v>
      </c>
      <c r="O884" t="b">
        <v>0</v>
      </c>
      <c r="P884" t="s">
        <v>8279</v>
      </c>
      <c r="Q884" s="7">
        <f t="shared" si="80"/>
        <v>0.20133333333333334</v>
      </c>
      <c r="R884" s="8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5">
        <f t="shared" si="78"/>
        <v>42371.935590277775</v>
      </c>
      <c r="L885" s="5">
        <f t="shared" si="79"/>
        <v>42431.935590277775</v>
      </c>
      <c r="M885" t="b">
        <v>0</v>
      </c>
      <c r="N885">
        <v>24</v>
      </c>
      <c r="O885" t="b">
        <v>0</v>
      </c>
      <c r="P885" t="s">
        <v>8279</v>
      </c>
      <c r="Q885" s="7">
        <f t="shared" si="80"/>
        <v>0.4002</v>
      </c>
      <c r="R885" s="8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5">
        <f t="shared" si="78"/>
        <v>40981.802615740737</v>
      </c>
      <c r="L886" s="5">
        <f t="shared" si="79"/>
        <v>41041.104861111111</v>
      </c>
      <c r="M886" t="b">
        <v>0</v>
      </c>
      <c r="N886">
        <v>2</v>
      </c>
      <c r="O886" t="b">
        <v>0</v>
      </c>
      <c r="P886" t="s">
        <v>8279</v>
      </c>
      <c r="Q886" s="7">
        <f t="shared" si="80"/>
        <v>0.01</v>
      </c>
      <c r="R886" s="8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5">
        <f t="shared" si="78"/>
        <v>42713.941099537042</v>
      </c>
      <c r="L887" s="5">
        <f t="shared" si="79"/>
        <v>42734.941099537042</v>
      </c>
      <c r="M887" t="b">
        <v>0</v>
      </c>
      <c r="N887">
        <v>21</v>
      </c>
      <c r="O887" t="b">
        <v>0</v>
      </c>
      <c r="P887" t="s">
        <v>8279</v>
      </c>
      <c r="Q887" s="7">
        <f t="shared" si="80"/>
        <v>0.75</v>
      </c>
      <c r="R887" s="8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5">
        <f t="shared" si="78"/>
        <v>42603.870520833334</v>
      </c>
      <c r="L888" s="5">
        <f t="shared" si="79"/>
        <v>42628.870520833334</v>
      </c>
      <c r="M888" t="b">
        <v>0</v>
      </c>
      <c r="N888">
        <v>7</v>
      </c>
      <c r="O888" t="b">
        <v>0</v>
      </c>
      <c r="P888" t="s">
        <v>8279</v>
      </c>
      <c r="Q888" s="7">
        <f t="shared" si="80"/>
        <v>0.41</v>
      </c>
      <c r="R888" s="8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5">
        <f t="shared" si="78"/>
        <v>41026.958969907406</v>
      </c>
      <c r="L889" s="5">
        <f t="shared" si="79"/>
        <v>41056.958969907406</v>
      </c>
      <c r="M889" t="b">
        <v>0</v>
      </c>
      <c r="N889">
        <v>0</v>
      </c>
      <c r="O889" t="b">
        <v>0</v>
      </c>
      <c r="P889" t="s">
        <v>8279</v>
      </c>
      <c r="Q889" s="7">
        <f t="shared" si="80"/>
        <v>0</v>
      </c>
      <c r="R889" s="8">
        <f t="shared" si="81"/>
        <v>0</v>
      </c>
      <c r="S889" t="str">
        <f t="shared" si="82"/>
        <v>music</v>
      </c>
      <c r="T889" t="str">
        <f t="shared" si="83"/>
        <v>indie rock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5">
        <f t="shared" si="78"/>
        <v>40751.753298611111</v>
      </c>
      <c r="L890" s="5">
        <f t="shared" si="79"/>
        <v>40787.25</v>
      </c>
      <c r="M890" t="b">
        <v>0</v>
      </c>
      <c r="N890">
        <v>4</v>
      </c>
      <c r="O890" t="b">
        <v>0</v>
      </c>
      <c r="P890" t="s">
        <v>8279</v>
      </c>
      <c r="Q890" s="7">
        <f t="shared" si="80"/>
        <v>7.1999999999999995E-2</v>
      </c>
      <c r="R890" s="8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5">
        <f t="shared" si="78"/>
        <v>41887.784062500003</v>
      </c>
      <c r="L891" s="5">
        <f t="shared" si="79"/>
        <v>41917.784062500003</v>
      </c>
      <c r="M891" t="b">
        <v>0</v>
      </c>
      <c r="N891">
        <v>32</v>
      </c>
      <c r="O891" t="b">
        <v>0</v>
      </c>
      <c r="P891" t="s">
        <v>8279</v>
      </c>
      <c r="Q891" s="7">
        <f t="shared" si="80"/>
        <v>9.4412800000000005E-2</v>
      </c>
      <c r="R891" s="8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5">
        <f t="shared" si="78"/>
        <v>41569.698831018519</v>
      </c>
      <c r="L892" s="5">
        <f t="shared" si="79"/>
        <v>41599.740497685183</v>
      </c>
      <c r="M892" t="b">
        <v>0</v>
      </c>
      <c r="N892">
        <v>4</v>
      </c>
      <c r="O892" t="b">
        <v>0</v>
      </c>
      <c r="P892" t="s">
        <v>8279</v>
      </c>
      <c r="Q892" s="7">
        <f t="shared" si="80"/>
        <v>4.1666666666666664E-2</v>
      </c>
      <c r="R892" s="8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5">
        <f t="shared" si="78"/>
        <v>41842.031597222223</v>
      </c>
      <c r="L893" s="5">
        <f t="shared" si="79"/>
        <v>41872.031597222223</v>
      </c>
      <c r="M893" t="b">
        <v>0</v>
      </c>
      <c r="N893">
        <v>9</v>
      </c>
      <c r="O893" t="b">
        <v>0</v>
      </c>
      <c r="P893" t="s">
        <v>8279</v>
      </c>
      <c r="Q893" s="7">
        <f t="shared" si="80"/>
        <v>3.2500000000000001E-2</v>
      </c>
      <c r="R893" s="8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5">
        <f t="shared" si="78"/>
        <v>40304.20003472222</v>
      </c>
      <c r="L894" s="5">
        <f t="shared" si="79"/>
        <v>40391.166666666664</v>
      </c>
      <c r="M894" t="b">
        <v>0</v>
      </c>
      <c r="N894">
        <v>17</v>
      </c>
      <c r="O894" t="b">
        <v>0</v>
      </c>
      <c r="P894" t="s">
        <v>8279</v>
      </c>
      <c r="Q894" s="7">
        <f t="shared" si="80"/>
        <v>0.40749999999999997</v>
      </c>
      <c r="R894" s="8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5">
        <f t="shared" si="78"/>
        <v>42065.897719907407</v>
      </c>
      <c r="L895" s="5">
        <f t="shared" si="79"/>
        <v>42095.856053240743</v>
      </c>
      <c r="M895" t="b">
        <v>0</v>
      </c>
      <c r="N895">
        <v>5</v>
      </c>
      <c r="O895" t="b">
        <v>0</v>
      </c>
      <c r="P895" t="s">
        <v>8279</v>
      </c>
      <c r="Q895" s="7">
        <f t="shared" si="80"/>
        <v>0.1</v>
      </c>
      <c r="R895" s="8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5">
        <f t="shared" si="78"/>
        <v>42496.981597222228</v>
      </c>
      <c r="L896" s="5">
        <f t="shared" si="79"/>
        <v>42526.981597222228</v>
      </c>
      <c r="M896" t="b">
        <v>0</v>
      </c>
      <c r="N896">
        <v>53</v>
      </c>
      <c r="O896" t="b">
        <v>0</v>
      </c>
      <c r="P896" t="s">
        <v>8279</v>
      </c>
      <c r="Q896" s="7">
        <f t="shared" si="80"/>
        <v>0.39169999999999999</v>
      </c>
      <c r="R896" s="8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5">
        <f t="shared" si="78"/>
        <v>40431.127650462964</v>
      </c>
      <c r="L897" s="5">
        <f t="shared" si="79"/>
        <v>40476.127650462964</v>
      </c>
      <c r="M897" t="b">
        <v>0</v>
      </c>
      <c r="N897">
        <v>7</v>
      </c>
      <c r="O897" t="b">
        <v>0</v>
      </c>
      <c r="P897" t="s">
        <v>8279</v>
      </c>
      <c r="Q897" s="7">
        <f t="shared" si="80"/>
        <v>2.4375000000000001E-2</v>
      </c>
      <c r="R897" s="8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5">
        <f t="shared" si="78"/>
        <v>42218.872986111113</v>
      </c>
      <c r="L898" s="5">
        <f t="shared" si="79"/>
        <v>42244.166666666672</v>
      </c>
      <c r="M898" t="b">
        <v>0</v>
      </c>
      <c r="N898">
        <v>72</v>
      </c>
      <c r="O898" t="b">
        <v>0</v>
      </c>
      <c r="P898" t="s">
        <v>8279</v>
      </c>
      <c r="Q898" s="7">
        <f t="shared" si="80"/>
        <v>0.4</v>
      </c>
      <c r="R898" s="8">
        <f t="shared" si="81"/>
        <v>44.444444444444443</v>
      </c>
      <c r="S898" t="str">
        <f t="shared" si="82"/>
        <v>music</v>
      </c>
      <c r="T898" t="str">
        <f t="shared" si="83"/>
        <v>indie rock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5">
        <f t="shared" ref="K899:K962" si="84">(((J899/60)/60)/24)+DATE(1970,1,1)</f>
        <v>41211.688750000001</v>
      </c>
      <c r="L899" s="5">
        <f t="shared" ref="L899:L962" si="85">(((I899/60)/60)/24)+DATE(1970,1,1)</f>
        <v>41241.730416666665</v>
      </c>
      <c r="M899" t="b">
        <v>0</v>
      </c>
      <c r="N899">
        <v>0</v>
      </c>
      <c r="O899" t="b">
        <v>0</v>
      </c>
      <c r="P899" t="s">
        <v>8279</v>
      </c>
      <c r="Q899" s="7">
        <f t="shared" ref="Q899:Q962" si="86">E899/D899</f>
        <v>0</v>
      </c>
      <c r="R899" s="8">
        <f t="shared" ref="R899:R962" si="87">IFERROR(E899/N899,0)</f>
        <v>0</v>
      </c>
      <c r="S899" t="str">
        <f t="shared" ref="S899:S962" si="88">LEFT(P899,FIND("/",P899)-1)</f>
        <v>music</v>
      </c>
      <c r="T899" t="str">
        <f t="shared" ref="T899:T962" si="89">RIGHT(P899,LEN(P899)-FIND("/",P899))</f>
        <v>indie rock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5">
        <f t="shared" si="84"/>
        <v>40878.758217592593</v>
      </c>
      <c r="L900" s="5">
        <f t="shared" si="85"/>
        <v>40923.758217592593</v>
      </c>
      <c r="M900" t="b">
        <v>0</v>
      </c>
      <c r="N900">
        <v>2</v>
      </c>
      <c r="O900" t="b">
        <v>0</v>
      </c>
      <c r="P900" t="s">
        <v>8279</v>
      </c>
      <c r="Q900" s="7">
        <f t="shared" si="86"/>
        <v>2.8000000000000001E-2</v>
      </c>
      <c r="R900" s="8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5">
        <f t="shared" si="84"/>
        <v>40646.099097222221</v>
      </c>
      <c r="L901" s="5">
        <f t="shared" si="85"/>
        <v>40691.099097222221</v>
      </c>
      <c r="M901" t="b">
        <v>0</v>
      </c>
      <c r="N901">
        <v>8</v>
      </c>
      <c r="O901" t="b">
        <v>0</v>
      </c>
      <c r="P901" t="s">
        <v>8279</v>
      </c>
      <c r="Q901" s="7">
        <f t="shared" si="86"/>
        <v>0.37333333333333335</v>
      </c>
      <c r="R901" s="8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5">
        <f t="shared" si="84"/>
        <v>42429.84956018519</v>
      </c>
      <c r="L902" s="5">
        <f t="shared" si="85"/>
        <v>42459.807893518519</v>
      </c>
      <c r="M902" t="b">
        <v>0</v>
      </c>
      <c r="N902">
        <v>2</v>
      </c>
      <c r="O902" t="b">
        <v>0</v>
      </c>
      <c r="P902" t="s">
        <v>8278</v>
      </c>
      <c r="Q902" s="7">
        <f t="shared" si="86"/>
        <v>4.1999999999999997E-3</v>
      </c>
      <c r="R902" s="8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5">
        <f t="shared" si="84"/>
        <v>40291.81150462963</v>
      </c>
      <c r="L903" s="5">
        <f t="shared" si="85"/>
        <v>40337.799305555556</v>
      </c>
      <c r="M903" t="b">
        <v>0</v>
      </c>
      <c r="N903">
        <v>0</v>
      </c>
      <c r="O903" t="b">
        <v>0</v>
      </c>
      <c r="P903" t="s">
        <v>8278</v>
      </c>
      <c r="Q903" s="7">
        <f t="shared" si="86"/>
        <v>0</v>
      </c>
      <c r="R903" s="8">
        <f t="shared" si="87"/>
        <v>0</v>
      </c>
      <c r="S903" t="str">
        <f t="shared" si="88"/>
        <v>music</v>
      </c>
      <c r="T903" t="str">
        <f t="shared" si="89"/>
        <v>jazz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5">
        <f t="shared" si="84"/>
        <v>41829.965532407405</v>
      </c>
      <c r="L904" s="5">
        <f t="shared" si="85"/>
        <v>41881.645833333336</v>
      </c>
      <c r="M904" t="b">
        <v>0</v>
      </c>
      <c r="N904">
        <v>3</v>
      </c>
      <c r="O904" t="b">
        <v>0</v>
      </c>
      <c r="P904" t="s">
        <v>8278</v>
      </c>
      <c r="Q904" s="7">
        <f t="shared" si="86"/>
        <v>3.0000000000000001E-3</v>
      </c>
      <c r="R904" s="8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5">
        <f t="shared" si="84"/>
        <v>41149.796064814815</v>
      </c>
      <c r="L905" s="5">
        <f t="shared" si="85"/>
        <v>41175.100694444445</v>
      </c>
      <c r="M905" t="b">
        <v>0</v>
      </c>
      <c r="N905">
        <v>4</v>
      </c>
      <c r="O905" t="b">
        <v>0</v>
      </c>
      <c r="P905" t="s">
        <v>8278</v>
      </c>
      <c r="Q905" s="7">
        <f t="shared" si="86"/>
        <v>3.2000000000000001E-2</v>
      </c>
      <c r="R905" s="8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5">
        <f t="shared" si="84"/>
        <v>42342.080289351856</v>
      </c>
      <c r="L906" s="5">
        <f t="shared" si="85"/>
        <v>42372.080289351856</v>
      </c>
      <c r="M906" t="b">
        <v>0</v>
      </c>
      <c r="N906">
        <v>3</v>
      </c>
      <c r="O906" t="b">
        <v>0</v>
      </c>
      <c r="P906" t="s">
        <v>8278</v>
      </c>
      <c r="Q906" s="7">
        <f t="shared" si="86"/>
        <v>3.0200000000000001E-3</v>
      </c>
      <c r="R906" s="8">
        <f t="shared" si="87"/>
        <v>50.333333333333336</v>
      </c>
      <c r="S906" t="str">
        <f t="shared" si="88"/>
        <v>music</v>
      </c>
      <c r="T906" t="str">
        <f t="shared" si="89"/>
        <v>jazz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5">
        <f t="shared" si="84"/>
        <v>40507.239884259259</v>
      </c>
      <c r="L907" s="5">
        <f t="shared" si="85"/>
        <v>40567.239884259259</v>
      </c>
      <c r="M907" t="b">
        <v>0</v>
      </c>
      <c r="N907">
        <v>6</v>
      </c>
      <c r="O907" t="b">
        <v>0</v>
      </c>
      <c r="P907" t="s">
        <v>8278</v>
      </c>
      <c r="Q907" s="7">
        <f t="shared" si="86"/>
        <v>3.0153846153846153E-2</v>
      </c>
      <c r="R907" s="8">
        <f t="shared" si="87"/>
        <v>32.666666666666664</v>
      </c>
      <c r="S907" t="str">
        <f t="shared" si="88"/>
        <v>music</v>
      </c>
      <c r="T907" t="str">
        <f t="shared" si="89"/>
        <v>jazz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5">
        <f t="shared" si="84"/>
        <v>41681.189699074072</v>
      </c>
      <c r="L908" s="5">
        <f t="shared" si="85"/>
        <v>41711.148032407407</v>
      </c>
      <c r="M908" t="b">
        <v>0</v>
      </c>
      <c r="N908">
        <v>0</v>
      </c>
      <c r="O908" t="b">
        <v>0</v>
      </c>
      <c r="P908" t="s">
        <v>8278</v>
      </c>
      <c r="Q908" s="7">
        <f t="shared" si="86"/>
        <v>0</v>
      </c>
      <c r="R908" s="8">
        <f t="shared" si="87"/>
        <v>0</v>
      </c>
      <c r="S908" t="str">
        <f t="shared" si="88"/>
        <v>music</v>
      </c>
      <c r="T908" t="str">
        <f t="shared" si="89"/>
        <v>jazz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5">
        <f t="shared" si="84"/>
        <v>40767.192395833335</v>
      </c>
      <c r="L909" s="5">
        <f t="shared" si="85"/>
        <v>40797.192395833335</v>
      </c>
      <c r="M909" t="b">
        <v>0</v>
      </c>
      <c r="N909">
        <v>0</v>
      </c>
      <c r="O909" t="b">
        <v>0</v>
      </c>
      <c r="P909" t="s">
        <v>8278</v>
      </c>
      <c r="Q909" s="7">
        <f t="shared" si="86"/>
        <v>0</v>
      </c>
      <c r="R909" s="8">
        <f t="shared" si="87"/>
        <v>0</v>
      </c>
      <c r="S909" t="str">
        <f t="shared" si="88"/>
        <v>music</v>
      </c>
      <c r="T909" t="str">
        <f t="shared" si="89"/>
        <v>jazz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5">
        <f t="shared" si="84"/>
        <v>40340.801562499997</v>
      </c>
      <c r="L910" s="5">
        <f t="shared" si="85"/>
        <v>40386.207638888889</v>
      </c>
      <c r="M910" t="b">
        <v>0</v>
      </c>
      <c r="N910">
        <v>0</v>
      </c>
      <c r="O910" t="b">
        <v>0</v>
      </c>
      <c r="P910" t="s">
        <v>8278</v>
      </c>
      <c r="Q910" s="7">
        <f t="shared" si="86"/>
        <v>0</v>
      </c>
      <c r="R910" s="8">
        <f t="shared" si="87"/>
        <v>0</v>
      </c>
      <c r="S910" t="str">
        <f t="shared" si="88"/>
        <v>music</v>
      </c>
      <c r="T910" t="str">
        <f t="shared" si="89"/>
        <v>jazz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5">
        <f t="shared" si="84"/>
        <v>41081.69027777778</v>
      </c>
      <c r="L911" s="5">
        <f t="shared" si="85"/>
        <v>41113.166666666664</v>
      </c>
      <c r="M911" t="b">
        <v>0</v>
      </c>
      <c r="N911">
        <v>8</v>
      </c>
      <c r="O911" t="b">
        <v>0</v>
      </c>
      <c r="P911" t="s">
        <v>8278</v>
      </c>
      <c r="Q911" s="7">
        <f t="shared" si="86"/>
        <v>3.2500000000000001E-2</v>
      </c>
      <c r="R911" s="8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5">
        <f t="shared" si="84"/>
        <v>42737.545358796298</v>
      </c>
      <c r="L912" s="5">
        <f t="shared" si="85"/>
        <v>42797.545358796298</v>
      </c>
      <c r="M912" t="b">
        <v>0</v>
      </c>
      <c r="N912">
        <v>5</v>
      </c>
      <c r="O912" t="b">
        <v>0</v>
      </c>
      <c r="P912" t="s">
        <v>8278</v>
      </c>
      <c r="Q912" s="7">
        <f t="shared" si="86"/>
        <v>0.22363636363636363</v>
      </c>
      <c r="R912" s="8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5">
        <f t="shared" si="84"/>
        <v>41642.005150462966</v>
      </c>
      <c r="L913" s="5">
        <f t="shared" si="85"/>
        <v>41663.005150462966</v>
      </c>
      <c r="M913" t="b">
        <v>0</v>
      </c>
      <c r="N913">
        <v>0</v>
      </c>
      <c r="O913" t="b">
        <v>0</v>
      </c>
      <c r="P913" t="s">
        <v>8278</v>
      </c>
      <c r="Q913" s="7">
        <f t="shared" si="86"/>
        <v>0</v>
      </c>
      <c r="R913" s="8">
        <f t="shared" si="87"/>
        <v>0</v>
      </c>
      <c r="S913" t="str">
        <f t="shared" si="88"/>
        <v>music</v>
      </c>
      <c r="T913" t="str">
        <f t="shared" si="89"/>
        <v>jazz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5">
        <f t="shared" si="84"/>
        <v>41194.109340277777</v>
      </c>
      <c r="L914" s="5">
        <f t="shared" si="85"/>
        <v>41254.151006944441</v>
      </c>
      <c r="M914" t="b">
        <v>0</v>
      </c>
      <c r="N914">
        <v>2</v>
      </c>
      <c r="O914" t="b">
        <v>0</v>
      </c>
      <c r="P914" t="s">
        <v>8278</v>
      </c>
      <c r="Q914" s="7">
        <f t="shared" si="86"/>
        <v>8.5714285714285719E-3</v>
      </c>
      <c r="R914" s="8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5">
        <f t="shared" si="84"/>
        <v>41004.139108796298</v>
      </c>
      <c r="L915" s="5">
        <f t="shared" si="85"/>
        <v>41034.139108796298</v>
      </c>
      <c r="M915" t="b">
        <v>0</v>
      </c>
      <c r="N915">
        <v>24</v>
      </c>
      <c r="O915" t="b">
        <v>0</v>
      </c>
      <c r="P915" t="s">
        <v>8278</v>
      </c>
      <c r="Q915" s="7">
        <f t="shared" si="86"/>
        <v>6.6066666666666662E-2</v>
      </c>
      <c r="R915" s="8">
        <f t="shared" si="87"/>
        <v>82.583333333333329</v>
      </c>
      <c r="S915" t="str">
        <f t="shared" si="88"/>
        <v>music</v>
      </c>
      <c r="T915" t="str">
        <f t="shared" si="89"/>
        <v>jazz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5">
        <f t="shared" si="84"/>
        <v>41116.763275462967</v>
      </c>
      <c r="L916" s="5">
        <f t="shared" si="85"/>
        <v>41146.763275462967</v>
      </c>
      <c r="M916" t="b">
        <v>0</v>
      </c>
      <c r="N916">
        <v>0</v>
      </c>
      <c r="O916" t="b">
        <v>0</v>
      </c>
      <c r="P916" t="s">
        <v>8278</v>
      </c>
      <c r="Q916" s="7">
        <f t="shared" si="86"/>
        <v>0</v>
      </c>
      <c r="R916" s="8">
        <f t="shared" si="87"/>
        <v>0</v>
      </c>
      <c r="S916" t="str">
        <f t="shared" si="88"/>
        <v>music</v>
      </c>
      <c r="T916" t="str">
        <f t="shared" si="89"/>
        <v>jazz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5">
        <f t="shared" si="84"/>
        <v>40937.679560185185</v>
      </c>
      <c r="L917" s="5">
        <f t="shared" si="85"/>
        <v>40969.207638888889</v>
      </c>
      <c r="M917" t="b">
        <v>0</v>
      </c>
      <c r="N917">
        <v>9</v>
      </c>
      <c r="O917" t="b">
        <v>0</v>
      </c>
      <c r="P917" t="s">
        <v>8278</v>
      </c>
      <c r="Q917" s="7">
        <f t="shared" si="86"/>
        <v>5.7692307692307696E-2</v>
      </c>
      <c r="R917" s="8">
        <f t="shared" si="87"/>
        <v>41.666666666666664</v>
      </c>
      <c r="S917" t="str">
        <f t="shared" si="88"/>
        <v>music</v>
      </c>
      <c r="T917" t="str">
        <f t="shared" si="89"/>
        <v>jazz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5">
        <f t="shared" si="84"/>
        <v>40434.853402777779</v>
      </c>
      <c r="L918" s="5">
        <f t="shared" si="85"/>
        <v>40473.208333333336</v>
      </c>
      <c r="M918" t="b">
        <v>0</v>
      </c>
      <c r="N918">
        <v>0</v>
      </c>
      <c r="O918" t="b">
        <v>0</v>
      </c>
      <c r="P918" t="s">
        <v>8278</v>
      </c>
      <c r="Q918" s="7">
        <f t="shared" si="86"/>
        <v>0</v>
      </c>
      <c r="R918" s="8">
        <f t="shared" si="87"/>
        <v>0</v>
      </c>
      <c r="S918" t="str">
        <f t="shared" si="88"/>
        <v>music</v>
      </c>
      <c r="T918" t="str">
        <f t="shared" si="89"/>
        <v>jazz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5">
        <f t="shared" si="84"/>
        <v>41802.94363425926</v>
      </c>
      <c r="L919" s="5">
        <f t="shared" si="85"/>
        <v>41834.104166666664</v>
      </c>
      <c r="M919" t="b">
        <v>0</v>
      </c>
      <c r="N919">
        <v>1</v>
      </c>
      <c r="O919" t="b">
        <v>0</v>
      </c>
      <c r="P919" t="s">
        <v>8278</v>
      </c>
      <c r="Q919" s="7">
        <f t="shared" si="86"/>
        <v>6.0000000000000001E-3</v>
      </c>
      <c r="R919" s="8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5">
        <f t="shared" si="84"/>
        <v>41944.916215277779</v>
      </c>
      <c r="L920" s="5">
        <f t="shared" si="85"/>
        <v>41974.957881944443</v>
      </c>
      <c r="M920" t="b">
        <v>0</v>
      </c>
      <c r="N920">
        <v>10</v>
      </c>
      <c r="O920" t="b">
        <v>0</v>
      </c>
      <c r="P920" t="s">
        <v>8278</v>
      </c>
      <c r="Q920" s="7">
        <f t="shared" si="86"/>
        <v>5.0256410256410255E-2</v>
      </c>
      <c r="R920" s="8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5">
        <f t="shared" si="84"/>
        <v>41227.641724537039</v>
      </c>
      <c r="L921" s="5">
        <f t="shared" si="85"/>
        <v>41262.641724537039</v>
      </c>
      <c r="M921" t="b">
        <v>0</v>
      </c>
      <c r="N921">
        <v>1</v>
      </c>
      <c r="O921" t="b">
        <v>0</v>
      </c>
      <c r="P921" t="s">
        <v>8278</v>
      </c>
      <c r="Q921" s="7">
        <f t="shared" si="86"/>
        <v>5.0000000000000001E-3</v>
      </c>
      <c r="R921" s="8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5">
        <f t="shared" si="84"/>
        <v>41562.67155092593</v>
      </c>
      <c r="L922" s="5">
        <f t="shared" si="85"/>
        <v>41592.713217592594</v>
      </c>
      <c r="M922" t="b">
        <v>0</v>
      </c>
      <c r="N922">
        <v>0</v>
      </c>
      <c r="O922" t="b">
        <v>0</v>
      </c>
      <c r="P922" t="s">
        <v>8278</v>
      </c>
      <c r="Q922" s="7">
        <f t="shared" si="86"/>
        <v>0</v>
      </c>
      <c r="R922" s="8">
        <f t="shared" si="87"/>
        <v>0</v>
      </c>
      <c r="S922" t="str">
        <f t="shared" si="88"/>
        <v>music</v>
      </c>
      <c r="T922" t="str">
        <f t="shared" si="89"/>
        <v>jazz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5">
        <f t="shared" si="84"/>
        <v>40847.171018518515</v>
      </c>
      <c r="L923" s="5">
        <f t="shared" si="85"/>
        <v>40889.212685185186</v>
      </c>
      <c r="M923" t="b">
        <v>0</v>
      </c>
      <c r="N923">
        <v>20</v>
      </c>
      <c r="O923" t="b">
        <v>0</v>
      </c>
      <c r="P923" t="s">
        <v>8278</v>
      </c>
      <c r="Q923" s="7">
        <f t="shared" si="86"/>
        <v>0.309</v>
      </c>
      <c r="R923" s="8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5">
        <f t="shared" si="84"/>
        <v>41878.530011574076</v>
      </c>
      <c r="L924" s="5">
        <f t="shared" si="85"/>
        <v>41913.530011574076</v>
      </c>
      <c r="M924" t="b">
        <v>0</v>
      </c>
      <c r="N924">
        <v>30</v>
      </c>
      <c r="O924" t="b">
        <v>0</v>
      </c>
      <c r="P924" t="s">
        <v>8278</v>
      </c>
      <c r="Q924" s="7">
        <f t="shared" si="86"/>
        <v>0.21037037037037037</v>
      </c>
      <c r="R924" s="8">
        <f t="shared" si="87"/>
        <v>189.33333333333334</v>
      </c>
      <c r="S924" t="str">
        <f t="shared" si="88"/>
        <v>music</v>
      </c>
      <c r="T924" t="str">
        <f t="shared" si="89"/>
        <v>jazz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5">
        <f t="shared" si="84"/>
        <v>41934.959756944445</v>
      </c>
      <c r="L925" s="5">
        <f t="shared" si="85"/>
        <v>41965.001423611116</v>
      </c>
      <c r="M925" t="b">
        <v>0</v>
      </c>
      <c r="N925">
        <v>6</v>
      </c>
      <c r="O925" t="b">
        <v>0</v>
      </c>
      <c r="P925" t="s">
        <v>8278</v>
      </c>
      <c r="Q925" s="7">
        <f t="shared" si="86"/>
        <v>2.1999999999999999E-2</v>
      </c>
      <c r="R925" s="8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5">
        <f t="shared" si="84"/>
        <v>41288.942928240744</v>
      </c>
      <c r="L926" s="5">
        <f t="shared" si="85"/>
        <v>41318.942928240744</v>
      </c>
      <c r="M926" t="b">
        <v>0</v>
      </c>
      <c r="N926">
        <v>15</v>
      </c>
      <c r="O926" t="b">
        <v>0</v>
      </c>
      <c r="P926" t="s">
        <v>8278</v>
      </c>
      <c r="Q926" s="7">
        <f t="shared" si="86"/>
        <v>0.109</v>
      </c>
      <c r="R926" s="8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5">
        <f t="shared" si="84"/>
        <v>41575.880914351852</v>
      </c>
      <c r="L927" s="5">
        <f t="shared" si="85"/>
        <v>41605.922581018516</v>
      </c>
      <c r="M927" t="b">
        <v>0</v>
      </c>
      <c r="N927">
        <v>5</v>
      </c>
      <c r="O927" t="b">
        <v>0</v>
      </c>
      <c r="P927" t="s">
        <v>8278</v>
      </c>
      <c r="Q927" s="7">
        <f t="shared" si="86"/>
        <v>2.6666666666666668E-2</v>
      </c>
      <c r="R927" s="8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5">
        <f t="shared" si="84"/>
        <v>40338.02002314815</v>
      </c>
      <c r="L928" s="5">
        <f t="shared" si="85"/>
        <v>40367.944444444445</v>
      </c>
      <c r="M928" t="b">
        <v>0</v>
      </c>
      <c r="N928">
        <v>0</v>
      </c>
      <c r="O928" t="b">
        <v>0</v>
      </c>
      <c r="P928" t="s">
        <v>8278</v>
      </c>
      <c r="Q928" s="7">
        <f t="shared" si="86"/>
        <v>0</v>
      </c>
      <c r="R928" s="8">
        <f t="shared" si="87"/>
        <v>0</v>
      </c>
      <c r="S928" t="str">
        <f t="shared" si="88"/>
        <v>music</v>
      </c>
      <c r="T928" t="str">
        <f t="shared" si="89"/>
        <v>jazz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5">
        <f t="shared" si="84"/>
        <v>41013.822858796295</v>
      </c>
      <c r="L929" s="5">
        <f t="shared" si="85"/>
        <v>41043.822858796295</v>
      </c>
      <c r="M929" t="b">
        <v>0</v>
      </c>
      <c r="N929">
        <v>0</v>
      </c>
      <c r="O929" t="b">
        <v>0</v>
      </c>
      <c r="P929" t="s">
        <v>8278</v>
      </c>
      <c r="Q929" s="7">
        <f t="shared" si="86"/>
        <v>0</v>
      </c>
      <c r="R929" s="8">
        <f t="shared" si="87"/>
        <v>0</v>
      </c>
      <c r="S929" t="str">
        <f t="shared" si="88"/>
        <v>music</v>
      </c>
      <c r="T929" t="str">
        <f t="shared" si="89"/>
        <v>jazz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5">
        <f t="shared" si="84"/>
        <v>41180.86241898148</v>
      </c>
      <c r="L930" s="5">
        <f t="shared" si="85"/>
        <v>41231</v>
      </c>
      <c r="M930" t="b">
        <v>0</v>
      </c>
      <c r="N930">
        <v>28</v>
      </c>
      <c r="O930" t="b">
        <v>0</v>
      </c>
      <c r="P930" t="s">
        <v>8278</v>
      </c>
      <c r="Q930" s="7">
        <f t="shared" si="86"/>
        <v>0.10862068965517241</v>
      </c>
      <c r="R930" s="8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5">
        <f t="shared" si="84"/>
        <v>40978.238067129627</v>
      </c>
      <c r="L931" s="5">
        <f t="shared" si="85"/>
        <v>41008.196400462963</v>
      </c>
      <c r="M931" t="b">
        <v>0</v>
      </c>
      <c r="N931">
        <v>0</v>
      </c>
      <c r="O931" t="b">
        <v>0</v>
      </c>
      <c r="P931" t="s">
        <v>8278</v>
      </c>
      <c r="Q931" s="7">
        <f t="shared" si="86"/>
        <v>0</v>
      </c>
      <c r="R931" s="8">
        <f t="shared" si="87"/>
        <v>0</v>
      </c>
      <c r="S931" t="str">
        <f t="shared" si="88"/>
        <v>music</v>
      </c>
      <c r="T931" t="str">
        <f t="shared" si="89"/>
        <v>jazz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5">
        <f t="shared" si="84"/>
        <v>40312.915578703702</v>
      </c>
      <c r="L932" s="5">
        <f t="shared" si="85"/>
        <v>40354.897222222222</v>
      </c>
      <c r="M932" t="b">
        <v>0</v>
      </c>
      <c r="N932">
        <v>5</v>
      </c>
      <c r="O932" t="b">
        <v>0</v>
      </c>
      <c r="P932" t="s">
        <v>8278</v>
      </c>
      <c r="Q932" s="7">
        <f t="shared" si="86"/>
        <v>0.38333333333333336</v>
      </c>
      <c r="R932" s="8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5">
        <f t="shared" si="84"/>
        <v>41680.359976851854</v>
      </c>
      <c r="L933" s="5">
        <f t="shared" si="85"/>
        <v>41714.916666666664</v>
      </c>
      <c r="M933" t="b">
        <v>0</v>
      </c>
      <c r="N933">
        <v>7</v>
      </c>
      <c r="O933" t="b">
        <v>0</v>
      </c>
      <c r="P933" t="s">
        <v>8278</v>
      </c>
      <c r="Q933" s="7">
        <f t="shared" si="86"/>
        <v>6.5500000000000003E-2</v>
      </c>
      <c r="R933" s="8">
        <f t="shared" si="87"/>
        <v>18.714285714285715</v>
      </c>
      <c r="S933" t="str">
        <f t="shared" si="88"/>
        <v>music</v>
      </c>
      <c r="T933" t="str">
        <f t="shared" si="89"/>
        <v>jazz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5">
        <f t="shared" si="84"/>
        <v>41310.969270833331</v>
      </c>
      <c r="L934" s="5">
        <f t="shared" si="85"/>
        <v>41355.927604166667</v>
      </c>
      <c r="M934" t="b">
        <v>0</v>
      </c>
      <c r="N934">
        <v>30</v>
      </c>
      <c r="O934" t="b">
        <v>0</v>
      </c>
      <c r="P934" t="s">
        <v>8278</v>
      </c>
      <c r="Q934" s="7">
        <f t="shared" si="86"/>
        <v>0.14536842105263159</v>
      </c>
      <c r="R934" s="8">
        <f t="shared" si="87"/>
        <v>46.033333333333331</v>
      </c>
      <c r="S934" t="str">
        <f t="shared" si="88"/>
        <v>music</v>
      </c>
      <c r="T934" t="str">
        <f t="shared" si="89"/>
        <v>jazz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5">
        <f t="shared" si="84"/>
        <v>41711.169085648151</v>
      </c>
      <c r="L935" s="5">
        <f t="shared" si="85"/>
        <v>41771.169085648151</v>
      </c>
      <c r="M935" t="b">
        <v>0</v>
      </c>
      <c r="N935">
        <v>2</v>
      </c>
      <c r="O935" t="b">
        <v>0</v>
      </c>
      <c r="P935" t="s">
        <v>8278</v>
      </c>
      <c r="Q935" s="7">
        <f t="shared" si="86"/>
        <v>0.06</v>
      </c>
      <c r="R935" s="8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5">
        <f t="shared" si="84"/>
        <v>41733.737083333333</v>
      </c>
      <c r="L936" s="5">
        <f t="shared" si="85"/>
        <v>41763.25</v>
      </c>
      <c r="M936" t="b">
        <v>0</v>
      </c>
      <c r="N936">
        <v>30</v>
      </c>
      <c r="O936" t="b">
        <v>0</v>
      </c>
      <c r="P936" t="s">
        <v>8278</v>
      </c>
      <c r="Q936" s="7">
        <f t="shared" si="86"/>
        <v>0.30399999999999999</v>
      </c>
      <c r="R936" s="8">
        <f t="shared" si="87"/>
        <v>50.666666666666664</v>
      </c>
      <c r="S936" t="str">
        <f t="shared" si="88"/>
        <v>music</v>
      </c>
      <c r="T936" t="str">
        <f t="shared" si="89"/>
        <v>jazz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5">
        <f t="shared" si="84"/>
        <v>42368.333668981482</v>
      </c>
      <c r="L937" s="5">
        <f t="shared" si="85"/>
        <v>42398.333668981482</v>
      </c>
      <c r="M937" t="b">
        <v>0</v>
      </c>
      <c r="N937">
        <v>2</v>
      </c>
      <c r="O937" t="b">
        <v>0</v>
      </c>
      <c r="P937" t="s">
        <v>8278</v>
      </c>
      <c r="Q937" s="7">
        <f t="shared" si="86"/>
        <v>1.4285714285714285E-2</v>
      </c>
      <c r="R937" s="8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5">
        <f t="shared" si="84"/>
        <v>40883.024178240739</v>
      </c>
      <c r="L938" s="5">
        <f t="shared" si="85"/>
        <v>40926.833333333336</v>
      </c>
      <c r="M938" t="b">
        <v>0</v>
      </c>
      <c r="N938">
        <v>0</v>
      </c>
      <c r="O938" t="b">
        <v>0</v>
      </c>
      <c r="P938" t="s">
        <v>8278</v>
      </c>
      <c r="Q938" s="7">
        <f t="shared" si="86"/>
        <v>0</v>
      </c>
      <c r="R938" s="8">
        <f t="shared" si="87"/>
        <v>0</v>
      </c>
      <c r="S938" t="str">
        <f t="shared" si="88"/>
        <v>music</v>
      </c>
      <c r="T938" t="str">
        <f t="shared" si="89"/>
        <v>jazz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5">
        <f t="shared" si="84"/>
        <v>41551.798113425924</v>
      </c>
      <c r="L939" s="5">
        <f t="shared" si="85"/>
        <v>41581.839780092596</v>
      </c>
      <c r="M939" t="b">
        <v>0</v>
      </c>
      <c r="N939">
        <v>2</v>
      </c>
      <c r="O939" t="b">
        <v>0</v>
      </c>
      <c r="P939" t="s">
        <v>8278</v>
      </c>
      <c r="Q939" s="7">
        <f t="shared" si="86"/>
        <v>1.1428571428571429E-2</v>
      </c>
      <c r="R939" s="8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5">
        <f t="shared" si="84"/>
        <v>41124.479722222226</v>
      </c>
      <c r="L940" s="5">
        <f t="shared" si="85"/>
        <v>41154.479722222226</v>
      </c>
      <c r="M940" t="b">
        <v>0</v>
      </c>
      <c r="N940">
        <v>1</v>
      </c>
      <c r="O940" t="b">
        <v>0</v>
      </c>
      <c r="P940" t="s">
        <v>8278</v>
      </c>
      <c r="Q940" s="7">
        <f t="shared" si="86"/>
        <v>3.5714285714285713E-3</v>
      </c>
      <c r="R940" s="8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5">
        <f t="shared" si="84"/>
        <v>41416.763171296298</v>
      </c>
      <c r="L941" s="5">
        <f t="shared" si="85"/>
        <v>41455.831944444442</v>
      </c>
      <c r="M941" t="b">
        <v>0</v>
      </c>
      <c r="N941">
        <v>2</v>
      </c>
      <c r="O941" t="b">
        <v>0</v>
      </c>
      <c r="P941" t="s">
        <v>8278</v>
      </c>
      <c r="Q941" s="7">
        <f t="shared" si="86"/>
        <v>1.4545454545454545E-2</v>
      </c>
      <c r="R941" s="8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5">
        <f t="shared" si="84"/>
        <v>42182.008402777778</v>
      </c>
      <c r="L942" s="5">
        <f t="shared" si="85"/>
        <v>42227.008402777778</v>
      </c>
      <c r="M942" t="b">
        <v>0</v>
      </c>
      <c r="N942">
        <v>14</v>
      </c>
      <c r="O942" t="b">
        <v>0</v>
      </c>
      <c r="P942" t="s">
        <v>8273</v>
      </c>
      <c r="Q942" s="7">
        <f t="shared" si="86"/>
        <v>0.17155555555555554</v>
      </c>
      <c r="R942" s="8">
        <f t="shared" si="87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5">
        <f t="shared" si="84"/>
        <v>42746.096585648149</v>
      </c>
      <c r="L943" s="5">
        <f t="shared" si="85"/>
        <v>42776.096585648149</v>
      </c>
      <c r="M943" t="b">
        <v>0</v>
      </c>
      <c r="N943">
        <v>31</v>
      </c>
      <c r="O943" t="b">
        <v>0</v>
      </c>
      <c r="P943" t="s">
        <v>8273</v>
      </c>
      <c r="Q943" s="7">
        <f t="shared" si="86"/>
        <v>2.3220000000000001E-2</v>
      </c>
      <c r="R943" s="8">
        <f t="shared" si="87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5">
        <f t="shared" si="84"/>
        <v>42382.843287037031</v>
      </c>
      <c r="L944" s="5">
        <f t="shared" si="85"/>
        <v>42418.843287037031</v>
      </c>
      <c r="M944" t="b">
        <v>0</v>
      </c>
      <c r="N944">
        <v>16</v>
      </c>
      <c r="O944" t="b">
        <v>0</v>
      </c>
      <c r="P944" t="s">
        <v>8273</v>
      </c>
      <c r="Q944" s="7">
        <f t="shared" si="86"/>
        <v>8.9066666666666669E-2</v>
      </c>
      <c r="R944" s="8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5">
        <f t="shared" si="84"/>
        <v>42673.66788194445</v>
      </c>
      <c r="L945" s="5">
        <f t="shared" si="85"/>
        <v>42703.709548611107</v>
      </c>
      <c r="M945" t="b">
        <v>0</v>
      </c>
      <c r="N945">
        <v>12</v>
      </c>
      <c r="O945" t="b">
        <v>0</v>
      </c>
      <c r="P945" t="s">
        <v>8273</v>
      </c>
      <c r="Q945" s="7">
        <f t="shared" si="86"/>
        <v>9.633333333333334E-2</v>
      </c>
      <c r="R945" s="8">
        <f t="shared" si="87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5">
        <f t="shared" si="84"/>
        <v>42444.583912037036</v>
      </c>
      <c r="L946" s="5">
        <f t="shared" si="85"/>
        <v>42478.583333333328</v>
      </c>
      <c r="M946" t="b">
        <v>0</v>
      </c>
      <c r="N946">
        <v>96</v>
      </c>
      <c r="O946" t="b">
        <v>0</v>
      </c>
      <c r="P946" t="s">
        <v>8273</v>
      </c>
      <c r="Q946" s="7">
        <f t="shared" si="86"/>
        <v>0.13325999999999999</v>
      </c>
      <c r="R946" s="8">
        <f t="shared" si="87"/>
        <v>69.40625</v>
      </c>
      <c r="S946" t="str">
        <f t="shared" si="88"/>
        <v>technology</v>
      </c>
      <c r="T946" t="str">
        <f t="shared" si="89"/>
        <v>wearables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5">
        <f t="shared" si="84"/>
        <v>42732.872986111113</v>
      </c>
      <c r="L947" s="5">
        <f t="shared" si="85"/>
        <v>42784.999305555553</v>
      </c>
      <c r="M947" t="b">
        <v>0</v>
      </c>
      <c r="N947">
        <v>16</v>
      </c>
      <c r="O947" t="b">
        <v>0</v>
      </c>
      <c r="P947" t="s">
        <v>8273</v>
      </c>
      <c r="Q947" s="7">
        <f t="shared" si="86"/>
        <v>2.4840000000000001E-2</v>
      </c>
      <c r="R947" s="8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5">
        <f t="shared" si="84"/>
        <v>42592.750555555554</v>
      </c>
      <c r="L948" s="5">
        <f t="shared" si="85"/>
        <v>42622.750555555554</v>
      </c>
      <c r="M948" t="b">
        <v>0</v>
      </c>
      <c r="N948">
        <v>5</v>
      </c>
      <c r="O948" t="b">
        <v>0</v>
      </c>
      <c r="P948" t="s">
        <v>8273</v>
      </c>
      <c r="Q948" s="7">
        <f t="shared" si="86"/>
        <v>1.9066666666666666E-2</v>
      </c>
      <c r="R948" s="8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5">
        <f t="shared" si="84"/>
        <v>42491.781319444446</v>
      </c>
      <c r="L949" s="5">
        <f t="shared" si="85"/>
        <v>42551.781319444446</v>
      </c>
      <c r="M949" t="b">
        <v>0</v>
      </c>
      <c r="N949">
        <v>0</v>
      </c>
      <c r="O949" t="b">
        <v>0</v>
      </c>
      <c r="P949" t="s">
        <v>8273</v>
      </c>
      <c r="Q949" s="7">
        <f t="shared" si="86"/>
        <v>0</v>
      </c>
      <c r="R949" s="8">
        <f t="shared" si="87"/>
        <v>0</v>
      </c>
      <c r="S949" t="str">
        <f t="shared" si="88"/>
        <v>technology</v>
      </c>
      <c r="T949" t="str">
        <f t="shared" si="89"/>
        <v>wearables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5">
        <f t="shared" si="84"/>
        <v>42411.828287037039</v>
      </c>
      <c r="L950" s="5">
        <f t="shared" si="85"/>
        <v>42441.828287037039</v>
      </c>
      <c r="M950" t="b">
        <v>0</v>
      </c>
      <c r="N950">
        <v>8</v>
      </c>
      <c r="O950" t="b">
        <v>0</v>
      </c>
      <c r="P950" t="s">
        <v>8273</v>
      </c>
      <c r="Q950" s="7">
        <f t="shared" si="86"/>
        <v>0.12</v>
      </c>
      <c r="R950" s="8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5">
        <f t="shared" si="84"/>
        <v>42361.043703703705</v>
      </c>
      <c r="L951" s="5">
        <f t="shared" si="85"/>
        <v>42421.043703703705</v>
      </c>
      <c r="M951" t="b">
        <v>0</v>
      </c>
      <c r="N951">
        <v>7</v>
      </c>
      <c r="O951" t="b">
        <v>0</v>
      </c>
      <c r="P951" t="s">
        <v>8273</v>
      </c>
      <c r="Q951" s="7">
        <f t="shared" si="86"/>
        <v>1.3650000000000001E-2</v>
      </c>
      <c r="R951" s="8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5">
        <f t="shared" si="84"/>
        <v>42356.750706018516</v>
      </c>
      <c r="L952" s="5">
        <f t="shared" si="85"/>
        <v>42386.750706018516</v>
      </c>
      <c r="M952" t="b">
        <v>0</v>
      </c>
      <c r="N952">
        <v>24</v>
      </c>
      <c r="O952" t="b">
        <v>0</v>
      </c>
      <c r="P952" t="s">
        <v>8273</v>
      </c>
      <c r="Q952" s="7">
        <f t="shared" si="86"/>
        <v>0.28039999999999998</v>
      </c>
      <c r="R952" s="8">
        <f t="shared" si="87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5">
        <f t="shared" si="84"/>
        <v>42480.653611111105</v>
      </c>
      <c r="L953" s="5">
        <f t="shared" si="85"/>
        <v>42525.653611111105</v>
      </c>
      <c r="M953" t="b">
        <v>0</v>
      </c>
      <c r="N953">
        <v>121</v>
      </c>
      <c r="O953" t="b">
        <v>0</v>
      </c>
      <c r="P953" t="s">
        <v>8273</v>
      </c>
      <c r="Q953" s="7">
        <f t="shared" si="86"/>
        <v>0.38390000000000002</v>
      </c>
      <c r="R953" s="8">
        <f t="shared" si="87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5">
        <f t="shared" si="84"/>
        <v>42662.613564814819</v>
      </c>
      <c r="L954" s="5">
        <f t="shared" si="85"/>
        <v>42692.655231481483</v>
      </c>
      <c r="M954" t="b">
        <v>0</v>
      </c>
      <c r="N954">
        <v>196</v>
      </c>
      <c r="O954" t="b">
        <v>0</v>
      </c>
      <c r="P954" t="s">
        <v>8273</v>
      </c>
      <c r="Q954" s="7">
        <f t="shared" si="86"/>
        <v>0.39942857142857141</v>
      </c>
      <c r="R954" s="8">
        <f t="shared" si="87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5">
        <f t="shared" si="84"/>
        <v>41999.164340277777</v>
      </c>
      <c r="L955" s="5">
        <f t="shared" si="85"/>
        <v>42029.164340277777</v>
      </c>
      <c r="M955" t="b">
        <v>0</v>
      </c>
      <c r="N955">
        <v>5</v>
      </c>
      <c r="O955" t="b">
        <v>0</v>
      </c>
      <c r="P955" t="s">
        <v>8273</v>
      </c>
      <c r="Q955" s="7">
        <f t="shared" si="86"/>
        <v>8.3999999999999995E-3</v>
      </c>
      <c r="R955" s="8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5">
        <f t="shared" si="84"/>
        <v>42194.833784722221</v>
      </c>
      <c r="L956" s="5">
        <f t="shared" si="85"/>
        <v>42236.833784722221</v>
      </c>
      <c r="M956" t="b">
        <v>0</v>
      </c>
      <c r="N956">
        <v>73</v>
      </c>
      <c r="O956" t="b">
        <v>0</v>
      </c>
      <c r="P956" t="s">
        <v>8273</v>
      </c>
      <c r="Q956" s="7">
        <f t="shared" si="86"/>
        <v>0.43406666666666666</v>
      </c>
      <c r="R956" s="8">
        <f t="shared" si="87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5">
        <f t="shared" si="84"/>
        <v>42586.295138888891</v>
      </c>
      <c r="L957" s="5">
        <f t="shared" si="85"/>
        <v>42626.295138888891</v>
      </c>
      <c r="M957" t="b">
        <v>0</v>
      </c>
      <c r="N957">
        <v>93</v>
      </c>
      <c r="O957" t="b">
        <v>0</v>
      </c>
      <c r="P957" t="s">
        <v>8273</v>
      </c>
      <c r="Q957" s="7">
        <f t="shared" si="86"/>
        <v>5.6613333333333335E-2</v>
      </c>
      <c r="R957" s="8">
        <f t="shared" si="87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5">
        <f t="shared" si="84"/>
        <v>42060.913877314815</v>
      </c>
      <c r="L958" s="5">
        <f t="shared" si="85"/>
        <v>42120.872210648144</v>
      </c>
      <c r="M958" t="b">
        <v>0</v>
      </c>
      <c r="N958">
        <v>17</v>
      </c>
      <c r="O958" t="b">
        <v>0</v>
      </c>
      <c r="P958" t="s">
        <v>8273</v>
      </c>
      <c r="Q958" s="7">
        <f t="shared" si="86"/>
        <v>1.7219999999999999E-2</v>
      </c>
      <c r="R958" s="8">
        <f t="shared" si="87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5">
        <f t="shared" si="84"/>
        <v>42660.552465277782</v>
      </c>
      <c r="L959" s="5">
        <f t="shared" si="85"/>
        <v>42691.594131944439</v>
      </c>
      <c r="M959" t="b">
        <v>0</v>
      </c>
      <c r="N959">
        <v>7</v>
      </c>
      <c r="O959" t="b">
        <v>0</v>
      </c>
      <c r="P959" t="s">
        <v>8273</v>
      </c>
      <c r="Q959" s="7">
        <f t="shared" si="86"/>
        <v>1.9416666666666665E-2</v>
      </c>
      <c r="R959" s="8">
        <f t="shared" si="87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5">
        <f t="shared" si="84"/>
        <v>42082.802812499998</v>
      </c>
      <c r="L960" s="5">
        <f t="shared" si="85"/>
        <v>42104.207638888889</v>
      </c>
      <c r="M960" t="b">
        <v>0</v>
      </c>
      <c r="N960">
        <v>17</v>
      </c>
      <c r="O960" t="b">
        <v>0</v>
      </c>
      <c r="P960" t="s">
        <v>8273</v>
      </c>
      <c r="Q960" s="7">
        <f t="shared" si="86"/>
        <v>0.11328275684711328</v>
      </c>
      <c r="R960" s="8">
        <f t="shared" si="87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5">
        <f t="shared" si="84"/>
        <v>41993.174363425926</v>
      </c>
      <c r="L961" s="5">
        <f t="shared" si="85"/>
        <v>42023.174363425926</v>
      </c>
      <c r="M961" t="b">
        <v>0</v>
      </c>
      <c r="N961">
        <v>171</v>
      </c>
      <c r="O961" t="b">
        <v>0</v>
      </c>
      <c r="P961" t="s">
        <v>8273</v>
      </c>
      <c r="Q961" s="7">
        <f t="shared" si="86"/>
        <v>0.3886</v>
      </c>
      <c r="R961" s="8">
        <f t="shared" si="87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5">
        <f t="shared" si="84"/>
        <v>42766.626793981486</v>
      </c>
      <c r="L962" s="5">
        <f t="shared" si="85"/>
        <v>42808.585127314815</v>
      </c>
      <c r="M962" t="b">
        <v>0</v>
      </c>
      <c r="N962">
        <v>188</v>
      </c>
      <c r="O962" t="b">
        <v>0</v>
      </c>
      <c r="P962" t="s">
        <v>8273</v>
      </c>
      <c r="Q962" s="7">
        <f t="shared" si="86"/>
        <v>0.46100628930817611</v>
      </c>
      <c r="R962" s="8">
        <f t="shared" si="87"/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5">
        <f t="shared" ref="K963:K1026" si="90">(((J963/60)/60)/24)+DATE(1970,1,1)</f>
        <v>42740.693692129629</v>
      </c>
      <c r="L963" s="5">
        <f t="shared" ref="L963:L1026" si="91">(((I963/60)/60)/24)+DATE(1970,1,1)</f>
        <v>42786.791666666672</v>
      </c>
      <c r="M963" t="b">
        <v>0</v>
      </c>
      <c r="N963">
        <v>110</v>
      </c>
      <c r="O963" t="b">
        <v>0</v>
      </c>
      <c r="P963" t="s">
        <v>8273</v>
      </c>
      <c r="Q963" s="7">
        <f t="shared" ref="Q963:Q1026" si="92">E963/D963</f>
        <v>0.42188421052631581</v>
      </c>
      <c r="R963" s="8">
        <f t="shared" ref="R963:R1026" si="93">IFERROR(E963/N963,0)</f>
        <v>364.35454545454547</v>
      </c>
      <c r="S963" t="str">
        <f t="shared" ref="S963:S1026" si="94">LEFT(P963,FIND("/",P963)-1)</f>
        <v>technology</v>
      </c>
      <c r="T963" t="str">
        <f t="shared" ref="T963:T1026" si="95">RIGHT(P963,LEN(P963)-FIND("/",P963))</f>
        <v>wearables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5">
        <f t="shared" si="90"/>
        <v>42373.712418981479</v>
      </c>
      <c r="L964" s="5">
        <f t="shared" si="91"/>
        <v>42411.712418981479</v>
      </c>
      <c r="M964" t="b">
        <v>0</v>
      </c>
      <c r="N964">
        <v>37</v>
      </c>
      <c r="O964" t="b">
        <v>0</v>
      </c>
      <c r="P964" t="s">
        <v>8273</v>
      </c>
      <c r="Q964" s="7">
        <f t="shared" si="92"/>
        <v>0.2848</v>
      </c>
      <c r="R964" s="8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5">
        <f t="shared" si="90"/>
        <v>42625.635636574079</v>
      </c>
      <c r="L965" s="5">
        <f t="shared" si="91"/>
        <v>42660.635636574079</v>
      </c>
      <c r="M965" t="b">
        <v>0</v>
      </c>
      <c r="N965">
        <v>9</v>
      </c>
      <c r="O965" t="b">
        <v>0</v>
      </c>
      <c r="P965" t="s">
        <v>8273</v>
      </c>
      <c r="Q965" s="7">
        <f t="shared" si="92"/>
        <v>1.0771428571428571E-2</v>
      </c>
      <c r="R965" s="8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5">
        <f t="shared" si="90"/>
        <v>42208.628692129627</v>
      </c>
      <c r="L966" s="5">
        <f t="shared" si="91"/>
        <v>42248.628692129627</v>
      </c>
      <c r="M966" t="b">
        <v>0</v>
      </c>
      <c r="N966">
        <v>29</v>
      </c>
      <c r="O966" t="b">
        <v>0</v>
      </c>
      <c r="P966" t="s">
        <v>8273</v>
      </c>
      <c r="Q966" s="7">
        <f t="shared" si="92"/>
        <v>7.9909090909090902E-3</v>
      </c>
      <c r="R966" s="8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5">
        <f t="shared" si="90"/>
        <v>42637.016736111109</v>
      </c>
      <c r="L967" s="5">
        <f t="shared" si="91"/>
        <v>42669.165972222225</v>
      </c>
      <c r="M967" t="b">
        <v>0</v>
      </c>
      <c r="N967">
        <v>6</v>
      </c>
      <c r="O967" t="b">
        <v>0</v>
      </c>
      <c r="P967" t="s">
        <v>8273</v>
      </c>
      <c r="Q967" s="7">
        <f t="shared" si="92"/>
        <v>1.192E-2</v>
      </c>
      <c r="R967" s="8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5">
        <f t="shared" si="90"/>
        <v>42619.635787037041</v>
      </c>
      <c r="L968" s="5">
        <f t="shared" si="91"/>
        <v>42649.635787037041</v>
      </c>
      <c r="M968" t="b">
        <v>0</v>
      </c>
      <c r="N968">
        <v>30</v>
      </c>
      <c r="O968" t="b">
        <v>0</v>
      </c>
      <c r="P968" t="s">
        <v>8273</v>
      </c>
      <c r="Q968" s="7">
        <f t="shared" si="92"/>
        <v>0.14799999999999999</v>
      </c>
      <c r="R968" s="8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5">
        <f t="shared" si="90"/>
        <v>42422.254328703704</v>
      </c>
      <c r="L969" s="5">
        <f t="shared" si="91"/>
        <v>42482.21266203704</v>
      </c>
      <c r="M969" t="b">
        <v>0</v>
      </c>
      <c r="N969">
        <v>81</v>
      </c>
      <c r="O969" t="b">
        <v>0</v>
      </c>
      <c r="P969" t="s">
        <v>8273</v>
      </c>
      <c r="Q969" s="7">
        <f t="shared" si="92"/>
        <v>0.17810000000000001</v>
      </c>
      <c r="R969" s="8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5">
        <f t="shared" si="90"/>
        <v>41836.847615740742</v>
      </c>
      <c r="L970" s="5">
        <f t="shared" si="91"/>
        <v>41866.847615740742</v>
      </c>
      <c r="M970" t="b">
        <v>0</v>
      </c>
      <c r="N970">
        <v>4</v>
      </c>
      <c r="O970" t="b">
        <v>0</v>
      </c>
      <c r="P970" t="s">
        <v>8273</v>
      </c>
      <c r="Q970" s="7">
        <f t="shared" si="92"/>
        <v>1.325E-2</v>
      </c>
      <c r="R970" s="8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5">
        <f t="shared" si="90"/>
        <v>42742.30332175926</v>
      </c>
      <c r="L971" s="5">
        <f t="shared" si="91"/>
        <v>42775.30332175926</v>
      </c>
      <c r="M971" t="b">
        <v>0</v>
      </c>
      <c r="N971">
        <v>11</v>
      </c>
      <c r="O971" t="b">
        <v>0</v>
      </c>
      <c r="P971" t="s">
        <v>8273</v>
      </c>
      <c r="Q971" s="7">
        <f t="shared" si="92"/>
        <v>0.46666666666666667</v>
      </c>
      <c r="R971" s="8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5">
        <f t="shared" si="90"/>
        <v>42721.220520833333</v>
      </c>
      <c r="L972" s="5">
        <f t="shared" si="91"/>
        <v>42758.207638888889</v>
      </c>
      <c r="M972" t="b">
        <v>0</v>
      </c>
      <c r="N972">
        <v>14</v>
      </c>
      <c r="O972" t="b">
        <v>0</v>
      </c>
      <c r="P972" t="s">
        <v>8273</v>
      </c>
      <c r="Q972" s="7">
        <f t="shared" si="92"/>
        <v>0.4592</v>
      </c>
      <c r="R972" s="8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5">
        <f t="shared" si="90"/>
        <v>42111.709027777775</v>
      </c>
      <c r="L973" s="5">
        <f t="shared" si="91"/>
        <v>42156.709027777775</v>
      </c>
      <c r="M973" t="b">
        <v>0</v>
      </c>
      <c r="N973">
        <v>5</v>
      </c>
      <c r="O973" t="b">
        <v>0</v>
      </c>
      <c r="P973" t="s">
        <v>8273</v>
      </c>
      <c r="Q973" s="7">
        <f t="shared" si="92"/>
        <v>2.2599999999999999E-3</v>
      </c>
      <c r="R973" s="8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5">
        <f t="shared" si="90"/>
        <v>41856.865717592591</v>
      </c>
      <c r="L974" s="5">
        <f t="shared" si="91"/>
        <v>41886.290972222225</v>
      </c>
      <c r="M974" t="b">
        <v>0</v>
      </c>
      <c r="N974">
        <v>45</v>
      </c>
      <c r="O974" t="b">
        <v>0</v>
      </c>
      <c r="P974" t="s">
        <v>8273</v>
      </c>
      <c r="Q974" s="7">
        <f t="shared" si="92"/>
        <v>0.34625</v>
      </c>
      <c r="R974" s="8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5">
        <f t="shared" si="90"/>
        <v>42257.014965277776</v>
      </c>
      <c r="L975" s="5">
        <f t="shared" si="91"/>
        <v>42317.056631944448</v>
      </c>
      <c r="M975" t="b">
        <v>0</v>
      </c>
      <c r="N975">
        <v>8</v>
      </c>
      <c r="O975" t="b">
        <v>0</v>
      </c>
      <c r="P975" t="s">
        <v>8273</v>
      </c>
      <c r="Q975" s="7">
        <f t="shared" si="92"/>
        <v>2.0549999999999999E-2</v>
      </c>
      <c r="R975" s="8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5">
        <f t="shared" si="90"/>
        <v>42424.749490740738</v>
      </c>
      <c r="L976" s="5">
        <f t="shared" si="91"/>
        <v>42454.707824074074</v>
      </c>
      <c r="M976" t="b">
        <v>0</v>
      </c>
      <c r="N976">
        <v>3</v>
      </c>
      <c r="O976" t="b">
        <v>0</v>
      </c>
      <c r="P976" t="s">
        <v>8273</v>
      </c>
      <c r="Q976" s="7">
        <f t="shared" si="92"/>
        <v>5.5999999999999999E-3</v>
      </c>
      <c r="R976" s="8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5">
        <f t="shared" si="90"/>
        <v>42489.696585648147</v>
      </c>
      <c r="L977" s="5">
        <f t="shared" si="91"/>
        <v>42549.696585648147</v>
      </c>
      <c r="M977" t="b">
        <v>0</v>
      </c>
      <c r="N977">
        <v>24</v>
      </c>
      <c r="O977" t="b">
        <v>0</v>
      </c>
      <c r="P977" t="s">
        <v>8273</v>
      </c>
      <c r="Q977" s="7">
        <f t="shared" si="92"/>
        <v>2.6069999999999999E-2</v>
      </c>
      <c r="R977" s="8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5">
        <f t="shared" si="90"/>
        <v>42185.058993055558</v>
      </c>
      <c r="L978" s="5">
        <f t="shared" si="91"/>
        <v>42230.058993055558</v>
      </c>
      <c r="M978" t="b">
        <v>0</v>
      </c>
      <c r="N978">
        <v>18</v>
      </c>
      <c r="O978" t="b">
        <v>0</v>
      </c>
      <c r="P978" t="s">
        <v>8273</v>
      </c>
      <c r="Q978" s="7">
        <f t="shared" si="92"/>
        <v>1.9259999999999999E-2</v>
      </c>
      <c r="R978" s="8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5">
        <f t="shared" si="90"/>
        <v>42391.942094907412</v>
      </c>
      <c r="L979" s="5">
        <f t="shared" si="91"/>
        <v>42421.942094907412</v>
      </c>
      <c r="M979" t="b">
        <v>0</v>
      </c>
      <c r="N979">
        <v>12</v>
      </c>
      <c r="O979" t="b">
        <v>0</v>
      </c>
      <c r="P979" t="s">
        <v>8273</v>
      </c>
      <c r="Q979" s="7">
        <f t="shared" si="92"/>
        <v>0.33666666666666667</v>
      </c>
      <c r="R979" s="8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5">
        <f t="shared" si="90"/>
        <v>42395.309039351851</v>
      </c>
      <c r="L980" s="5">
        <f t="shared" si="91"/>
        <v>42425.309039351851</v>
      </c>
      <c r="M980" t="b">
        <v>0</v>
      </c>
      <c r="N980">
        <v>123</v>
      </c>
      <c r="O980" t="b">
        <v>0</v>
      </c>
      <c r="P980" t="s">
        <v>8273</v>
      </c>
      <c r="Q980" s="7">
        <f t="shared" si="92"/>
        <v>0.5626326718299024</v>
      </c>
      <c r="R980" s="8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5">
        <f t="shared" si="90"/>
        <v>42506.416990740734</v>
      </c>
      <c r="L981" s="5">
        <f t="shared" si="91"/>
        <v>42541.790972222225</v>
      </c>
      <c r="M981" t="b">
        <v>0</v>
      </c>
      <c r="N981">
        <v>96</v>
      </c>
      <c r="O981" t="b">
        <v>0</v>
      </c>
      <c r="P981" t="s">
        <v>8273</v>
      </c>
      <c r="Q981" s="7">
        <f t="shared" si="92"/>
        <v>0.82817600000000002</v>
      </c>
      <c r="R981" s="8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5">
        <f t="shared" si="90"/>
        <v>41928.904189814813</v>
      </c>
      <c r="L982" s="5">
        <f t="shared" si="91"/>
        <v>41973.945856481485</v>
      </c>
      <c r="M982" t="b">
        <v>0</v>
      </c>
      <c r="N982">
        <v>31</v>
      </c>
      <c r="O982" t="b">
        <v>0</v>
      </c>
      <c r="P982" t="s">
        <v>8273</v>
      </c>
      <c r="Q982" s="7">
        <f t="shared" si="92"/>
        <v>0.14860000000000001</v>
      </c>
      <c r="R982" s="8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5">
        <f t="shared" si="90"/>
        <v>41830.947013888886</v>
      </c>
      <c r="L983" s="5">
        <f t="shared" si="91"/>
        <v>41860.947013888886</v>
      </c>
      <c r="M983" t="b">
        <v>0</v>
      </c>
      <c r="N983">
        <v>4</v>
      </c>
      <c r="O983" t="b">
        <v>0</v>
      </c>
      <c r="P983" t="s">
        <v>8273</v>
      </c>
      <c r="Q983" s="7">
        <f t="shared" si="92"/>
        <v>1.2375123751237513E-4</v>
      </c>
      <c r="R983" s="8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5">
        <f t="shared" si="90"/>
        <v>42615.753310185188</v>
      </c>
      <c r="L984" s="5">
        <f t="shared" si="91"/>
        <v>42645.753310185188</v>
      </c>
      <c r="M984" t="b">
        <v>0</v>
      </c>
      <c r="N984">
        <v>3</v>
      </c>
      <c r="O984" t="b">
        <v>0</v>
      </c>
      <c r="P984" t="s">
        <v>8273</v>
      </c>
      <c r="Q984" s="7">
        <f t="shared" si="92"/>
        <v>1.7142857142857143E-4</v>
      </c>
      <c r="R984" s="8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5">
        <f t="shared" si="90"/>
        <v>42574.667650462965</v>
      </c>
      <c r="L985" s="5">
        <f t="shared" si="91"/>
        <v>42605.870833333334</v>
      </c>
      <c r="M985" t="b">
        <v>0</v>
      </c>
      <c r="N985">
        <v>179</v>
      </c>
      <c r="O985" t="b">
        <v>0</v>
      </c>
      <c r="P985" t="s">
        <v>8273</v>
      </c>
      <c r="Q985" s="7">
        <f t="shared" si="92"/>
        <v>0.2950613611721471</v>
      </c>
      <c r="R985" s="8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5">
        <f t="shared" si="90"/>
        <v>42061.11583333333</v>
      </c>
      <c r="L986" s="5">
        <f t="shared" si="91"/>
        <v>42091.074166666673</v>
      </c>
      <c r="M986" t="b">
        <v>0</v>
      </c>
      <c r="N986">
        <v>3</v>
      </c>
      <c r="O986" t="b">
        <v>0</v>
      </c>
      <c r="P986" t="s">
        <v>8273</v>
      </c>
      <c r="Q986" s="7">
        <f t="shared" si="92"/>
        <v>1.06E-2</v>
      </c>
      <c r="R986" s="8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5">
        <f t="shared" si="90"/>
        <v>42339.967708333337</v>
      </c>
      <c r="L987" s="5">
        <f t="shared" si="91"/>
        <v>42369.958333333328</v>
      </c>
      <c r="M987" t="b">
        <v>0</v>
      </c>
      <c r="N987">
        <v>23</v>
      </c>
      <c r="O987" t="b">
        <v>0</v>
      </c>
      <c r="P987" t="s">
        <v>8273</v>
      </c>
      <c r="Q987" s="7">
        <f t="shared" si="92"/>
        <v>6.2933333333333327E-2</v>
      </c>
      <c r="R987" s="8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5">
        <f t="shared" si="90"/>
        <v>42324.767361111109</v>
      </c>
      <c r="L988" s="5">
        <f t="shared" si="91"/>
        <v>42379</v>
      </c>
      <c r="M988" t="b">
        <v>0</v>
      </c>
      <c r="N988">
        <v>23</v>
      </c>
      <c r="O988" t="b">
        <v>0</v>
      </c>
      <c r="P988" t="s">
        <v>8273</v>
      </c>
      <c r="Q988" s="7">
        <f t="shared" si="92"/>
        <v>0.1275</v>
      </c>
      <c r="R988" s="8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5">
        <f t="shared" si="90"/>
        <v>41773.294560185182</v>
      </c>
      <c r="L989" s="5">
        <f t="shared" si="91"/>
        <v>41813.294560185182</v>
      </c>
      <c r="M989" t="b">
        <v>0</v>
      </c>
      <c r="N989">
        <v>41</v>
      </c>
      <c r="O989" t="b">
        <v>0</v>
      </c>
      <c r="P989" t="s">
        <v>8273</v>
      </c>
      <c r="Q989" s="7">
        <f t="shared" si="92"/>
        <v>0.13220000000000001</v>
      </c>
      <c r="R989" s="8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5">
        <f t="shared" si="90"/>
        <v>42614.356770833328</v>
      </c>
      <c r="L990" s="5">
        <f t="shared" si="91"/>
        <v>42644.356770833328</v>
      </c>
      <c r="M990" t="b">
        <v>0</v>
      </c>
      <c r="N990">
        <v>0</v>
      </c>
      <c r="O990" t="b">
        <v>0</v>
      </c>
      <c r="P990" t="s">
        <v>8273</v>
      </c>
      <c r="Q990" s="7">
        <f t="shared" si="92"/>
        <v>0</v>
      </c>
      <c r="R990" s="8">
        <f t="shared" si="93"/>
        <v>0</v>
      </c>
      <c r="S990" t="str">
        <f t="shared" si="94"/>
        <v>technology</v>
      </c>
      <c r="T990" t="str">
        <f t="shared" si="95"/>
        <v>wearables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5">
        <f t="shared" si="90"/>
        <v>42611.933969907404</v>
      </c>
      <c r="L991" s="5">
        <f t="shared" si="91"/>
        <v>42641.933969907404</v>
      </c>
      <c r="M991" t="b">
        <v>0</v>
      </c>
      <c r="N991">
        <v>32</v>
      </c>
      <c r="O991" t="b">
        <v>0</v>
      </c>
      <c r="P991" t="s">
        <v>8273</v>
      </c>
      <c r="Q991" s="7">
        <f t="shared" si="92"/>
        <v>0.16769999999999999</v>
      </c>
      <c r="R991" s="8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5">
        <f t="shared" si="90"/>
        <v>41855.784305555557</v>
      </c>
      <c r="L992" s="5">
        <f t="shared" si="91"/>
        <v>41885.784305555557</v>
      </c>
      <c r="M992" t="b">
        <v>0</v>
      </c>
      <c r="N992">
        <v>2</v>
      </c>
      <c r="O992" t="b">
        <v>0</v>
      </c>
      <c r="P992" t="s">
        <v>8273</v>
      </c>
      <c r="Q992" s="7">
        <f t="shared" si="92"/>
        <v>1.0399999999999999E-3</v>
      </c>
      <c r="R992" s="8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5">
        <f t="shared" si="90"/>
        <v>42538.75680555556</v>
      </c>
      <c r="L993" s="5">
        <f t="shared" si="91"/>
        <v>42563.785416666666</v>
      </c>
      <c r="M993" t="b">
        <v>0</v>
      </c>
      <c r="N993">
        <v>7</v>
      </c>
      <c r="O993" t="b">
        <v>0</v>
      </c>
      <c r="P993" t="s">
        <v>8273</v>
      </c>
      <c r="Q993" s="7">
        <f t="shared" si="92"/>
        <v>4.24E-2</v>
      </c>
      <c r="R993" s="8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5">
        <f t="shared" si="90"/>
        <v>42437.924988425926</v>
      </c>
      <c r="L994" s="5">
        <f t="shared" si="91"/>
        <v>42497.883321759262</v>
      </c>
      <c r="M994" t="b">
        <v>0</v>
      </c>
      <c r="N994">
        <v>4</v>
      </c>
      <c r="O994" t="b">
        <v>0</v>
      </c>
      <c r="P994" t="s">
        <v>8273</v>
      </c>
      <c r="Q994" s="7">
        <f t="shared" si="92"/>
        <v>4.6699999999999997E-3</v>
      </c>
      <c r="R994" s="8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5">
        <f t="shared" si="90"/>
        <v>42652.964907407411</v>
      </c>
      <c r="L995" s="5">
        <f t="shared" si="91"/>
        <v>42686.208333333328</v>
      </c>
      <c r="M995" t="b">
        <v>0</v>
      </c>
      <c r="N995">
        <v>196</v>
      </c>
      <c r="O995" t="b">
        <v>0</v>
      </c>
      <c r="P995" t="s">
        <v>8273</v>
      </c>
      <c r="Q995" s="7">
        <f t="shared" si="92"/>
        <v>0.25087142857142858</v>
      </c>
      <c r="R995" s="8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5">
        <f t="shared" si="90"/>
        <v>41921.263078703705</v>
      </c>
      <c r="L996" s="5">
        <f t="shared" si="91"/>
        <v>41973.957638888889</v>
      </c>
      <c r="M996" t="b">
        <v>0</v>
      </c>
      <c r="N996">
        <v>11</v>
      </c>
      <c r="O996" t="b">
        <v>0</v>
      </c>
      <c r="P996" t="s">
        <v>8273</v>
      </c>
      <c r="Q996" s="7">
        <f t="shared" si="92"/>
        <v>2.3345000000000001E-2</v>
      </c>
      <c r="R996" s="8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5">
        <f t="shared" si="90"/>
        <v>41947.940740740742</v>
      </c>
      <c r="L997" s="5">
        <f t="shared" si="91"/>
        <v>41972.666666666672</v>
      </c>
      <c r="M997" t="b">
        <v>0</v>
      </c>
      <c r="N997">
        <v>9</v>
      </c>
      <c r="O997" t="b">
        <v>0</v>
      </c>
      <c r="P997" t="s">
        <v>8273</v>
      </c>
      <c r="Q997" s="7">
        <f t="shared" si="92"/>
        <v>7.2599999999999998E-2</v>
      </c>
      <c r="R997" s="8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5">
        <f t="shared" si="90"/>
        <v>41817.866435185184</v>
      </c>
      <c r="L998" s="5">
        <f t="shared" si="91"/>
        <v>41847.643750000003</v>
      </c>
      <c r="M998" t="b">
        <v>0</v>
      </c>
      <c r="N998">
        <v>5</v>
      </c>
      <c r="O998" t="b">
        <v>0</v>
      </c>
      <c r="P998" t="s">
        <v>8273</v>
      </c>
      <c r="Q998" s="7">
        <f t="shared" si="92"/>
        <v>1.6250000000000001E-2</v>
      </c>
      <c r="R998" s="8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5">
        <f t="shared" si="90"/>
        <v>41941.10297453704</v>
      </c>
      <c r="L999" s="5">
        <f t="shared" si="91"/>
        <v>41971.144641203704</v>
      </c>
      <c r="M999" t="b">
        <v>0</v>
      </c>
      <c r="N999">
        <v>8</v>
      </c>
      <c r="O999" t="b">
        <v>0</v>
      </c>
      <c r="P999" t="s">
        <v>8273</v>
      </c>
      <c r="Q999" s="7">
        <f t="shared" si="92"/>
        <v>1.2999999999999999E-2</v>
      </c>
      <c r="R999" s="8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5">
        <f t="shared" si="90"/>
        <v>42282.168993055559</v>
      </c>
      <c r="L1000" s="5">
        <f t="shared" si="91"/>
        <v>42327.210659722223</v>
      </c>
      <c r="M1000" t="b">
        <v>0</v>
      </c>
      <c r="N1000">
        <v>229</v>
      </c>
      <c r="O1000" t="b">
        <v>0</v>
      </c>
      <c r="P1000" t="s">
        <v>8273</v>
      </c>
      <c r="Q1000" s="7">
        <f t="shared" si="92"/>
        <v>0.58558333333333334</v>
      </c>
      <c r="R1000" s="8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5">
        <f t="shared" si="90"/>
        <v>41926.29965277778</v>
      </c>
      <c r="L1001" s="5">
        <f t="shared" si="91"/>
        <v>41956.334722222222</v>
      </c>
      <c r="M1001" t="b">
        <v>0</v>
      </c>
      <c r="N1001">
        <v>40</v>
      </c>
      <c r="O1001" t="b">
        <v>0</v>
      </c>
      <c r="P1001" t="s">
        <v>8273</v>
      </c>
      <c r="Q1001" s="7">
        <f t="shared" si="92"/>
        <v>7.7886666666666673E-2</v>
      </c>
      <c r="R1001" s="8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5">
        <f t="shared" si="90"/>
        <v>42749.059722222228</v>
      </c>
      <c r="L1002" s="5">
        <f t="shared" si="91"/>
        <v>42809.018055555556</v>
      </c>
      <c r="M1002" t="b">
        <v>0</v>
      </c>
      <c r="N1002">
        <v>6</v>
      </c>
      <c r="O1002" t="b">
        <v>0</v>
      </c>
      <c r="P1002" t="s">
        <v>8273</v>
      </c>
      <c r="Q1002" s="7">
        <f t="shared" si="92"/>
        <v>2.2157147647256063E-2</v>
      </c>
      <c r="R1002" s="8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5">
        <f t="shared" si="90"/>
        <v>42720.720057870371</v>
      </c>
      <c r="L1003" s="5">
        <f t="shared" si="91"/>
        <v>42765.720057870371</v>
      </c>
      <c r="M1003" t="b">
        <v>0</v>
      </c>
      <c r="N1003">
        <v>4</v>
      </c>
      <c r="O1003" t="b">
        <v>0</v>
      </c>
      <c r="P1003" t="s">
        <v>8273</v>
      </c>
      <c r="Q1003" s="7">
        <f t="shared" si="92"/>
        <v>1.04</v>
      </c>
      <c r="R1003" s="8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5">
        <f t="shared" si="90"/>
        <v>42325.684189814812</v>
      </c>
      <c r="L1004" s="5">
        <f t="shared" si="91"/>
        <v>42355.249305555553</v>
      </c>
      <c r="M1004" t="b">
        <v>0</v>
      </c>
      <c r="N1004">
        <v>22</v>
      </c>
      <c r="O1004" t="b">
        <v>0</v>
      </c>
      <c r="P1004" t="s">
        <v>8273</v>
      </c>
      <c r="Q1004" s="7">
        <f t="shared" si="92"/>
        <v>0.29602960296029601</v>
      </c>
      <c r="R1004" s="8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5">
        <f t="shared" si="90"/>
        <v>42780.709039351852</v>
      </c>
      <c r="L1005" s="5">
        <f t="shared" si="91"/>
        <v>42810.667372685188</v>
      </c>
      <c r="M1005" t="b">
        <v>0</v>
      </c>
      <c r="N1005">
        <v>15</v>
      </c>
      <c r="O1005" t="b">
        <v>0</v>
      </c>
      <c r="P1005" t="s">
        <v>8273</v>
      </c>
      <c r="Q1005" s="7">
        <f t="shared" si="92"/>
        <v>0.16055</v>
      </c>
      <c r="R1005" s="8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5">
        <f t="shared" si="90"/>
        <v>42388.708645833336</v>
      </c>
      <c r="L1006" s="5">
        <f t="shared" si="91"/>
        <v>42418.708645833336</v>
      </c>
      <c r="M1006" t="b">
        <v>0</v>
      </c>
      <c r="N1006">
        <v>95</v>
      </c>
      <c r="O1006" t="b">
        <v>0</v>
      </c>
      <c r="P1006" t="s">
        <v>8273</v>
      </c>
      <c r="Q1006" s="7">
        <f t="shared" si="92"/>
        <v>0.82208000000000003</v>
      </c>
      <c r="R1006" s="8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5">
        <f t="shared" si="90"/>
        <v>42276.624803240738</v>
      </c>
      <c r="L1007" s="5">
        <f t="shared" si="91"/>
        <v>42307.624803240738</v>
      </c>
      <c r="M1007" t="b">
        <v>0</v>
      </c>
      <c r="N1007">
        <v>161</v>
      </c>
      <c r="O1007" t="b">
        <v>0</v>
      </c>
      <c r="P1007" t="s">
        <v>8273</v>
      </c>
      <c r="Q1007" s="7">
        <f t="shared" si="92"/>
        <v>0.75051000000000001</v>
      </c>
      <c r="R1007" s="8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5">
        <f t="shared" si="90"/>
        <v>41977.040185185186</v>
      </c>
      <c r="L1008" s="5">
        <f t="shared" si="91"/>
        <v>41985.299305555556</v>
      </c>
      <c r="M1008" t="b">
        <v>0</v>
      </c>
      <c r="N1008">
        <v>8</v>
      </c>
      <c r="O1008" t="b">
        <v>0</v>
      </c>
      <c r="P1008" t="s">
        <v>8273</v>
      </c>
      <c r="Q1008" s="7">
        <f t="shared" si="92"/>
        <v>5.8500000000000003E-2</v>
      </c>
      <c r="R1008" s="8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5">
        <f t="shared" si="90"/>
        <v>42676.583599537036</v>
      </c>
      <c r="L1009" s="5">
        <f t="shared" si="91"/>
        <v>42718.6252662037</v>
      </c>
      <c r="M1009" t="b">
        <v>0</v>
      </c>
      <c r="N1009">
        <v>76</v>
      </c>
      <c r="O1009" t="b">
        <v>0</v>
      </c>
      <c r="P1009" t="s">
        <v>8273</v>
      </c>
      <c r="Q1009" s="7">
        <f t="shared" si="92"/>
        <v>0.44319999999999998</v>
      </c>
      <c r="R1009" s="8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5">
        <f t="shared" si="90"/>
        <v>42702.809201388889</v>
      </c>
      <c r="L1010" s="5">
        <f t="shared" si="91"/>
        <v>42732.809201388889</v>
      </c>
      <c r="M1010" t="b">
        <v>0</v>
      </c>
      <c r="N1010">
        <v>1</v>
      </c>
      <c r="O1010" t="b">
        <v>0</v>
      </c>
      <c r="P1010" t="s">
        <v>8273</v>
      </c>
      <c r="Q1010" s="7">
        <f t="shared" si="92"/>
        <v>2.6737967914438501E-3</v>
      </c>
      <c r="R1010" s="8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5">
        <f t="shared" si="90"/>
        <v>42510.604699074072</v>
      </c>
      <c r="L1011" s="5">
        <f t="shared" si="91"/>
        <v>42540.604699074072</v>
      </c>
      <c r="M1011" t="b">
        <v>0</v>
      </c>
      <c r="N1011">
        <v>101</v>
      </c>
      <c r="O1011" t="b">
        <v>0</v>
      </c>
      <c r="P1011" t="s">
        <v>8273</v>
      </c>
      <c r="Q1011" s="7">
        <f t="shared" si="92"/>
        <v>0.1313</v>
      </c>
      <c r="R1011" s="8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5">
        <f t="shared" si="90"/>
        <v>42561.829421296294</v>
      </c>
      <c r="L1012" s="5">
        <f t="shared" si="91"/>
        <v>42618.124305555553</v>
      </c>
      <c r="M1012" t="b">
        <v>0</v>
      </c>
      <c r="N1012">
        <v>4</v>
      </c>
      <c r="O1012" t="b">
        <v>0</v>
      </c>
      <c r="P1012" t="s">
        <v>8273</v>
      </c>
      <c r="Q1012" s="7">
        <f t="shared" si="92"/>
        <v>1.9088937093275488E-3</v>
      </c>
      <c r="R1012" s="8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5">
        <f t="shared" si="90"/>
        <v>41946.898090277777</v>
      </c>
      <c r="L1013" s="5">
        <f t="shared" si="91"/>
        <v>41991.898090277777</v>
      </c>
      <c r="M1013" t="b">
        <v>0</v>
      </c>
      <c r="N1013">
        <v>1</v>
      </c>
      <c r="O1013" t="b">
        <v>0</v>
      </c>
      <c r="P1013" t="s">
        <v>8273</v>
      </c>
      <c r="Q1013" s="7">
        <f t="shared" si="92"/>
        <v>3.7499999999999999E-3</v>
      </c>
      <c r="R1013" s="8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5">
        <f t="shared" si="90"/>
        <v>42714.440416666665</v>
      </c>
      <c r="L1014" s="5">
        <f t="shared" si="91"/>
        <v>42759.440416666665</v>
      </c>
      <c r="M1014" t="b">
        <v>0</v>
      </c>
      <c r="N1014">
        <v>775</v>
      </c>
      <c r="O1014" t="b">
        <v>0</v>
      </c>
      <c r="P1014" t="s">
        <v>8273</v>
      </c>
      <c r="Q1014" s="7">
        <f t="shared" si="92"/>
        <v>215.35021</v>
      </c>
      <c r="R1014" s="8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5">
        <f t="shared" si="90"/>
        <v>42339.833981481483</v>
      </c>
      <c r="L1015" s="5">
        <f t="shared" si="91"/>
        <v>42367.833333333328</v>
      </c>
      <c r="M1015" t="b">
        <v>0</v>
      </c>
      <c r="N1015">
        <v>90</v>
      </c>
      <c r="O1015" t="b">
        <v>0</v>
      </c>
      <c r="P1015" t="s">
        <v>8273</v>
      </c>
      <c r="Q1015" s="7">
        <f t="shared" si="92"/>
        <v>0.34527999999999998</v>
      </c>
      <c r="R1015" s="8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5">
        <f t="shared" si="90"/>
        <v>41955.002488425926</v>
      </c>
      <c r="L1016" s="5">
        <f t="shared" si="91"/>
        <v>42005.002488425926</v>
      </c>
      <c r="M1016" t="b">
        <v>0</v>
      </c>
      <c r="N1016">
        <v>16</v>
      </c>
      <c r="O1016" t="b">
        <v>0</v>
      </c>
      <c r="P1016" t="s">
        <v>8273</v>
      </c>
      <c r="Q1016" s="7">
        <f t="shared" si="92"/>
        <v>0.30599999999999999</v>
      </c>
      <c r="R1016" s="8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5">
        <f t="shared" si="90"/>
        <v>42303.878414351857</v>
      </c>
      <c r="L1017" s="5">
        <f t="shared" si="91"/>
        <v>42333.920081018514</v>
      </c>
      <c r="M1017" t="b">
        <v>0</v>
      </c>
      <c r="N1017">
        <v>6</v>
      </c>
      <c r="O1017" t="b">
        <v>0</v>
      </c>
      <c r="P1017" t="s">
        <v>8273</v>
      </c>
      <c r="Q1017" s="7">
        <f t="shared" si="92"/>
        <v>2.6666666666666668E-2</v>
      </c>
      <c r="R1017" s="8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5">
        <f t="shared" si="90"/>
        <v>42422.107129629629</v>
      </c>
      <c r="L1018" s="5">
        <f t="shared" si="91"/>
        <v>42467.065462962957</v>
      </c>
      <c r="M1018" t="b">
        <v>0</v>
      </c>
      <c r="N1018">
        <v>38</v>
      </c>
      <c r="O1018" t="b">
        <v>0</v>
      </c>
      <c r="P1018" t="s">
        <v>8273</v>
      </c>
      <c r="Q1018" s="7">
        <f t="shared" si="92"/>
        <v>2.8420000000000001E-2</v>
      </c>
      <c r="R1018" s="8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5">
        <f t="shared" si="90"/>
        <v>42289.675173611111</v>
      </c>
      <c r="L1019" s="5">
        <f t="shared" si="91"/>
        <v>42329.716840277775</v>
      </c>
      <c r="M1019" t="b">
        <v>0</v>
      </c>
      <c r="N1019">
        <v>355</v>
      </c>
      <c r="O1019" t="b">
        <v>0</v>
      </c>
      <c r="P1019" t="s">
        <v>8273</v>
      </c>
      <c r="Q1019" s="7">
        <f t="shared" si="92"/>
        <v>0.22878799999999999</v>
      </c>
      <c r="R1019" s="8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5">
        <f t="shared" si="90"/>
        <v>42535.492280092592</v>
      </c>
      <c r="L1020" s="5">
        <f t="shared" si="91"/>
        <v>42565.492280092592</v>
      </c>
      <c r="M1020" t="b">
        <v>0</v>
      </c>
      <c r="N1020">
        <v>7</v>
      </c>
      <c r="O1020" t="b">
        <v>0</v>
      </c>
      <c r="P1020" t="s">
        <v>8273</v>
      </c>
      <c r="Q1020" s="7">
        <f t="shared" si="92"/>
        <v>3.1050000000000001E-2</v>
      </c>
      <c r="R1020" s="8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5">
        <f t="shared" si="90"/>
        <v>42009.973946759259</v>
      </c>
      <c r="L1021" s="5">
        <f t="shared" si="91"/>
        <v>42039.973946759259</v>
      </c>
      <c r="M1021" t="b">
        <v>0</v>
      </c>
      <c r="N1021">
        <v>400</v>
      </c>
      <c r="O1021" t="b">
        <v>0</v>
      </c>
      <c r="P1021" t="s">
        <v>8273</v>
      </c>
      <c r="Q1021" s="7">
        <f t="shared" si="92"/>
        <v>0.47333333333333333</v>
      </c>
      <c r="R1021" s="8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5">
        <f t="shared" si="90"/>
        <v>42127.069548611107</v>
      </c>
      <c r="L1022" s="5">
        <f t="shared" si="91"/>
        <v>42157.032638888893</v>
      </c>
      <c r="M1022" t="b">
        <v>0</v>
      </c>
      <c r="N1022">
        <v>30</v>
      </c>
      <c r="O1022" t="b">
        <v>1</v>
      </c>
      <c r="P1022" t="s">
        <v>8280</v>
      </c>
      <c r="Q1022" s="7">
        <f t="shared" si="92"/>
        <v>2.0554838709677421</v>
      </c>
      <c r="R1022" s="8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5">
        <f t="shared" si="90"/>
        <v>42271.251979166671</v>
      </c>
      <c r="L1023" s="5">
        <f t="shared" si="91"/>
        <v>42294.166666666672</v>
      </c>
      <c r="M1023" t="b">
        <v>1</v>
      </c>
      <c r="N1023">
        <v>478</v>
      </c>
      <c r="O1023" t="b">
        <v>1</v>
      </c>
      <c r="P1023" t="s">
        <v>8280</v>
      </c>
      <c r="Q1023" s="7">
        <f t="shared" si="92"/>
        <v>3.5180366666666667</v>
      </c>
      <c r="R1023" s="8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5">
        <f t="shared" si="90"/>
        <v>42111.646724537044</v>
      </c>
      <c r="L1024" s="5">
        <f t="shared" si="91"/>
        <v>42141.646724537044</v>
      </c>
      <c r="M1024" t="b">
        <v>1</v>
      </c>
      <c r="N1024">
        <v>74</v>
      </c>
      <c r="O1024" t="b">
        <v>1</v>
      </c>
      <c r="P1024" t="s">
        <v>8280</v>
      </c>
      <c r="Q1024" s="7">
        <f t="shared" si="92"/>
        <v>1.149</v>
      </c>
      <c r="R1024" s="8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5">
        <f t="shared" si="90"/>
        <v>42145.919687500005</v>
      </c>
      <c r="L1025" s="5">
        <f t="shared" si="91"/>
        <v>42175.919687500005</v>
      </c>
      <c r="M1025" t="b">
        <v>0</v>
      </c>
      <c r="N1025">
        <v>131</v>
      </c>
      <c r="O1025" t="b">
        <v>1</v>
      </c>
      <c r="P1025" t="s">
        <v>8280</v>
      </c>
      <c r="Q1025" s="7">
        <f t="shared" si="92"/>
        <v>2.3715000000000002</v>
      </c>
      <c r="R1025" s="8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5">
        <f t="shared" si="90"/>
        <v>42370.580590277779</v>
      </c>
      <c r="L1026" s="5">
        <f t="shared" si="91"/>
        <v>42400.580590277779</v>
      </c>
      <c r="M1026" t="b">
        <v>1</v>
      </c>
      <c r="N1026">
        <v>61</v>
      </c>
      <c r="O1026" t="b">
        <v>1</v>
      </c>
      <c r="P1026" t="s">
        <v>8280</v>
      </c>
      <c r="Q1026" s="7">
        <f t="shared" si="92"/>
        <v>1.1863774999999999</v>
      </c>
      <c r="R1026" s="8">
        <f t="shared" si="93"/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5">
        <f t="shared" ref="K1027:K1090" si="96">(((J1027/60)/60)/24)+DATE(1970,1,1)</f>
        <v>42049.833761574075</v>
      </c>
      <c r="L1027" s="5">
        <f t="shared" ref="L1027:L1090" si="97">(((I1027/60)/60)/24)+DATE(1970,1,1)</f>
        <v>42079.792094907403</v>
      </c>
      <c r="M1027" t="b">
        <v>1</v>
      </c>
      <c r="N1027">
        <v>1071</v>
      </c>
      <c r="O1027" t="b">
        <v>1</v>
      </c>
      <c r="P1027" t="s">
        <v>8280</v>
      </c>
      <c r="Q1027" s="7">
        <f t="shared" ref="Q1027:Q1090" si="98">E1027/D1027</f>
        <v>1.099283142857143</v>
      </c>
      <c r="R1027" s="8">
        <f t="shared" ref="R1027:R1090" si="99">IFERROR(E1027/N1027,0)</f>
        <v>71.848571428571432</v>
      </c>
      <c r="S1027" t="str">
        <f t="shared" ref="S1027:S1090" si="100">LEFT(P1027,FIND("/",P1027)-1)</f>
        <v>music</v>
      </c>
      <c r="T1027" t="str">
        <f t="shared" ref="T1027:T1090" si="101">RIGHT(P1027,LEN(P1027)-FIND("/",P1027))</f>
        <v>electronic music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5">
        <f t="shared" si="96"/>
        <v>42426.407592592594</v>
      </c>
      <c r="L1028" s="5">
        <f t="shared" si="97"/>
        <v>42460.365925925929</v>
      </c>
      <c r="M1028" t="b">
        <v>1</v>
      </c>
      <c r="N1028">
        <v>122</v>
      </c>
      <c r="O1028" t="b">
        <v>1</v>
      </c>
      <c r="P1028" t="s">
        <v>8280</v>
      </c>
      <c r="Q1028" s="7">
        <f t="shared" si="98"/>
        <v>1.0000828571428571</v>
      </c>
      <c r="R1028" s="8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5">
        <f t="shared" si="96"/>
        <v>41905.034108796295</v>
      </c>
      <c r="L1029" s="5">
        <f t="shared" si="97"/>
        <v>41935.034108796295</v>
      </c>
      <c r="M1029" t="b">
        <v>1</v>
      </c>
      <c r="N1029">
        <v>111</v>
      </c>
      <c r="O1029" t="b">
        <v>1</v>
      </c>
      <c r="P1029" t="s">
        <v>8280</v>
      </c>
      <c r="Q1029" s="7">
        <f t="shared" si="98"/>
        <v>1.0309292094387414</v>
      </c>
      <c r="R1029" s="8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5">
        <f t="shared" si="96"/>
        <v>42755.627372685187</v>
      </c>
      <c r="L1030" s="5">
        <f t="shared" si="97"/>
        <v>42800.833333333328</v>
      </c>
      <c r="M1030" t="b">
        <v>1</v>
      </c>
      <c r="N1030">
        <v>255</v>
      </c>
      <c r="O1030" t="b">
        <v>1</v>
      </c>
      <c r="P1030" t="s">
        <v>8280</v>
      </c>
      <c r="Q1030" s="7">
        <f t="shared" si="98"/>
        <v>1.1727000000000001</v>
      </c>
      <c r="R1030" s="8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5">
        <f t="shared" si="96"/>
        <v>42044.711886574078</v>
      </c>
      <c r="L1031" s="5">
        <f t="shared" si="97"/>
        <v>42098.915972222225</v>
      </c>
      <c r="M1031" t="b">
        <v>0</v>
      </c>
      <c r="N1031">
        <v>141</v>
      </c>
      <c r="O1031" t="b">
        <v>1</v>
      </c>
      <c r="P1031" t="s">
        <v>8280</v>
      </c>
      <c r="Q1031" s="7">
        <f t="shared" si="98"/>
        <v>1.1175999999999999</v>
      </c>
      <c r="R1031" s="8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5">
        <f t="shared" si="96"/>
        <v>42611.483206018514</v>
      </c>
      <c r="L1032" s="5">
        <f t="shared" si="97"/>
        <v>42625.483206018514</v>
      </c>
      <c r="M1032" t="b">
        <v>0</v>
      </c>
      <c r="N1032">
        <v>159</v>
      </c>
      <c r="O1032" t="b">
        <v>1</v>
      </c>
      <c r="P1032" t="s">
        <v>8280</v>
      </c>
      <c r="Q1032" s="7">
        <f t="shared" si="98"/>
        <v>3.4209999999999998</v>
      </c>
      <c r="R1032" s="8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5">
        <f t="shared" si="96"/>
        <v>42324.764004629629</v>
      </c>
      <c r="L1033" s="5">
        <f t="shared" si="97"/>
        <v>42354.764004629629</v>
      </c>
      <c r="M1033" t="b">
        <v>0</v>
      </c>
      <c r="N1033">
        <v>99</v>
      </c>
      <c r="O1033" t="b">
        <v>1</v>
      </c>
      <c r="P1033" t="s">
        <v>8280</v>
      </c>
      <c r="Q1033" s="7">
        <f t="shared" si="98"/>
        <v>1.0740000000000001</v>
      </c>
      <c r="R1033" s="8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5">
        <f t="shared" si="96"/>
        <v>42514.666956018518</v>
      </c>
      <c r="L1034" s="5">
        <f t="shared" si="97"/>
        <v>42544.666956018518</v>
      </c>
      <c r="M1034" t="b">
        <v>0</v>
      </c>
      <c r="N1034">
        <v>96</v>
      </c>
      <c r="O1034" t="b">
        <v>1</v>
      </c>
      <c r="P1034" t="s">
        <v>8280</v>
      </c>
      <c r="Q1034" s="7">
        <f t="shared" si="98"/>
        <v>1.0849703703703704</v>
      </c>
      <c r="R1034" s="8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5">
        <f t="shared" si="96"/>
        <v>42688.732407407413</v>
      </c>
      <c r="L1035" s="5">
        <f t="shared" si="97"/>
        <v>42716.732407407413</v>
      </c>
      <c r="M1035" t="b">
        <v>0</v>
      </c>
      <c r="N1035">
        <v>27</v>
      </c>
      <c r="O1035" t="b">
        <v>1</v>
      </c>
      <c r="P1035" t="s">
        <v>8280</v>
      </c>
      <c r="Q1035" s="7">
        <f t="shared" si="98"/>
        <v>1.0286144578313252</v>
      </c>
      <c r="R1035" s="8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5">
        <f t="shared" si="96"/>
        <v>42555.166712962964</v>
      </c>
      <c r="L1036" s="5">
        <f t="shared" si="97"/>
        <v>42587.165972222225</v>
      </c>
      <c r="M1036" t="b">
        <v>0</v>
      </c>
      <c r="N1036">
        <v>166</v>
      </c>
      <c r="O1036" t="b">
        <v>1</v>
      </c>
      <c r="P1036" t="s">
        <v>8280</v>
      </c>
      <c r="Q1036" s="7">
        <f t="shared" si="98"/>
        <v>1.3000180000000001</v>
      </c>
      <c r="R1036" s="8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5">
        <f t="shared" si="96"/>
        <v>42016.641435185185</v>
      </c>
      <c r="L1037" s="5">
        <f t="shared" si="97"/>
        <v>42046.641435185185</v>
      </c>
      <c r="M1037" t="b">
        <v>0</v>
      </c>
      <c r="N1037">
        <v>76</v>
      </c>
      <c r="O1037" t="b">
        <v>1</v>
      </c>
      <c r="P1037" t="s">
        <v>8280</v>
      </c>
      <c r="Q1037" s="7">
        <f t="shared" si="98"/>
        <v>1.0765217391304347</v>
      </c>
      <c r="R1037" s="8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5">
        <f t="shared" si="96"/>
        <v>41249.448958333334</v>
      </c>
      <c r="L1038" s="5">
        <f t="shared" si="97"/>
        <v>41281.333333333336</v>
      </c>
      <c r="M1038" t="b">
        <v>0</v>
      </c>
      <c r="N1038">
        <v>211</v>
      </c>
      <c r="O1038" t="b">
        <v>1</v>
      </c>
      <c r="P1038" t="s">
        <v>8280</v>
      </c>
      <c r="Q1038" s="7">
        <f t="shared" si="98"/>
        <v>1.1236044444444444</v>
      </c>
      <c r="R1038" s="8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5">
        <f t="shared" si="96"/>
        <v>42119.822476851856</v>
      </c>
      <c r="L1039" s="5">
        <f t="shared" si="97"/>
        <v>42142.208333333328</v>
      </c>
      <c r="M1039" t="b">
        <v>0</v>
      </c>
      <c r="N1039">
        <v>21</v>
      </c>
      <c r="O1039" t="b">
        <v>1</v>
      </c>
      <c r="P1039" t="s">
        <v>8280</v>
      </c>
      <c r="Q1039" s="7">
        <f t="shared" si="98"/>
        <v>1.0209999999999999</v>
      </c>
      <c r="R1039" s="8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5">
        <f t="shared" si="96"/>
        <v>42418.231747685189</v>
      </c>
      <c r="L1040" s="5">
        <f t="shared" si="97"/>
        <v>42448.190081018518</v>
      </c>
      <c r="M1040" t="b">
        <v>0</v>
      </c>
      <c r="N1040">
        <v>61</v>
      </c>
      <c r="O1040" t="b">
        <v>1</v>
      </c>
      <c r="P1040" t="s">
        <v>8280</v>
      </c>
      <c r="Q1040" s="7">
        <f t="shared" si="98"/>
        <v>1.4533333333333334</v>
      </c>
      <c r="R1040" s="8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5">
        <f t="shared" si="96"/>
        <v>42692.109328703707</v>
      </c>
      <c r="L1041" s="5">
        <f t="shared" si="97"/>
        <v>42717.332638888889</v>
      </c>
      <c r="M1041" t="b">
        <v>0</v>
      </c>
      <c r="N1041">
        <v>30</v>
      </c>
      <c r="O1041" t="b">
        <v>1</v>
      </c>
      <c r="P1041" t="s">
        <v>8280</v>
      </c>
      <c r="Q1041" s="7">
        <f t="shared" si="98"/>
        <v>1.282</v>
      </c>
      <c r="R1041" s="8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5">
        <f t="shared" si="96"/>
        <v>42579.708437499998</v>
      </c>
      <c r="L1042" s="5">
        <f t="shared" si="97"/>
        <v>42609.708437499998</v>
      </c>
      <c r="M1042" t="b">
        <v>0</v>
      </c>
      <c r="N1042">
        <v>1</v>
      </c>
      <c r="O1042" t="b">
        <v>0</v>
      </c>
      <c r="P1042" t="s">
        <v>8281</v>
      </c>
      <c r="Q1042" s="7">
        <f t="shared" si="98"/>
        <v>2.9411764705882353E-3</v>
      </c>
      <c r="R1042" s="8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5">
        <f t="shared" si="96"/>
        <v>41831.060092592597</v>
      </c>
      <c r="L1043" s="5">
        <f t="shared" si="97"/>
        <v>41851.060092592597</v>
      </c>
      <c r="M1043" t="b">
        <v>0</v>
      </c>
      <c r="N1043">
        <v>0</v>
      </c>
      <c r="O1043" t="b">
        <v>0</v>
      </c>
      <c r="P1043" t="s">
        <v>8281</v>
      </c>
      <c r="Q1043" s="7">
        <f t="shared" si="98"/>
        <v>0</v>
      </c>
      <c r="R1043" s="8">
        <f t="shared" si="99"/>
        <v>0</v>
      </c>
      <c r="S1043" t="str">
        <f t="shared" si="100"/>
        <v>journalism</v>
      </c>
      <c r="T1043" t="str">
        <f t="shared" si="101"/>
        <v>audio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5">
        <f t="shared" si="96"/>
        <v>41851.696157407408</v>
      </c>
      <c r="L1044" s="5">
        <f t="shared" si="97"/>
        <v>41894.416666666664</v>
      </c>
      <c r="M1044" t="b">
        <v>0</v>
      </c>
      <c r="N1044">
        <v>1</v>
      </c>
      <c r="O1044" t="b">
        <v>0</v>
      </c>
      <c r="P1044" t="s">
        <v>8281</v>
      </c>
      <c r="Q1044" s="7">
        <f t="shared" si="98"/>
        <v>1.5384615384615385E-2</v>
      </c>
      <c r="R1044" s="8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5">
        <f t="shared" si="96"/>
        <v>42114.252951388888</v>
      </c>
      <c r="L1045" s="5">
        <f t="shared" si="97"/>
        <v>42144.252951388888</v>
      </c>
      <c r="M1045" t="b">
        <v>0</v>
      </c>
      <c r="N1045">
        <v>292</v>
      </c>
      <c r="O1045" t="b">
        <v>0</v>
      </c>
      <c r="P1045" t="s">
        <v>8281</v>
      </c>
      <c r="Q1045" s="7">
        <f t="shared" si="98"/>
        <v>8.5370000000000001E-2</v>
      </c>
      <c r="R1045" s="8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5">
        <f t="shared" si="96"/>
        <v>42011.925937499997</v>
      </c>
      <c r="L1046" s="5">
        <f t="shared" si="97"/>
        <v>42068.852083333331</v>
      </c>
      <c r="M1046" t="b">
        <v>0</v>
      </c>
      <c r="N1046">
        <v>2</v>
      </c>
      <c r="O1046" t="b">
        <v>0</v>
      </c>
      <c r="P1046" t="s">
        <v>8281</v>
      </c>
      <c r="Q1046" s="7">
        <f t="shared" si="98"/>
        <v>8.571428571428571E-4</v>
      </c>
      <c r="R1046" s="8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5">
        <f t="shared" si="96"/>
        <v>41844.874421296299</v>
      </c>
      <c r="L1047" s="5">
        <f t="shared" si="97"/>
        <v>41874.874421296299</v>
      </c>
      <c r="M1047" t="b">
        <v>0</v>
      </c>
      <c r="N1047">
        <v>8</v>
      </c>
      <c r="O1047" t="b">
        <v>0</v>
      </c>
      <c r="P1047" t="s">
        <v>8281</v>
      </c>
      <c r="Q1047" s="7">
        <f t="shared" si="98"/>
        <v>2.6599999999999999E-2</v>
      </c>
      <c r="R1047" s="8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5">
        <f t="shared" si="96"/>
        <v>42319.851388888885</v>
      </c>
      <c r="L1048" s="5">
        <f t="shared" si="97"/>
        <v>42364.851388888885</v>
      </c>
      <c r="M1048" t="b">
        <v>0</v>
      </c>
      <c r="N1048">
        <v>0</v>
      </c>
      <c r="O1048" t="b">
        <v>0</v>
      </c>
      <c r="P1048" t="s">
        <v>8281</v>
      </c>
      <c r="Q1048" s="7">
        <f t="shared" si="98"/>
        <v>0</v>
      </c>
      <c r="R1048" s="8">
        <f t="shared" si="99"/>
        <v>0</v>
      </c>
      <c r="S1048" t="str">
        <f t="shared" si="100"/>
        <v>journalism</v>
      </c>
      <c r="T1048" t="str">
        <f t="shared" si="101"/>
        <v>audio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5">
        <f t="shared" si="96"/>
        <v>41918.818460648145</v>
      </c>
      <c r="L1049" s="5">
        <f t="shared" si="97"/>
        <v>41948.860127314816</v>
      </c>
      <c r="M1049" t="b">
        <v>0</v>
      </c>
      <c r="N1049">
        <v>1</v>
      </c>
      <c r="O1049" t="b">
        <v>0</v>
      </c>
      <c r="P1049" t="s">
        <v>8281</v>
      </c>
      <c r="Q1049" s="7">
        <f t="shared" si="98"/>
        <v>5.0000000000000001E-4</v>
      </c>
      <c r="R1049" s="8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5">
        <f t="shared" si="96"/>
        <v>42598.053113425922</v>
      </c>
      <c r="L1050" s="5">
        <f t="shared" si="97"/>
        <v>42638.053113425922</v>
      </c>
      <c r="M1050" t="b">
        <v>0</v>
      </c>
      <c r="N1050">
        <v>4</v>
      </c>
      <c r="O1050" t="b">
        <v>0</v>
      </c>
      <c r="P1050" t="s">
        <v>8281</v>
      </c>
      <c r="Q1050" s="7">
        <f t="shared" si="98"/>
        <v>1.4133333333333333E-2</v>
      </c>
      <c r="R1050" s="8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5">
        <f t="shared" si="96"/>
        <v>42382.431076388893</v>
      </c>
      <c r="L1051" s="5">
        <f t="shared" si="97"/>
        <v>42412.431076388893</v>
      </c>
      <c r="M1051" t="b">
        <v>0</v>
      </c>
      <c r="N1051">
        <v>0</v>
      </c>
      <c r="O1051" t="b">
        <v>0</v>
      </c>
      <c r="P1051" t="s">
        <v>8281</v>
      </c>
      <c r="Q1051" s="7">
        <f t="shared" si="98"/>
        <v>0</v>
      </c>
      <c r="R1051" s="8">
        <f t="shared" si="99"/>
        <v>0</v>
      </c>
      <c r="S1051" t="str">
        <f t="shared" si="100"/>
        <v>journalism</v>
      </c>
      <c r="T1051" t="str">
        <f t="shared" si="101"/>
        <v>audio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5">
        <f t="shared" si="96"/>
        <v>42231.7971875</v>
      </c>
      <c r="L1052" s="5">
        <f t="shared" si="97"/>
        <v>42261.7971875</v>
      </c>
      <c r="M1052" t="b">
        <v>0</v>
      </c>
      <c r="N1052">
        <v>0</v>
      </c>
      <c r="O1052" t="b">
        <v>0</v>
      </c>
      <c r="P1052" t="s">
        <v>8281</v>
      </c>
      <c r="Q1052" s="7">
        <f t="shared" si="98"/>
        <v>0</v>
      </c>
      <c r="R1052" s="8">
        <f t="shared" si="99"/>
        <v>0</v>
      </c>
      <c r="S1052" t="str">
        <f t="shared" si="100"/>
        <v>journalism</v>
      </c>
      <c r="T1052" t="str">
        <f t="shared" si="101"/>
        <v>audio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5">
        <f t="shared" si="96"/>
        <v>41850.014178240745</v>
      </c>
      <c r="L1053" s="5">
        <f t="shared" si="97"/>
        <v>41878.014178240745</v>
      </c>
      <c r="M1053" t="b">
        <v>0</v>
      </c>
      <c r="N1053">
        <v>0</v>
      </c>
      <c r="O1053" t="b">
        <v>0</v>
      </c>
      <c r="P1053" t="s">
        <v>8281</v>
      </c>
      <c r="Q1053" s="7">
        <f t="shared" si="98"/>
        <v>0</v>
      </c>
      <c r="R1053" s="8">
        <f t="shared" si="99"/>
        <v>0</v>
      </c>
      <c r="S1053" t="str">
        <f t="shared" si="100"/>
        <v>journalism</v>
      </c>
      <c r="T1053" t="str">
        <f t="shared" si="101"/>
        <v>audio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5">
        <f t="shared" si="96"/>
        <v>42483.797395833331</v>
      </c>
      <c r="L1054" s="5">
        <f t="shared" si="97"/>
        <v>42527.839583333334</v>
      </c>
      <c r="M1054" t="b">
        <v>0</v>
      </c>
      <c r="N1054">
        <v>0</v>
      </c>
      <c r="O1054" t="b">
        <v>0</v>
      </c>
      <c r="P1054" t="s">
        <v>8281</v>
      </c>
      <c r="Q1054" s="7">
        <f t="shared" si="98"/>
        <v>0</v>
      </c>
      <c r="R1054" s="8">
        <f t="shared" si="99"/>
        <v>0</v>
      </c>
      <c r="S1054" t="str">
        <f t="shared" si="100"/>
        <v>journalism</v>
      </c>
      <c r="T1054" t="str">
        <f t="shared" si="101"/>
        <v>audio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5">
        <f t="shared" si="96"/>
        <v>42775.172824074078</v>
      </c>
      <c r="L1055" s="5">
        <f t="shared" si="97"/>
        <v>42800.172824074078</v>
      </c>
      <c r="M1055" t="b">
        <v>0</v>
      </c>
      <c r="N1055">
        <v>1</v>
      </c>
      <c r="O1055" t="b">
        <v>0</v>
      </c>
      <c r="P1055" t="s">
        <v>8281</v>
      </c>
      <c r="Q1055" s="7">
        <f t="shared" si="98"/>
        <v>0.01</v>
      </c>
      <c r="R1055" s="8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5">
        <f t="shared" si="96"/>
        <v>41831.851840277777</v>
      </c>
      <c r="L1056" s="5">
        <f t="shared" si="97"/>
        <v>41861.916666666664</v>
      </c>
      <c r="M1056" t="b">
        <v>0</v>
      </c>
      <c r="N1056">
        <v>0</v>
      </c>
      <c r="O1056" t="b">
        <v>0</v>
      </c>
      <c r="P1056" t="s">
        <v>8281</v>
      </c>
      <c r="Q1056" s="7">
        <f t="shared" si="98"/>
        <v>0</v>
      </c>
      <c r="R1056" s="8">
        <f t="shared" si="99"/>
        <v>0</v>
      </c>
      <c r="S1056" t="str">
        <f t="shared" si="100"/>
        <v>journalism</v>
      </c>
      <c r="T1056" t="str">
        <f t="shared" si="101"/>
        <v>audio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5">
        <f t="shared" si="96"/>
        <v>42406.992418981477</v>
      </c>
      <c r="L1057" s="5">
        <f t="shared" si="97"/>
        <v>42436.992418981477</v>
      </c>
      <c r="M1057" t="b">
        <v>0</v>
      </c>
      <c r="N1057">
        <v>0</v>
      </c>
      <c r="O1057" t="b">
        <v>0</v>
      </c>
      <c r="P1057" t="s">
        <v>8281</v>
      </c>
      <c r="Q1057" s="7">
        <f t="shared" si="98"/>
        <v>0</v>
      </c>
      <c r="R1057" s="8">
        <f t="shared" si="99"/>
        <v>0</v>
      </c>
      <c r="S1057" t="str">
        <f t="shared" si="100"/>
        <v>journalism</v>
      </c>
      <c r="T1057" t="str">
        <f t="shared" si="101"/>
        <v>audio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5">
        <f t="shared" si="96"/>
        <v>42058.719641203701</v>
      </c>
      <c r="L1058" s="5">
        <f t="shared" si="97"/>
        <v>42118.677974537044</v>
      </c>
      <c r="M1058" t="b">
        <v>0</v>
      </c>
      <c r="N1058">
        <v>0</v>
      </c>
      <c r="O1058" t="b">
        <v>0</v>
      </c>
      <c r="P1058" t="s">
        <v>8281</v>
      </c>
      <c r="Q1058" s="7">
        <f t="shared" si="98"/>
        <v>0</v>
      </c>
      <c r="R1058" s="8">
        <f t="shared" si="99"/>
        <v>0</v>
      </c>
      <c r="S1058" t="str">
        <f t="shared" si="100"/>
        <v>journalism</v>
      </c>
      <c r="T1058" t="str">
        <f t="shared" si="101"/>
        <v>audio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5">
        <f t="shared" si="96"/>
        <v>42678.871331018512</v>
      </c>
      <c r="L1059" s="5">
        <f t="shared" si="97"/>
        <v>42708.912997685184</v>
      </c>
      <c r="M1059" t="b">
        <v>0</v>
      </c>
      <c r="N1059">
        <v>0</v>
      </c>
      <c r="O1059" t="b">
        <v>0</v>
      </c>
      <c r="P1059" t="s">
        <v>8281</v>
      </c>
      <c r="Q1059" s="7">
        <f t="shared" si="98"/>
        <v>0</v>
      </c>
      <c r="R1059" s="8">
        <f t="shared" si="99"/>
        <v>0</v>
      </c>
      <c r="S1059" t="str">
        <f t="shared" si="100"/>
        <v>journalism</v>
      </c>
      <c r="T1059" t="str">
        <f t="shared" si="101"/>
        <v>audio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5">
        <f t="shared" si="96"/>
        <v>42047.900960648149</v>
      </c>
      <c r="L1060" s="5">
        <f t="shared" si="97"/>
        <v>42089</v>
      </c>
      <c r="M1060" t="b">
        <v>0</v>
      </c>
      <c r="N1060">
        <v>0</v>
      </c>
      <c r="O1060" t="b">
        <v>0</v>
      </c>
      <c r="P1060" t="s">
        <v>8281</v>
      </c>
      <c r="Q1060" s="7">
        <f t="shared" si="98"/>
        <v>0</v>
      </c>
      <c r="R1060" s="8">
        <f t="shared" si="99"/>
        <v>0</v>
      </c>
      <c r="S1060" t="str">
        <f t="shared" si="100"/>
        <v>journalism</v>
      </c>
      <c r="T1060" t="str">
        <f t="shared" si="101"/>
        <v>audio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5">
        <f t="shared" si="96"/>
        <v>42046.79</v>
      </c>
      <c r="L1061" s="5">
        <f t="shared" si="97"/>
        <v>42076.748333333337</v>
      </c>
      <c r="M1061" t="b">
        <v>0</v>
      </c>
      <c r="N1061">
        <v>0</v>
      </c>
      <c r="O1061" t="b">
        <v>0</v>
      </c>
      <c r="P1061" t="s">
        <v>8281</v>
      </c>
      <c r="Q1061" s="7">
        <f t="shared" si="98"/>
        <v>0</v>
      </c>
      <c r="R1061" s="8">
        <f t="shared" si="99"/>
        <v>0</v>
      </c>
      <c r="S1061" t="str">
        <f t="shared" si="100"/>
        <v>journalism</v>
      </c>
      <c r="T1061" t="str">
        <f t="shared" si="101"/>
        <v>audio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5">
        <f t="shared" si="96"/>
        <v>42079.913113425922</v>
      </c>
      <c r="L1062" s="5">
        <f t="shared" si="97"/>
        <v>42109.913113425922</v>
      </c>
      <c r="M1062" t="b">
        <v>0</v>
      </c>
      <c r="N1062">
        <v>1</v>
      </c>
      <c r="O1062" t="b">
        <v>0</v>
      </c>
      <c r="P1062" t="s">
        <v>8281</v>
      </c>
      <c r="Q1062" s="7">
        <f t="shared" si="98"/>
        <v>0.01</v>
      </c>
      <c r="R1062" s="8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5">
        <f t="shared" si="96"/>
        <v>42432.276712962965</v>
      </c>
      <c r="L1063" s="5">
        <f t="shared" si="97"/>
        <v>42492.041666666672</v>
      </c>
      <c r="M1063" t="b">
        <v>0</v>
      </c>
      <c r="N1063">
        <v>0</v>
      </c>
      <c r="O1063" t="b">
        <v>0</v>
      </c>
      <c r="P1063" t="s">
        <v>8281</v>
      </c>
      <c r="Q1063" s="7">
        <f t="shared" si="98"/>
        <v>0</v>
      </c>
      <c r="R1063" s="8">
        <f t="shared" si="99"/>
        <v>0</v>
      </c>
      <c r="S1063" t="str">
        <f t="shared" si="100"/>
        <v>journalism</v>
      </c>
      <c r="T1063" t="str">
        <f t="shared" si="101"/>
        <v>audio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5">
        <f t="shared" si="96"/>
        <v>42556.807187500002</v>
      </c>
      <c r="L1064" s="5">
        <f t="shared" si="97"/>
        <v>42563.807187500002</v>
      </c>
      <c r="M1064" t="b">
        <v>0</v>
      </c>
      <c r="N1064">
        <v>4</v>
      </c>
      <c r="O1064" t="b">
        <v>0</v>
      </c>
      <c r="P1064" t="s">
        <v>8281</v>
      </c>
      <c r="Q1064" s="7">
        <f t="shared" si="98"/>
        <v>0.95477386934673369</v>
      </c>
      <c r="R1064" s="8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5">
        <f t="shared" si="96"/>
        <v>42583.030810185184</v>
      </c>
      <c r="L1065" s="5">
        <f t="shared" si="97"/>
        <v>42613.030810185184</v>
      </c>
      <c r="M1065" t="b">
        <v>0</v>
      </c>
      <c r="N1065">
        <v>0</v>
      </c>
      <c r="O1065" t="b">
        <v>0</v>
      </c>
      <c r="P1065" t="s">
        <v>8281</v>
      </c>
      <c r="Q1065" s="7">
        <f t="shared" si="98"/>
        <v>0</v>
      </c>
      <c r="R1065" s="8">
        <f t="shared" si="99"/>
        <v>0</v>
      </c>
      <c r="S1065" t="str">
        <f t="shared" si="100"/>
        <v>journalism</v>
      </c>
      <c r="T1065" t="str">
        <f t="shared" si="101"/>
        <v>audio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5">
        <f t="shared" si="96"/>
        <v>41417.228043981479</v>
      </c>
      <c r="L1066" s="5">
        <f t="shared" si="97"/>
        <v>41462.228043981479</v>
      </c>
      <c r="M1066" t="b">
        <v>0</v>
      </c>
      <c r="N1066">
        <v>123</v>
      </c>
      <c r="O1066" t="b">
        <v>0</v>
      </c>
      <c r="P1066" t="s">
        <v>8282</v>
      </c>
      <c r="Q1066" s="7">
        <f t="shared" si="98"/>
        <v>8.9744444444444446E-2</v>
      </c>
      <c r="R1066" s="8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5">
        <f t="shared" si="96"/>
        <v>41661.381041666667</v>
      </c>
      <c r="L1067" s="5">
        <f t="shared" si="97"/>
        <v>41689.381041666667</v>
      </c>
      <c r="M1067" t="b">
        <v>0</v>
      </c>
      <c r="N1067">
        <v>5</v>
      </c>
      <c r="O1067" t="b">
        <v>0</v>
      </c>
      <c r="P1067" t="s">
        <v>8282</v>
      </c>
      <c r="Q1067" s="7">
        <f t="shared" si="98"/>
        <v>2.7E-2</v>
      </c>
      <c r="R1067" s="8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5">
        <f t="shared" si="96"/>
        <v>41445.962754629632</v>
      </c>
      <c r="L1068" s="5">
        <f t="shared" si="97"/>
        <v>41490.962754629632</v>
      </c>
      <c r="M1068" t="b">
        <v>0</v>
      </c>
      <c r="N1068">
        <v>148</v>
      </c>
      <c r="O1068" t="b">
        <v>0</v>
      </c>
      <c r="P1068" t="s">
        <v>8282</v>
      </c>
      <c r="Q1068" s="7">
        <f t="shared" si="98"/>
        <v>3.3673333333333333E-2</v>
      </c>
      <c r="R1068" s="8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5">
        <f t="shared" si="96"/>
        <v>41599.855682870373</v>
      </c>
      <c r="L1069" s="5">
        <f t="shared" si="97"/>
        <v>41629.855682870373</v>
      </c>
      <c r="M1069" t="b">
        <v>0</v>
      </c>
      <c r="N1069">
        <v>10</v>
      </c>
      <c r="O1069" t="b">
        <v>0</v>
      </c>
      <c r="P1069" t="s">
        <v>8282</v>
      </c>
      <c r="Q1069" s="7">
        <f t="shared" si="98"/>
        <v>0.26</v>
      </c>
      <c r="R1069" s="8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5">
        <f t="shared" si="96"/>
        <v>42440.371111111104</v>
      </c>
      <c r="L1070" s="5">
        <f t="shared" si="97"/>
        <v>42470.329444444447</v>
      </c>
      <c r="M1070" t="b">
        <v>0</v>
      </c>
      <c r="N1070">
        <v>4</v>
      </c>
      <c r="O1070" t="b">
        <v>0</v>
      </c>
      <c r="P1070" t="s">
        <v>8282</v>
      </c>
      <c r="Q1070" s="7">
        <f t="shared" si="98"/>
        <v>1.5E-3</v>
      </c>
      <c r="R1070" s="8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5">
        <f t="shared" si="96"/>
        <v>41572.229849537034</v>
      </c>
      <c r="L1071" s="5">
        <f t="shared" si="97"/>
        <v>41604.271516203706</v>
      </c>
      <c r="M1071" t="b">
        <v>0</v>
      </c>
      <c r="N1071">
        <v>21</v>
      </c>
      <c r="O1071" t="b">
        <v>0</v>
      </c>
      <c r="P1071" t="s">
        <v>8282</v>
      </c>
      <c r="Q1071" s="7">
        <f t="shared" si="98"/>
        <v>0.38636363636363635</v>
      </c>
      <c r="R1071" s="8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5">
        <f t="shared" si="96"/>
        <v>41163.011828703704</v>
      </c>
      <c r="L1072" s="5">
        <f t="shared" si="97"/>
        <v>41183.011828703704</v>
      </c>
      <c r="M1072" t="b">
        <v>0</v>
      </c>
      <c r="N1072">
        <v>2</v>
      </c>
      <c r="O1072" t="b">
        <v>0</v>
      </c>
      <c r="P1072" t="s">
        <v>8282</v>
      </c>
      <c r="Q1072" s="7">
        <f t="shared" si="98"/>
        <v>7.0000000000000001E-3</v>
      </c>
      <c r="R1072" s="8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5">
        <f t="shared" si="96"/>
        <v>42295.753391203703</v>
      </c>
      <c r="L1073" s="5">
        <f t="shared" si="97"/>
        <v>42325.795057870375</v>
      </c>
      <c r="M1073" t="b">
        <v>0</v>
      </c>
      <c r="N1073">
        <v>0</v>
      </c>
      <c r="O1073" t="b">
        <v>0</v>
      </c>
      <c r="P1073" t="s">
        <v>8282</v>
      </c>
      <c r="Q1073" s="7">
        <f t="shared" si="98"/>
        <v>0</v>
      </c>
      <c r="R1073" s="8">
        <f t="shared" si="99"/>
        <v>0</v>
      </c>
      <c r="S1073" t="str">
        <f t="shared" si="100"/>
        <v>games</v>
      </c>
      <c r="T1073" t="str">
        <f t="shared" si="101"/>
        <v>video games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5">
        <f t="shared" si="96"/>
        <v>41645.832141203704</v>
      </c>
      <c r="L1074" s="5">
        <f t="shared" si="97"/>
        <v>41675.832141203704</v>
      </c>
      <c r="M1074" t="b">
        <v>0</v>
      </c>
      <c r="N1074">
        <v>4</v>
      </c>
      <c r="O1074" t="b">
        <v>0</v>
      </c>
      <c r="P1074" t="s">
        <v>8282</v>
      </c>
      <c r="Q1074" s="7">
        <f t="shared" si="98"/>
        <v>6.8000000000000005E-4</v>
      </c>
      <c r="R1074" s="8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5">
        <f t="shared" si="96"/>
        <v>40802.964594907404</v>
      </c>
      <c r="L1075" s="5">
        <f t="shared" si="97"/>
        <v>40832.964594907404</v>
      </c>
      <c r="M1075" t="b">
        <v>0</v>
      </c>
      <c r="N1075">
        <v>1</v>
      </c>
      <c r="O1075" t="b">
        <v>0</v>
      </c>
      <c r="P1075" t="s">
        <v>8282</v>
      </c>
      <c r="Q1075" s="7">
        <f t="shared" si="98"/>
        <v>1.3333333333333334E-2</v>
      </c>
      <c r="R1075" s="8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5">
        <f t="shared" si="96"/>
        <v>41613.172974537039</v>
      </c>
      <c r="L1076" s="5">
        <f t="shared" si="97"/>
        <v>41643.172974537039</v>
      </c>
      <c r="M1076" t="b">
        <v>0</v>
      </c>
      <c r="N1076">
        <v>30</v>
      </c>
      <c r="O1076" t="b">
        <v>0</v>
      </c>
      <c r="P1076" t="s">
        <v>8282</v>
      </c>
      <c r="Q1076" s="7">
        <f t="shared" si="98"/>
        <v>6.3092592592592589E-2</v>
      </c>
      <c r="R1076" s="8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5">
        <f t="shared" si="96"/>
        <v>41005.904120370367</v>
      </c>
      <c r="L1077" s="5">
        <f t="shared" si="97"/>
        <v>41035.904120370367</v>
      </c>
      <c r="M1077" t="b">
        <v>0</v>
      </c>
      <c r="N1077">
        <v>3</v>
      </c>
      <c r="O1077" t="b">
        <v>0</v>
      </c>
      <c r="P1077" t="s">
        <v>8282</v>
      </c>
      <c r="Q1077" s="7">
        <f t="shared" si="98"/>
        <v>4.4999999999999998E-2</v>
      </c>
      <c r="R1077" s="8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5">
        <f t="shared" si="96"/>
        <v>41838.377893518518</v>
      </c>
      <c r="L1078" s="5">
        <f t="shared" si="97"/>
        <v>41893.377893518518</v>
      </c>
      <c r="M1078" t="b">
        <v>0</v>
      </c>
      <c r="N1078">
        <v>975</v>
      </c>
      <c r="O1078" t="b">
        <v>0</v>
      </c>
      <c r="P1078" t="s">
        <v>8282</v>
      </c>
      <c r="Q1078" s="7">
        <f t="shared" si="98"/>
        <v>0.62765333333333329</v>
      </c>
      <c r="R1078" s="8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5">
        <f t="shared" si="96"/>
        <v>42353.16679398148</v>
      </c>
      <c r="L1079" s="5">
        <f t="shared" si="97"/>
        <v>42383.16679398148</v>
      </c>
      <c r="M1079" t="b">
        <v>0</v>
      </c>
      <c r="N1079">
        <v>167</v>
      </c>
      <c r="O1079" t="b">
        <v>0</v>
      </c>
      <c r="P1079" t="s">
        <v>8282</v>
      </c>
      <c r="Q1079" s="7">
        <f t="shared" si="98"/>
        <v>0.29376000000000002</v>
      </c>
      <c r="R1079" s="8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5">
        <f t="shared" si="96"/>
        <v>40701.195844907408</v>
      </c>
      <c r="L1080" s="5">
        <f t="shared" si="97"/>
        <v>40746.195844907408</v>
      </c>
      <c r="M1080" t="b">
        <v>0</v>
      </c>
      <c r="N1080">
        <v>5</v>
      </c>
      <c r="O1080" t="b">
        <v>0</v>
      </c>
      <c r="P1080" t="s">
        <v>8282</v>
      </c>
      <c r="Q1080" s="7">
        <f t="shared" si="98"/>
        <v>7.4999999999999997E-2</v>
      </c>
      <c r="R1080" s="8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5">
        <f t="shared" si="96"/>
        <v>42479.566388888896</v>
      </c>
      <c r="L1081" s="5">
        <f t="shared" si="97"/>
        <v>42504.566388888896</v>
      </c>
      <c r="M1081" t="b">
        <v>0</v>
      </c>
      <c r="N1081">
        <v>18</v>
      </c>
      <c r="O1081" t="b">
        <v>0</v>
      </c>
      <c r="P1081" t="s">
        <v>8282</v>
      </c>
      <c r="Q1081" s="7">
        <f t="shared" si="98"/>
        <v>2.6076923076923077E-2</v>
      </c>
      <c r="R1081" s="8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5">
        <f t="shared" si="96"/>
        <v>41740.138113425928</v>
      </c>
      <c r="L1082" s="5">
        <f t="shared" si="97"/>
        <v>41770.138113425928</v>
      </c>
      <c r="M1082" t="b">
        <v>0</v>
      </c>
      <c r="N1082">
        <v>98</v>
      </c>
      <c r="O1082" t="b">
        <v>0</v>
      </c>
      <c r="P1082" t="s">
        <v>8282</v>
      </c>
      <c r="Q1082" s="7">
        <f t="shared" si="98"/>
        <v>9.1050000000000006E-2</v>
      </c>
      <c r="R1082" s="8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5">
        <f t="shared" si="96"/>
        <v>42002.926990740743</v>
      </c>
      <c r="L1083" s="5">
        <f t="shared" si="97"/>
        <v>42032.926990740743</v>
      </c>
      <c r="M1083" t="b">
        <v>0</v>
      </c>
      <c r="N1083">
        <v>4</v>
      </c>
      <c r="O1083" t="b">
        <v>0</v>
      </c>
      <c r="P1083" t="s">
        <v>8282</v>
      </c>
      <c r="Q1083" s="7">
        <f t="shared" si="98"/>
        <v>1.7647058823529413E-4</v>
      </c>
      <c r="R1083" s="8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5">
        <f t="shared" si="96"/>
        <v>41101.906111111115</v>
      </c>
      <c r="L1084" s="5">
        <f t="shared" si="97"/>
        <v>41131.906111111115</v>
      </c>
      <c r="M1084" t="b">
        <v>0</v>
      </c>
      <c r="N1084">
        <v>3</v>
      </c>
      <c r="O1084" t="b">
        <v>0</v>
      </c>
      <c r="P1084" t="s">
        <v>8282</v>
      </c>
      <c r="Q1084" s="7">
        <f t="shared" si="98"/>
        <v>5.5999999999999999E-3</v>
      </c>
      <c r="R1084" s="8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5">
        <f t="shared" si="96"/>
        <v>41793.659525462965</v>
      </c>
      <c r="L1085" s="5">
        <f t="shared" si="97"/>
        <v>41853.659525462965</v>
      </c>
      <c r="M1085" t="b">
        <v>0</v>
      </c>
      <c r="N1085">
        <v>1</v>
      </c>
      <c r="O1085" t="b">
        <v>0</v>
      </c>
      <c r="P1085" t="s">
        <v>8282</v>
      </c>
      <c r="Q1085" s="7">
        <f t="shared" si="98"/>
        <v>8.2000000000000007E-3</v>
      </c>
      <c r="R1085" s="8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5">
        <f t="shared" si="96"/>
        <v>41829.912083333329</v>
      </c>
      <c r="L1086" s="5">
        <f t="shared" si="97"/>
        <v>41859.912083333329</v>
      </c>
      <c r="M1086" t="b">
        <v>0</v>
      </c>
      <c r="N1086">
        <v>0</v>
      </c>
      <c r="O1086" t="b">
        <v>0</v>
      </c>
      <c r="P1086" t="s">
        <v>8282</v>
      </c>
      <c r="Q1086" s="7">
        <f t="shared" si="98"/>
        <v>0</v>
      </c>
      <c r="R1086" s="8">
        <f t="shared" si="99"/>
        <v>0</v>
      </c>
      <c r="S1086" t="str">
        <f t="shared" si="100"/>
        <v>games</v>
      </c>
      <c r="T1086" t="str">
        <f t="shared" si="101"/>
        <v>video games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5">
        <f t="shared" si="96"/>
        <v>42413.671006944445</v>
      </c>
      <c r="L1087" s="5">
        <f t="shared" si="97"/>
        <v>42443.629340277781</v>
      </c>
      <c r="M1087" t="b">
        <v>0</v>
      </c>
      <c r="N1087">
        <v>9</v>
      </c>
      <c r="O1087" t="b">
        <v>0</v>
      </c>
      <c r="P1087" t="s">
        <v>8282</v>
      </c>
      <c r="Q1087" s="7">
        <f t="shared" si="98"/>
        <v>3.4200000000000001E-2</v>
      </c>
      <c r="R1087" s="8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5">
        <f t="shared" si="96"/>
        <v>41845.866793981484</v>
      </c>
      <c r="L1088" s="5">
        <f t="shared" si="97"/>
        <v>41875.866793981484</v>
      </c>
      <c r="M1088" t="b">
        <v>0</v>
      </c>
      <c r="N1088">
        <v>2</v>
      </c>
      <c r="O1088" t="b">
        <v>0</v>
      </c>
      <c r="P1088" t="s">
        <v>8282</v>
      </c>
      <c r="Q1088" s="7">
        <f t="shared" si="98"/>
        <v>8.3333333333333339E-4</v>
      </c>
      <c r="R1088" s="8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5">
        <f t="shared" si="96"/>
        <v>41775.713969907411</v>
      </c>
      <c r="L1089" s="5">
        <f t="shared" si="97"/>
        <v>41805.713969907411</v>
      </c>
      <c r="M1089" t="b">
        <v>0</v>
      </c>
      <c r="N1089">
        <v>0</v>
      </c>
      <c r="O1089" t="b">
        <v>0</v>
      </c>
      <c r="P1089" t="s">
        <v>8282</v>
      </c>
      <c r="Q1089" s="7">
        <f t="shared" si="98"/>
        <v>0</v>
      </c>
      <c r="R1089" s="8">
        <f t="shared" si="99"/>
        <v>0</v>
      </c>
      <c r="S1089" t="str">
        <f t="shared" si="100"/>
        <v>games</v>
      </c>
      <c r="T1089" t="str">
        <f t="shared" si="101"/>
        <v>video games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5">
        <f t="shared" si="96"/>
        <v>41723.799386574072</v>
      </c>
      <c r="L1090" s="5">
        <f t="shared" si="97"/>
        <v>41753.799386574072</v>
      </c>
      <c r="M1090" t="b">
        <v>0</v>
      </c>
      <c r="N1090">
        <v>147</v>
      </c>
      <c r="O1090" t="b">
        <v>0</v>
      </c>
      <c r="P1090" t="s">
        <v>8282</v>
      </c>
      <c r="Q1090" s="7">
        <f t="shared" si="98"/>
        <v>0.14182977777777778</v>
      </c>
      <c r="R1090" s="8">
        <f t="shared" si="99"/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5">
        <f t="shared" ref="K1091:K1154" si="102">(((J1091/60)/60)/24)+DATE(1970,1,1)</f>
        <v>42151.189525462964</v>
      </c>
      <c r="L1091" s="5">
        <f t="shared" ref="L1091:L1154" si="103">(((I1091/60)/60)/24)+DATE(1970,1,1)</f>
        <v>42181.189525462964</v>
      </c>
      <c r="M1091" t="b">
        <v>0</v>
      </c>
      <c r="N1091">
        <v>49</v>
      </c>
      <c r="O1091" t="b">
        <v>0</v>
      </c>
      <c r="P1091" t="s">
        <v>8282</v>
      </c>
      <c r="Q1091" s="7">
        <f t="shared" ref="Q1091:Q1154" si="104">E1091/D1091</f>
        <v>7.8266666666666665E-2</v>
      </c>
      <c r="R1091" s="8">
        <f t="shared" ref="R1091:R1154" si="105">IFERROR(E1091/N1091,0)</f>
        <v>23.959183673469386</v>
      </c>
      <c r="S1091" t="str">
        <f t="shared" ref="S1091:S1154" si="106">LEFT(P1091,FIND("/",P1091)-1)</f>
        <v>games</v>
      </c>
      <c r="T1091" t="str">
        <f t="shared" ref="T1091:T1154" si="107">RIGHT(P1091,LEN(P1091)-FIND("/",P1091))</f>
        <v>video games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5">
        <f t="shared" si="102"/>
        <v>42123.185798611114</v>
      </c>
      <c r="L1092" s="5">
        <f t="shared" si="103"/>
        <v>42153.185798611114</v>
      </c>
      <c r="M1092" t="b">
        <v>0</v>
      </c>
      <c r="N1092">
        <v>1</v>
      </c>
      <c r="O1092" t="b">
        <v>0</v>
      </c>
      <c r="P1092" t="s">
        <v>8282</v>
      </c>
      <c r="Q1092" s="7">
        <f t="shared" si="104"/>
        <v>3.8464497269020693E-4</v>
      </c>
      <c r="R1092" s="8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5">
        <f t="shared" si="102"/>
        <v>42440.820277777777</v>
      </c>
      <c r="L1093" s="5">
        <f t="shared" si="103"/>
        <v>42470.778611111105</v>
      </c>
      <c r="M1093" t="b">
        <v>0</v>
      </c>
      <c r="N1093">
        <v>2</v>
      </c>
      <c r="O1093" t="b">
        <v>0</v>
      </c>
      <c r="P1093" t="s">
        <v>8282</v>
      </c>
      <c r="Q1093" s="7">
        <f t="shared" si="104"/>
        <v>0.125</v>
      </c>
      <c r="R1093" s="8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5">
        <f t="shared" si="102"/>
        <v>41250.025902777779</v>
      </c>
      <c r="L1094" s="5">
        <f t="shared" si="103"/>
        <v>41280.025902777779</v>
      </c>
      <c r="M1094" t="b">
        <v>0</v>
      </c>
      <c r="N1094">
        <v>7</v>
      </c>
      <c r="O1094" t="b">
        <v>0</v>
      </c>
      <c r="P1094" t="s">
        <v>8282</v>
      </c>
      <c r="Q1094" s="7">
        <f t="shared" si="104"/>
        <v>1.0500000000000001E-2</v>
      </c>
      <c r="R1094" s="8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5">
        <f t="shared" si="102"/>
        <v>42396.973807870367</v>
      </c>
      <c r="L1095" s="5">
        <f t="shared" si="103"/>
        <v>42411.973807870367</v>
      </c>
      <c r="M1095" t="b">
        <v>0</v>
      </c>
      <c r="N1095">
        <v>4</v>
      </c>
      <c r="O1095" t="b">
        <v>0</v>
      </c>
      <c r="P1095" t="s">
        <v>8282</v>
      </c>
      <c r="Q1095" s="7">
        <f t="shared" si="104"/>
        <v>0.14083333333333334</v>
      </c>
      <c r="R1095" s="8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5">
        <f t="shared" si="102"/>
        <v>40795.713344907403</v>
      </c>
      <c r="L1096" s="5">
        <f t="shared" si="103"/>
        <v>40825.713344907403</v>
      </c>
      <c r="M1096" t="b">
        <v>0</v>
      </c>
      <c r="N1096">
        <v>27</v>
      </c>
      <c r="O1096" t="b">
        <v>0</v>
      </c>
      <c r="P1096" t="s">
        <v>8282</v>
      </c>
      <c r="Q1096" s="7">
        <f t="shared" si="104"/>
        <v>0.18300055555555556</v>
      </c>
      <c r="R1096" s="8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5">
        <f t="shared" si="102"/>
        <v>41486.537268518521</v>
      </c>
      <c r="L1097" s="5">
        <f t="shared" si="103"/>
        <v>41516.537268518521</v>
      </c>
      <c r="M1097" t="b">
        <v>0</v>
      </c>
      <c r="N1097">
        <v>94</v>
      </c>
      <c r="O1097" t="b">
        <v>0</v>
      </c>
      <c r="P1097" t="s">
        <v>8282</v>
      </c>
      <c r="Q1097" s="7">
        <f t="shared" si="104"/>
        <v>5.0347999999999997E-2</v>
      </c>
      <c r="R1097" s="8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5">
        <f t="shared" si="102"/>
        <v>41885.51798611111</v>
      </c>
      <c r="L1098" s="5">
        <f t="shared" si="103"/>
        <v>41916.145833333336</v>
      </c>
      <c r="M1098" t="b">
        <v>0</v>
      </c>
      <c r="N1098">
        <v>29</v>
      </c>
      <c r="O1098" t="b">
        <v>0</v>
      </c>
      <c r="P1098" t="s">
        <v>8282</v>
      </c>
      <c r="Q1098" s="7">
        <f t="shared" si="104"/>
        <v>0.17933333333333334</v>
      </c>
      <c r="R1098" s="8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5">
        <f t="shared" si="102"/>
        <v>41660.792557870373</v>
      </c>
      <c r="L1099" s="5">
        <f t="shared" si="103"/>
        <v>41700.792557870373</v>
      </c>
      <c r="M1099" t="b">
        <v>0</v>
      </c>
      <c r="N1099">
        <v>7</v>
      </c>
      <c r="O1099" t="b">
        <v>0</v>
      </c>
      <c r="P1099" t="s">
        <v>8282</v>
      </c>
      <c r="Q1099" s="7">
        <f t="shared" si="104"/>
        <v>4.6999999999999999E-4</v>
      </c>
      <c r="R1099" s="8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5">
        <f t="shared" si="102"/>
        <v>41712.762673611112</v>
      </c>
      <c r="L1100" s="5">
        <f t="shared" si="103"/>
        <v>41742.762673611112</v>
      </c>
      <c r="M1100" t="b">
        <v>0</v>
      </c>
      <c r="N1100">
        <v>22</v>
      </c>
      <c r="O1100" t="b">
        <v>0</v>
      </c>
      <c r="P1100" t="s">
        <v>8282</v>
      </c>
      <c r="Q1100" s="7">
        <f t="shared" si="104"/>
        <v>7.2120000000000004E-2</v>
      </c>
      <c r="R1100" s="8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5">
        <f t="shared" si="102"/>
        <v>42107.836435185185</v>
      </c>
      <c r="L1101" s="5">
        <f t="shared" si="103"/>
        <v>42137.836435185185</v>
      </c>
      <c r="M1101" t="b">
        <v>0</v>
      </c>
      <c r="N1101">
        <v>1</v>
      </c>
      <c r="O1101" t="b">
        <v>0</v>
      </c>
      <c r="P1101" t="s">
        <v>8282</v>
      </c>
      <c r="Q1101" s="7">
        <f t="shared" si="104"/>
        <v>5.0000000000000001E-3</v>
      </c>
      <c r="R1101" s="8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5">
        <f t="shared" si="102"/>
        <v>42384.110775462963</v>
      </c>
      <c r="L1102" s="5">
        <f t="shared" si="103"/>
        <v>42414.110775462963</v>
      </c>
      <c r="M1102" t="b">
        <v>0</v>
      </c>
      <c r="N1102">
        <v>10</v>
      </c>
      <c r="O1102" t="b">
        <v>0</v>
      </c>
      <c r="P1102" t="s">
        <v>8282</v>
      </c>
      <c r="Q1102" s="7">
        <f t="shared" si="104"/>
        <v>2.5000000000000001E-2</v>
      </c>
      <c r="R1102" s="8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5">
        <f t="shared" si="102"/>
        <v>42538.77243055556</v>
      </c>
      <c r="L1103" s="5">
        <f t="shared" si="103"/>
        <v>42565.758333333331</v>
      </c>
      <c r="M1103" t="b">
        <v>0</v>
      </c>
      <c r="N1103">
        <v>6</v>
      </c>
      <c r="O1103" t="b">
        <v>0</v>
      </c>
      <c r="P1103" t="s">
        <v>8282</v>
      </c>
      <c r="Q1103" s="7">
        <f t="shared" si="104"/>
        <v>4.0999999999999999E-4</v>
      </c>
      <c r="R1103" s="8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5">
        <f t="shared" si="102"/>
        <v>41577.045428240745</v>
      </c>
      <c r="L1104" s="5">
        <f t="shared" si="103"/>
        <v>41617.249305555553</v>
      </c>
      <c r="M1104" t="b">
        <v>0</v>
      </c>
      <c r="N1104">
        <v>24</v>
      </c>
      <c r="O1104" t="b">
        <v>0</v>
      </c>
      <c r="P1104" t="s">
        <v>8282</v>
      </c>
      <c r="Q1104" s="7">
        <f t="shared" si="104"/>
        <v>5.3124999999999999E-2</v>
      </c>
      <c r="R1104" s="8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5">
        <f t="shared" si="102"/>
        <v>42479.22210648148</v>
      </c>
      <c r="L1105" s="5">
        <f t="shared" si="103"/>
        <v>42539.22210648148</v>
      </c>
      <c r="M1105" t="b">
        <v>0</v>
      </c>
      <c r="N1105">
        <v>15</v>
      </c>
      <c r="O1105" t="b">
        <v>0</v>
      </c>
      <c r="P1105" t="s">
        <v>8282</v>
      </c>
      <c r="Q1105" s="7">
        <f t="shared" si="104"/>
        <v>1.6199999999999999E-2</v>
      </c>
      <c r="R1105" s="8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5">
        <f t="shared" si="102"/>
        <v>41771.40996527778</v>
      </c>
      <c r="L1106" s="5">
        <f t="shared" si="103"/>
        <v>41801.40996527778</v>
      </c>
      <c r="M1106" t="b">
        <v>0</v>
      </c>
      <c r="N1106">
        <v>37</v>
      </c>
      <c r="O1106" t="b">
        <v>0</v>
      </c>
      <c r="P1106" t="s">
        <v>8282</v>
      </c>
      <c r="Q1106" s="7">
        <f t="shared" si="104"/>
        <v>4.9516666666666667E-2</v>
      </c>
      <c r="R1106" s="8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5">
        <f t="shared" si="102"/>
        <v>41692.135729166665</v>
      </c>
      <c r="L1107" s="5">
        <f t="shared" si="103"/>
        <v>41722.0940625</v>
      </c>
      <c r="M1107" t="b">
        <v>0</v>
      </c>
      <c r="N1107">
        <v>20</v>
      </c>
      <c r="O1107" t="b">
        <v>0</v>
      </c>
      <c r="P1107" t="s">
        <v>8282</v>
      </c>
      <c r="Q1107" s="7">
        <f t="shared" si="104"/>
        <v>1.5900000000000001E-3</v>
      </c>
      <c r="R1107" s="8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5">
        <f t="shared" si="102"/>
        <v>40973.740451388891</v>
      </c>
      <c r="L1108" s="5">
        <f t="shared" si="103"/>
        <v>41003.698784722219</v>
      </c>
      <c r="M1108" t="b">
        <v>0</v>
      </c>
      <c r="N1108">
        <v>7</v>
      </c>
      <c r="O1108" t="b">
        <v>0</v>
      </c>
      <c r="P1108" t="s">
        <v>8282</v>
      </c>
      <c r="Q1108" s="7">
        <f t="shared" si="104"/>
        <v>0.41249999999999998</v>
      </c>
      <c r="R1108" s="8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5">
        <f t="shared" si="102"/>
        <v>41813.861388888887</v>
      </c>
      <c r="L1109" s="5">
        <f t="shared" si="103"/>
        <v>41843.861388888887</v>
      </c>
      <c r="M1109" t="b">
        <v>0</v>
      </c>
      <c r="N1109">
        <v>0</v>
      </c>
      <c r="O1109" t="b">
        <v>0</v>
      </c>
      <c r="P1109" t="s">
        <v>8282</v>
      </c>
      <c r="Q1109" s="7">
        <f t="shared" si="104"/>
        <v>0</v>
      </c>
      <c r="R1109" s="8">
        <f t="shared" si="105"/>
        <v>0</v>
      </c>
      <c r="S1109" t="str">
        <f t="shared" si="106"/>
        <v>games</v>
      </c>
      <c r="T1109" t="str">
        <f t="shared" si="107"/>
        <v>video games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5">
        <f t="shared" si="102"/>
        <v>40952.636979166666</v>
      </c>
      <c r="L1110" s="5">
        <f t="shared" si="103"/>
        <v>41012.595312500001</v>
      </c>
      <c r="M1110" t="b">
        <v>0</v>
      </c>
      <c r="N1110">
        <v>21</v>
      </c>
      <c r="O1110" t="b">
        <v>0</v>
      </c>
      <c r="P1110" t="s">
        <v>8282</v>
      </c>
      <c r="Q1110" s="7">
        <f t="shared" si="104"/>
        <v>2.93E-2</v>
      </c>
      <c r="R1110" s="8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5">
        <f t="shared" si="102"/>
        <v>42662.752199074079</v>
      </c>
      <c r="L1111" s="5">
        <f t="shared" si="103"/>
        <v>42692.793865740736</v>
      </c>
      <c r="M1111" t="b">
        <v>0</v>
      </c>
      <c r="N1111">
        <v>3</v>
      </c>
      <c r="O1111" t="b">
        <v>0</v>
      </c>
      <c r="P1111" t="s">
        <v>8282</v>
      </c>
      <c r="Q1111" s="7">
        <f t="shared" si="104"/>
        <v>4.4999999999999997E-3</v>
      </c>
      <c r="R1111" s="8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5">
        <f t="shared" si="102"/>
        <v>41220.933124999996</v>
      </c>
      <c r="L1112" s="5">
        <f t="shared" si="103"/>
        <v>41250.933124999996</v>
      </c>
      <c r="M1112" t="b">
        <v>0</v>
      </c>
      <c r="N1112">
        <v>11</v>
      </c>
      <c r="O1112" t="b">
        <v>0</v>
      </c>
      <c r="P1112" t="s">
        <v>8282</v>
      </c>
      <c r="Q1112" s="7">
        <f t="shared" si="104"/>
        <v>5.1000000000000004E-3</v>
      </c>
      <c r="R1112" s="8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5">
        <f t="shared" si="102"/>
        <v>42347.203587962969</v>
      </c>
      <c r="L1113" s="5">
        <f t="shared" si="103"/>
        <v>42377.203587962969</v>
      </c>
      <c r="M1113" t="b">
        <v>0</v>
      </c>
      <c r="N1113">
        <v>1</v>
      </c>
      <c r="O1113" t="b">
        <v>0</v>
      </c>
      <c r="P1113" t="s">
        <v>8282</v>
      </c>
      <c r="Q1113" s="7">
        <f t="shared" si="104"/>
        <v>4.0000000000000002E-4</v>
      </c>
      <c r="R1113" s="8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5">
        <f t="shared" si="102"/>
        <v>41963.759386574078</v>
      </c>
      <c r="L1114" s="5">
        <f t="shared" si="103"/>
        <v>42023.354166666672</v>
      </c>
      <c r="M1114" t="b">
        <v>0</v>
      </c>
      <c r="N1114">
        <v>312</v>
      </c>
      <c r="O1114" t="b">
        <v>0</v>
      </c>
      <c r="P1114" t="s">
        <v>8282</v>
      </c>
      <c r="Q1114" s="7">
        <f t="shared" si="104"/>
        <v>0.35537409090909089</v>
      </c>
      <c r="R1114" s="8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5">
        <f t="shared" si="102"/>
        <v>41835.977083333331</v>
      </c>
      <c r="L1115" s="5">
        <f t="shared" si="103"/>
        <v>41865.977083333331</v>
      </c>
      <c r="M1115" t="b">
        <v>0</v>
      </c>
      <c r="N1115">
        <v>1</v>
      </c>
      <c r="O1115" t="b">
        <v>0</v>
      </c>
      <c r="P1115" t="s">
        <v>8282</v>
      </c>
      <c r="Q1115" s="7">
        <f t="shared" si="104"/>
        <v>5.0000000000000001E-3</v>
      </c>
      <c r="R1115" s="8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5">
        <f t="shared" si="102"/>
        <v>41526.345914351856</v>
      </c>
      <c r="L1116" s="5">
        <f t="shared" si="103"/>
        <v>41556.345914351856</v>
      </c>
      <c r="M1116" t="b">
        <v>0</v>
      </c>
      <c r="N1116">
        <v>3</v>
      </c>
      <c r="O1116" t="b">
        <v>0</v>
      </c>
      <c r="P1116" t="s">
        <v>8282</v>
      </c>
      <c r="Q1116" s="7">
        <f t="shared" si="104"/>
        <v>1.6666666666666668E-3</v>
      </c>
      <c r="R1116" s="8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5">
        <f t="shared" si="102"/>
        <v>42429.695543981477</v>
      </c>
      <c r="L1117" s="5">
        <f t="shared" si="103"/>
        <v>42459.653877314813</v>
      </c>
      <c r="M1117" t="b">
        <v>0</v>
      </c>
      <c r="N1117">
        <v>4</v>
      </c>
      <c r="O1117" t="b">
        <v>0</v>
      </c>
      <c r="P1117" t="s">
        <v>8282</v>
      </c>
      <c r="Q1117" s="7">
        <f t="shared" si="104"/>
        <v>1.325E-3</v>
      </c>
      <c r="R1117" s="8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5">
        <f t="shared" si="102"/>
        <v>41009.847314814811</v>
      </c>
      <c r="L1118" s="5">
        <f t="shared" si="103"/>
        <v>41069.847314814811</v>
      </c>
      <c r="M1118" t="b">
        <v>0</v>
      </c>
      <c r="N1118">
        <v>10</v>
      </c>
      <c r="O1118" t="b">
        <v>0</v>
      </c>
      <c r="P1118" t="s">
        <v>8282</v>
      </c>
      <c r="Q1118" s="7">
        <f t="shared" si="104"/>
        <v>3.5704000000000004E-4</v>
      </c>
      <c r="R1118" s="8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5">
        <f t="shared" si="102"/>
        <v>42333.598530092597</v>
      </c>
      <c r="L1119" s="5">
        <f t="shared" si="103"/>
        <v>42363.598530092597</v>
      </c>
      <c r="M1119" t="b">
        <v>0</v>
      </c>
      <c r="N1119">
        <v>8</v>
      </c>
      <c r="O1119" t="b">
        <v>0</v>
      </c>
      <c r="P1119" t="s">
        <v>8282</v>
      </c>
      <c r="Q1119" s="7">
        <f t="shared" si="104"/>
        <v>8.3000000000000004E-2</v>
      </c>
      <c r="R1119" s="8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5">
        <f t="shared" si="102"/>
        <v>41704.16642361111</v>
      </c>
      <c r="L1120" s="5">
        <f t="shared" si="103"/>
        <v>41734.124756944446</v>
      </c>
      <c r="M1120" t="b">
        <v>0</v>
      </c>
      <c r="N1120">
        <v>3</v>
      </c>
      <c r="O1120" t="b">
        <v>0</v>
      </c>
      <c r="P1120" t="s">
        <v>8282</v>
      </c>
      <c r="Q1120" s="7">
        <f t="shared" si="104"/>
        <v>2.4222222222222221E-2</v>
      </c>
      <c r="R1120" s="8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5">
        <f t="shared" si="102"/>
        <v>41722.792407407411</v>
      </c>
      <c r="L1121" s="5">
        <f t="shared" si="103"/>
        <v>41735.792407407411</v>
      </c>
      <c r="M1121" t="b">
        <v>0</v>
      </c>
      <c r="N1121">
        <v>1</v>
      </c>
      <c r="O1121" t="b">
        <v>0</v>
      </c>
      <c r="P1121" t="s">
        <v>8282</v>
      </c>
      <c r="Q1121" s="7">
        <f t="shared" si="104"/>
        <v>2.3809523809523812E-3</v>
      </c>
      <c r="R1121" s="8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5">
        <f t="shared" si="102"/>
        <v>40799.872685185182</v>
      </c>
      <c r="L1122" s="5">
        <f t="shared" si="103"/>
        <v>40844.872685185182</v>
      </c>
      <c r="M1122" t="b">
        <v>0</v>
      </c>
      <c r="N1122">
        <v>0</v>
      </c>
      <c r="O1122" t="b">
        <v>0</v>
      </c>
      <c r="P1122" t="s">
        <v>8282</v>
      </c>
      <c r="Q1122" s="7">
        <f t="shared" si="104"/>
        <v>0</v>
      </c>
      <c r="R1122" s="8">
        <f t="shared" si="105"/>
        <v>0</v>
      </c>
      <c r="S1122" t="str">
        <f t="shared" si="106"/>
        <v>games</v>
      </c>
      <c r="T1122" t="str">
        <f t="shared" si="107"/>
        <v>video games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5">
        <f t="shared" si="102"/>
        <v>42412.934212962966</v>
      </c>
      <c r="L1123" s="5">
        <f t="shared" si="103"/>
        <v>42442.892546296294</v>
      </c>
      <c r="M1123" t="b">
        <v>0</v>
      </c>
      <c r="N1123">
        <v>5</v>
      </c>
      <c r="O1123" t="b">
        <v>0</v>
      </c>
      <c r="P1123" t="s">
        <v>8282</v>
      </c>
      <c r="Q1123" s="7">
        <f t="shared" si="104"/>
        <v>1.16E-4</v>
      </c>
      <c r="R1123" s="8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5">
        <f t="shared" si="102"/>
        <v>41410.703993055555</v>
      </c>
      <c r="L1124" s="5">
        <f t="shared" si="103"/>
        <v>41424.703993055555</v>
      </c>
      <c r="M1124" t="b">
        <v>0</v>
      </c>
      <c r="N1124">
        <v>0</v>
      </c>
      <c r="O1124" t="b">
        <v>0</v>
      </c>
      <c r="P1124" t="s">
        <v>8282</v>
      </c>
      <c r="Q1124" s="7">
        <f t="shared" si="104"/>
        <v>0</v>
      </c>
      <c r="R1124" s="8">
        <f t="shared" si="105"/>
        <v>0</v>
      </c>
      <c r="S1124" t="str">
        <f t="shared" si="106"/>
        <v>games</v>
      </c>
      <c r="T1124" t="str">
        <f t="shared" si="107"/>
        <v>video games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5">
        <f t="shared" si="102"/>
        <v>41718.5237037037</v>
      </c>
      <c r="L1125" s="5">
        <f t="shared" si="103"/>
        <v>41748.5237037037</v>
      </c>
      <c r="M1125" t="b">
        <v>0</v>
      </c>
      <c r="N1125">
        <v>3</v>
      </c>
      <c r="O1125" t="b">
        <v>0</v>
      </c>
      <c r="P1125" t="s">
        <v>8282</v>
      </c>
      <c r="Q1125" s="7">
        <f t="shared" si="104"/>
        <v>2.2000000000000001E-3</v>
      </c>
      <c r="R1125" s="8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5">
        <f t="shared" si="102"/>
        <v>42094.667256944449</v>
      </c>
      <c r="L1126" s="5">
        <f t="shared" si="103"/>
        <v>42124.667256944449</v>
      </c>
      <c r="M1126" t="b">
        <v>0</v>
      </c>
      <c r="N1126">
        <v>7</v>
      </c>
      <c r="O1126" t="b">
        <v>0</v>
      </c>
      <c r="P1126" t="s">
        <v>8283</v>
      </c>
      <c r="Q1126" s="7">
        <f t="shared" si="104"/>
        <v>4.7222222222222223E-3</v>
      </c>
      <c r="R1126" s="8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5">
        <f t="shared" si="102"/>
        <v>42212.624189814815</v>
      </c>
      <c r="L1127" s="5">
        <f t="shared" si="103"/>
        <v>42272.624189814815</v>
      </c>
      <c r="M1127" t="b">
        <v>0</v>
      </c>
      <c r="N1127">
        <v>0</v>
      </c>
      <c r="O1127" t="b">
        <v>0</v>
      </c>
      <c r="P1127" t="s">
        <v>8283</v>
      </c>
      <c r="Q1127" s="7">
        <f t="shared" si="104"/>
        <v>0</v>
      </c>
      <c r="R1127" s="8">
        <f t="shared" si="105"/>
        <v>0</v>
      </c>
      <c r="S1127" t="str">
        <f t="shared" si="106"/>
        <v>games</v>
      </c>
      <c r="T1127" t="str">
        <f t="shared" si="107"/>
        <v>mobile games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5">
        <f t="shared" si="102"/>
        <v>42535.327476851846</v>
      </c>
      <c r="L1128" s="5">
        <f t="shared" si="103"/>
        <v>42565.327476851846</v>
      </c>
      <c r="M1128" t="b">
        <v>0</v>
      </c>
      <c r="N1128">
        <v>2</v>
      </c>
      <c r="O1128" t="b">
        <v>0</v>
      </c>
      <c r="P1128" t="s">
        <v>8283</v>
      </c>
      <c r="Q1128" s="7">
        <f t="shared" si="104"/>
        <v>5.0000000000000001E-3</v>
      </c>
      <c r="R1128" s="8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5">
        <f t="shared" si="102"/>
        <v>41926.854166666664</v>
      </c>
      <c r="L1129" s="5">
        <f t="shared" si="103"/>
        <v>41957.895833333328</v>
      </c>
      <c r="M1129" t="b">
        <v>0</v>
      </c>
      <c r="N1129">
        <v>23</v>
      </c>
      <c r="O1129" t="b">
        <v>0</v>
      </c>
      <c r="P1129" t="s">
        <v>8283</v>
      </c>
      <c r="Q1129" s="7">
        <f t="shared" si="104"/>
        <v>1.6714285714285713E-2</v>
      </c>
      <c r="R1129" s="8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5">
        <f t="shared" si="102"/>
        <v>41828.649502314816</v>
      </c>
      <c r="L1130" s="5">
        <f t="shared" si="103"/>
        <v>41858.649502314816</v>
      </c>
      <c r="M1130" t="b">
        <v>0</v>
      </c>
      <c r="N1130">
        <v>1</v>
      </c>
      <c r="O1130" t="b">
        <v>0</v>
      </c>
      <c r="P1130" t="s">
        <v>8283</v>
      </c>
      <c r="Q1130" s="7">
        <f t="shared" si="104"/>
        <v>1E-3</v>
      </c>
      <c r="R1130" s="8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5">
        <f t="shared" si="102"/>
        <v>42496.264965277776</v>
      </c>
      <c r="L1131" s="5">
        <f t="shared" si="103"/>
        <v>42526.264965277776</v>
      </c>
      <c r="M1131" t="b">
        <v>0</v>
      </c>
      <c r="N1131">
        <v>2</v>
      </c>
      <c r="O1131" t="b">
        <v>0</v>
      </c>
      <c r="P1131" t="s">
        <v>8283</v>
      </c>
      <c r="Q1131" s="7">
        <f t="shared" si="104"/>
        <v>1.0499999999999999E-3</v>
      </c>
      <c r="R1131" s="8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5">
        <f t="shared" si="102"/>
        <v>41908.996527777781</v>
      </c>
      <c r="L1132" s="5">
        <f t="shared" si="103"/>
        <v>41969.038194444445</v>
      </c>
      <c r="M1132" t="b">
        <v>0</v>
      </c>
      <c r="N1132">
        <v>3</v>
      </c>
      <c r="O1132" t="b">
        <v>0</v>
      </c>
      <c r="P1132" t="s">
        <v>8283</v>
      </c>
      <c r="Q1132" s="7">
        <f t="shared" si="104"/>
        <v>2.2000000000000001E-3</v>
      </c>
      <c r="R1132" s="8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5">
        <f t="shared" si="102"/>
        <v>42332.908194444448</v>
      </c>
      <c r="L1133" s="5">
        <f t="shared" si="103"/>
        <v>42362.908194444448</v>
      </c>
      <c r="M1133" t="b">
        <v>0</v>
      </c>
      <c r="N1133">
        <v>0</v>
      </c>
      <c r="O1133" t="b">
        <v>0</v>
      </c>
      <c r="P1133" t="s">
        <v>8283</v>
      </c>
      <c r="Q1133" s="7">
        <f t="shared" si="104"/>
        <v>0</v>
      </c>
      <c r="R1133" s="8">
        <f t="shared" si="105"/>
        <v>0</v>
      </c>
      <c r="S1133" t="str">
        <f t="shared" si="106"/>
        <v>games</v>
      </c>
      <c r="T1133" t="str">
        <f t="shared" si="107"/>
        <v>mobile games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5">
        <f t="shared" si="102"/>
        <v>42706.115405092598</v>
      </c>
      <c r="L1134" s="5">
        <f t="shared" si="103"/>
        <v>42736.115405092598</v>
      </c>
      <c r="M1134" t="b">
        <v>0</v>
      </c>
      <c r="N1134">
        <v>13</v>
      </c>
      <c r="O1134" t="b">
        <v>0</v>
      </c>
      <c r="P1134" t="s">
        <v>8283</v>
      </c>
      <c r="Q1134" s="7">
        <f t="shared" si="104"/>
        <v>0.14380000000000001</v>
      </c>
      <c r="R1134" s="8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5">
        <f t="shared" si="102"/>
        <v>41821.407187500001</v>
      </c>
      <c r="L1135" s="5">
        <f t="shared" si="103"/>
        <v>41851.407187500001</v>
      </c>
      <c r="M1135" t="b">
        <v>0</v>
      </c>
      <c r="N1135">
        <v>1</v>
      </c>
      <c r="O1135" t="b">
        <v>0</v>
      </c>
      <c r="P1135" t="s">
        <v>8283</v>
      </c>
      <c r="Q1135" s="7">
        <f t="shared" si="104"/>
        <v>6.6666666666666671E-3</v>
      </c>
      <c r="R1135" s="8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5">
        <f t="shared" si="102"/>
        <v>41958.285046296296</v>
      </c>
      <c r="L1136" s="5">
        <f t="shared" si="103"/>
        <v>41972.189583333333</v>
      </c>
      <c r="M1136" t="b">
        <v>0</v>
      </c>
      <c r="N1136">
        <v>1</v>
      </c>
      <c r="O1136" t="b">
        <v>0</v>
      </c>
      <c r="P1136" t="s">
        <v>8283</v>
      </c>
      <c r="Q1136" s="7">
        <f t="shared" si="104"/>
        <v>4.0000000000000003E-5</v>
      </c>
      <c r="R1136" s="8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5">
        <f t="shared" si="102"/>
        <v>42558.989513888882</v>
      </c>
      <c r="L1137" s="5">
        <f t="shared" si="103"/>
        <v>42588.989513888882</v>
      </c>
      <c r="M1137" t="b">
        <v>0</v>
      </c>
      <c r="N1137">
        <v>1</v>
      </c>
      <c r="O1137" t="b">
        <v>0</v>
      </c>
      <c r="P1137" t="s">
        <v>8283</v>
      </c>
      <c r="Q1137" s="7">
        <f t="shared" si="104"/>
        <v>0.05</v>
      </c>
      <c r="R1137" s="8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5">
        <f t="shared" si="102"/>
        <v>42327.671631944439</v>
      </c>
      <c r="L1138" s="5">
        <f t="shared" si="103"/>
        <v>42357.671631944439</v>
      </c>
      <c r="M1138" t="b">
        <v>0</v>
      </c>
      <c r="N1138">
        <v>6</v>
      </c>
      <c r="O1138" t="b">
        <v>0</v>
      </c>
      <c r="P1138" t="s">
        <v>8283</v>
      </c>
      <c r="Q1138" s="7">
        <f t="shared" si="104"/>
        <v>6.4439140811455853E-2</v>
      </c>
      <c r="R1138" s="8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5">
        <f t="shared" si="102"/>
        <v>42453.819687499999</v>
      </c>
      <c r="L1139" s="5">
        <f t="shared" si="103"/>
        <v>42483.819687499999</v>
      </c>
      <c r="M1139" t="b">
        <v>0</v>
      </c>
      <c r="N1139">
        <v>39</v>
      </c>
      <c r="O1139" t="b">
        <v>0</v>
      </c>
      <c r="P1139" t="s">
        <v>8283</v>
      </c>
      <c r="Q1139" s="7">
        <f t="shared" si="104"/>
        <v>0.39500000000000002</v>
      </c>
      <c r="R1139" s="8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5">
        <f t="shared" si="102"/>
        <v>42736.9066087963</v>
      </c>
      <c r="L1140" s="5">
        <f t="shared" si="103"/>
        <v>42756.9066087963</v>
      </c>
      <c r="M1140" t="b">
        <v>0</v>
      </c>
      <c r="N1140">
        <v>4</v>
      </c>
      <c r="O1140" t="b">
        <v>0</v>
      </c>
      <c r="P1140" t="s">
        <v>8283</v>
      </c>
      <c r="Q1140" s="7">
        <f t="shared" si="104"/>
        <v>3.5714285714285713E-3</v>
      </c>
      <c r="R1140" s="8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5">
        <f t="shared" si="102"/>
        <v>41975.347523148142</v>
      </c>
      <c r="L1141" s="5">
        <f t="shared" si="103"/>
        <v>42005.347523148142</v>
      </c>
      <c r="M1141" t="b">
        <v>0</v>
      </c>
      <c r="N1141">
        <v>1</v>
      </c>
      <c r="O1141" t="b">
        <v>0</v>
      </c>
      <c r="P1141" t="s">
        <v>8283</v>
      </c>
      <c r="Q1141" s="7">
        <f t="shared" si="104"/>
        <v>6.2500000000000001E-4</v>
      </c>
      <c r="R1141" s="8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5">
        <f t="shared" si="102"/>
        <v>42192.462048611109</v>
      </c>
      <c r="L1142" s="5">
        <f t="shared" si="103"/>
        <v>42222.462048611109</v>
      </c>
      <c r="M1142" t="b">
        <v>0</v>
      </c>
      <c r="N1142">
        <v>0</v>
      </c>
      <c r="O1142" t="b">
        <v>0</v>
      </c>
      <c r="P1142" t="s">
        <v>8283</v>
      </c>
      <c r="Q1142" s="7">
        <f t="shared" si="104"/>
        <v>0</v>
      </c>
      <c r="R1142" s="8">
        <f t="shared" si="105"/>
        <v>0</v>
      </c>
      <c r="S1142" t="str">
        <f t="shared" si="106"/>
        <v>games</v>
      </c>
      <c r="T1142" t="str">
        <f t="shared" si="107"/>
        <v>mobile games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5">
        <f t="shared" si="102"/>
        <v>42164.699652777781</v>
      </c>
      <c r="L1143" s="5">
        <f t="shared" si="103"/>
        <v>42194.699652777781</v>
      </c>
      <c r="M1143" t="b">
        <v>0</v>
      </c>
      <c r="N1143">
        <v>0</v>
      </c>
      <c r="O1143" t="b">
        <v>0</v>
      </c>
      <c r="P1143" t="s">
        <v>8283</v>
      </c>
      <c r="Q1143" s="7">
        <f t="shared" si="104"/>
        <v>0</v>
      </c>
      <c r="R1143" s="8">
        <f t="shared" si="105"/>
        <v>0</v>
      </c>
      <c r="S1143" t="str">
        <f t="shared" si="106"/>
        <v>games</v>
      </c>
      <c r="T1143" t="str">
        <f t="shared" si="107"/>
        <v>mobile games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5">
        <f t="shared" si="102"/>
        <v>42022.006099537044</v>
      </c>
      <c r="L1144" s="5">
        <f t="shared" si="103"/>
        <v>42052.006099537044</v>
      </c>
      <c r="M1144" t="b">
        <v>0</v>
      </c>
      <c r="N1144">
        <v>0</v>
      </c>
      <c r="O1144" t="b">
        <v>0</v>
      </c>
      <c r="P1144" t="s">
        <v>8283</v>
      </c>
      <c r="Q1144" s="7">
        <f t="shared" si="104"/>
        <v>0</v>
      </c>
      <c r="R1144" s="8">
        <f t="shared" si="105"/>
        <v>0</v>
      </c>
      <c r="S1144" t="str">
        <f t="shared" si="106"/>
        <v>games</v>
      </c>
      <c r="T1144" t="str">
        <f t="shared" si="107"/>
        <v>mobile games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5">
        <f t="shared" si="102"/>
        <v>42325.19358796296</v>
      </c>
      <c r="L1145" s="5">
        <f t="shared" si="103"/>
        <v>42355.19358796296</v>
      </c>
      <c r="M1145" t="b">
        <v>0</v>
      </c>
      <c r="N1145">
        <v>8</v>
      </c>
      <c r="O1145" t="b">
        <v>0</v>
      </c>
      <c r="P1145" t="s">
        <v>8283</v>
      </c>
      <c r="Q1145" s="7">
        <f t="shared" si="104"/>
        <v>4.1333333333333335E-3</v>
      </c>
      <c r="R1145" s="8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5">
        <f t="shared" si="102"/>
        <v>42093.181944444441</v>
      </c>
      <c r="L1146" s="5">
        <f t="shared" si="103"/>
        <v>42123.181944444441</v>
      </c>
      <c r="M1146" t="b">
        <v>0</v>
      </c>
      <c r="N1146">
        <v>0</v>
      </c>
      <c r="O1146" t="b">
        <v>0</v>
      </c>
      <c r="P1146" t="s">
        <v>8284</v>
      </c>
      <c r="Q1146" s="7">
        <f t="shared" si="104"/>
        <v>0</v>
      </c>
      <c r="R1146" s="8">
        <f t="shared" si="105"/>
        <v>0</v>
      </c>
      <c r="S1146" t="str">
        <f t="shared" si="106"/>
        <v>food</v>
      </c>
      <c r="T1146" t="str">
        <f t="shared" si="107"/>
        <v>food trucks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5">
        <f t="shared" si="102"/>
        <v>41854.747592592597</v>
      </c>
      <c r="L1147" s="5">
        <f t="shared" si="103"/>
        <v>41914.747592592597</v>
      </c>
      <c r="M1147" t="b">
        <v>0</v>
      </c>
      <c r="N1147">
        <v>1</v>
      </c>
      <c r="O1147" t="b">
        <v>0</v>
      </c>
      <c r="P1147" t="s">
        <v>8284</v>
      </c>
      <c r="Q1147" s="7">
        <f t="shared" si="104"/>
        <v>1.25E-3</v>
      </c>
      <c r="R1147" s="8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5">
        <f t="shared" si="102"/>
        <v>41723.9533912037</v>
      </c>
      <c r="L1148" s="5">
        <f t="shared" si="103"/>
        <v>41761.9533912037</v>
      </c>
      <c r="M1148" t="b">
        <v>0</v>
      </c>
      <c r="N1148">
        <v>12</v>
      </c>
      <c r="O1148" t="b">
        <v>0</v>
      </c>
      <c r="P1148" t="s">
        <v>8284</v>
      </c>
      <c r="Q1148" s="7">
        <f t="shared" si="104"/>
        <v>8.8333333333333333E-2</v>
      </c>
      <c r="R1148" s="8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5">
        <f t="shared" si="102"/>
        <v>41871.972025462965</v>
      </c>
      <c r="L1149" s="5">
        <f t="shared" si="103"/>
        <v>41931.972025462965</v>
      </c>
      <c r="M1149" t="b">
        <v>0</v>
      </c>
      <c r="N1149">
        <v>0</v>
      </c>
      <c r="O1149" t="b">
        <v>0</v>
      </c>
      <c r="P1149" t="s">
        <v>8284</v>
      </c>
      <c r="Q1149" s="7">
        <f t="shared" si="104"/>
        <v>0</v>
      </c>
      <c r="R1149" s="8">
        <f t="shared" si="105"/>
        <v>0</v>
      </c>
      <c r="S1149" t="str">
        <f t="shared" si="106"/>
        <v>food</v>
      </c>
      <c r="T1149" t="str">
        <f t="shared" si="107"/>
        <v>food trucks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5">
        <f t="shared" si="102"/>
        <v>42675.171076388884</v>
      </c>
      <c r="L1150" s="5">
        <f t="shared" si="103"/>
        <v>42705.212743055556</v>
      </c>
      <c r="M1150" t="b">
        <v>0</v>
      </c>
      <c r="N1150">
        <v>3</v>
      </c>
      <c r="O1150" t="b">
        <v>0</v>
      </c>
      <c r="P1150" t="s">
        <v>8284</v>
      </c>
      <c r="Q1150" s="7">
        <f t="shared" si="104"/>
        <v>4.8666666666666667E-3</v>
      </c>
      <c r="R1150" s="8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5">
        <f t="shared" si="102"/>
        <v>42507.71025462963</v>
      </c>
      <c r="L1151" s="5">
        <f t="shared" si="103"/>
        <v>42537.71025462963</v>
      </c>
      <c r="M1151" t="b">
        <v>0</v>
      </c>
      <c r="N1151">
        <v>2</v>
      </c>
      <c r="O1151" t="b">
        <v>0</v>
      </c>
      <c r="P1151" t="s">
        <v>8284</v>
      </c>
      <c r="Q1151" s="7">
        <f t="shared" si="104"/>
        <v>1.5E-3</v>
      </c>
      <c r="R1151" s="8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5">
        <f t="shared" si="102"/>
        <v>42317.954571759255</v>
      </c>
      <c r="L1152" s="5">
        <f t="shared" si="103"/>
        <v>42377.954571759255</v>
      </c>
      <c r="M1152" t="b">
        <v>0</v>
      </c>
      <c r="N1152">
        <v>6</v>
      </c>
      <c r="O1152" t="b">
        <v>0</v>
      </c>
      <c r="P1152" t="s">
        <v>8284</v>
      </c>
      <c r="Q1152" s="7">
        <f t="shared" si="104"/>
        <v>0.1008</v>
      </c>
      <c r="R1152" s="8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5">
        <f t="shared" si="102"/>
        <v>42224.102581018517</v>
      </c>
      <c r="L1153" s="5">
        <f t="shared" si="103"/>
        <v>42254.102581018517</v>
      </c>
      <c r="M1153" t="b">
        <v>0</v>
      </c>
      <c r="N1153">
        <v>0</v>
      </c>
      <c r="O1153" t="b">
        <v>0</v>
      </c>
      <c r="P1153" t="s">
        <v>8284</v>
      </c>
      <c r="Q1153" s="7">
        <f t="shared" si="104"/>
        <v>0</v>
      </c>
      <c r="R1153" s="8">
        <f t="shared" si="105"/>
        <v>0</v>
      </c>
      <c r="S1153" t="str">
        <f t="shared" si="106"/>
        <v>food</v>
      </c>
      <c r="T1153" t="str">
        <f t="shared" si="107"/>
        <v>food trucks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5">
        <f t="shared" si="102"/>
        <v>42109.709629629629</v>
      </c>
      <c r="L1154" s="5">
        <f t="shared" si="103"/>
        <v>42139.709629629629</v>
      </c>
      <c r="M1154" t="b">
        <v>0</v>
      </c>
      <c r="N1154">
        <v>15</v>
      </c>
      <c r="O1154" t="b">
        <v>0</v>
      </c>
      <c r="P1154" t="s">
        <v>8284</v>
      </c>
      <c r="Q1154" s="7">
        <f t="shared" si="104"/>
        <v>5.6937500000000002E-2</v>
      </c>
      <c r="R1154" s="8">
        <f t="shared" si="105"/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5">
        <f t="shared" ref="K1155:K1218" si="108">(((J1155/60)/60)/24)+DATE(1970,1,1)</f>
        <v>42143.714178240742</v>
      </c>
      <c r="L1155" s="5">
        <f t="shared" ref="L1155:L1218" si="109">(((I1155/60)/60)/24)+DATE(1970,1,1)</f>
        <v>42173.714178240742</v>
      </c>
      <c r="M1155" t="b">
        <v>0</v>
      </c>
      <c r="N1155">
        <v>1</v>
      </c>
      <c r="O1155" t="b">
        <v>0</v>
      </c>
      <c r="P1155" t="s">
        <v>8284</v>
      </c>
      <c r="Q1155" s="7">
        <f t="shared" ref="Q1155:Q1218" si="110">E1155/D1155</f>
        <v>6.2500000000000003E-3</v>
      </c>
      <c r="R1155" s="8">
        <f t="shared" ref="R1155:R1218" si="111">IFERROR(E1155/N1155,0)</f>
        <v>50</v>
      </c>
      <c r="S1155" t="str">
        <f t="shared" ref="S1155:S1218" si="112">LEFT(P1155,FIND("/",P1155)-1)</f>
        <v>food</v>
      </c>
      <c r="T1155" t="str">
        <f t="shared" ref="T1155:T1218" si="113">RIGHT(P1155,LEN(P1155)-FIND("/",P1155))</f>
        <v>food trucks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5">
        <f t="shared" si="108"/>
        <v>42223.108865740738</v>
      </c>
      <c r="L1156" s="5">
        <f t="shared" si="109"/>
        <v>42253.108865740738</v>
      </c>
      <c r="M1156" t="b">
        <v>0</v>
      </c>
      <c r="N1156">
        <v>3</v>
      </c>
      <c r="O1156" t="b">
        <v>0</v>
      </c>
      <c r="P1156" t="s">
        <v>8284</v>
      </c>
      <c r="Q1156" s="7">
        <f t="shared" si="110"/>
        <v>6.5000000000000002E-2</v>
      </c>
      <c r="R1156" s="8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5">
        <f t="shared" si="108"/>
        <v>41835.763981481483</v>
      </c>
      <c r="L1157" s="5">
        <f t="shared" si="109"/>
        <v>41865.763981481483</v>
      </c>
      <c r="M1157" t="b">
        <v>0</v>
      </c>
      <c r="N1157">
        <v>8</v>
      </c>
      <c r="O1157" t="b">
        <v>0</v>
      </c>
      <c r="P1157" t="s">
        <v>8284</v>
      </c>
      <c r="Q1157" s="7">
        <f t="shared" si="110"/>
        <v>7.5199999999999998E-3</v>
      </c>
      <c r="R1157" s="8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5">
        <f t="shared" si="108"/>
        <v>42029.07131944444</v>
      </c>
      <c r="L1158" s="5">
        <f t="shared" si="109"/>
        <v>42059.07131944444</v>
      </c>
      <c r="M1158" t="b">
        <v>0</v>
      </c>
      <c r="N1158">
        <v>0</v>
      </c>
      <c r="O1158" t="b">
        <v>0</v>
      </c>
      <c r="P1158" t="s">
        <v>8284</v>
      </c>
      <c r="Q1158" s="7">
        <f t="shared" si="110"/>
        <v>0</v>
      </c>
      <c r="R1158" s="8">
        <f t="shared" si="111"/>
        <v>0</v>
      </c>
      <c r="S1158" t="str">
        <f t="shared" si="112"/>
        <v>food</v>
      </c>
      <c r="T1158" t="str">
        <f t="shared" si="113"/>
        <v>food trucks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5">
        <f t="shared" si="108"/>
        <v>41918.628240740742</v>
      </c>
      <c r="L1159" s="5">
        <f t="shared" si="109"/>
        <v>41978.669907407413</v>
      </c>
      <c r="M1159" t="b">
        <v>0</v>
      </c>
      <c r="N1159">
        <v>3</v>
      </c>
      <c r="O1159" t="b">
        <v>0</v>
      </c>
      <c r="P1159" t="s">
        <v>8284</v>
      </c>
      <c r="Q1159" s="7">
        <f t="shared" si="110"/>
        <v>1.5100000000000001E-2</v>
      </c>
      <c r="R1159" s="8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5">
        <f t="shared" si="108"/>
        <v>41952.09175925926</v>
      </c>
      <c r="L1160" s="5">
        <f t="shared" si="109"/>
        <v>41982.09175925926</v>
      </c>
      <c r="M1160" t="b">
        <v>0</v>
      </c>
      <c r="N1160">
        <v>3</v>
      </c>
      <c r="O1160" t="b">
        <v>0</v>
      </c>
      <c r="P1160" t="s">
        <v>8284</v>
      </c>
      <c r="Q1160" s="7">
        <f t="shared" si="110"/>
        <v>4.6666666666666671E-3</v>
      </c>
      <c r="R1160" s="8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5">
        <f t="shared" si="108"/>
        <v>42154.726446759261</v>
      </c>
      <c r="L1161" s="5">
        <f t="shared" si="109"/>
        <v>42185.65625</v>
      </c>
      <c r="M1161" t="b">
        <v>0</v>
      </c>
      <c r="N1161">
        <v>0</v>
      </c>
      <c r="O1161" t="b">
        <v>0</v>
      </c>
      <c r="P1161" t="s">
        <v>8284</v>
      </c>
      <c r="Q1161" s="7">
        <f t="shared" si="110"/>
        <v>0</v>
      </c>
      <c r="R1161" s="8">
        <f t="shared" si="111"/>
        <v>0</v>
      </c>
      <c r="S1161" t="str">
        <f t="shared" si="112"/>
        <v>food</v>
      </c>
      <c r="T1161" t="str">
        <f t="shared" si="113"/>
        <v>food trucks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5">
        <f t="shared" si="108"/>
        <v>42061.154930555553</v>
      </c>
      <c r="L1162" s="5">
        <f t="shared" si="109"/>
        <v>42091.113263888896</v>
      </c>
      <c r="M1162" t="b">
        <v>0</v>
      </c>
      <c r="N1162">
        <v>19</v>
      </c>
      <c r="O1162" t="b">
        <v>0</v>
      </c>
      <c r="P1162" t="s">
        <v>8284</v>
      </c>
      <c r="Q1162" s="7">
        <f t="shared" si="110"/>
        <v>3.85E-2</v>
      </c>
      <c r="R1162" s="8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5">
        <f t="shared" si="108"/>
        <v>42122.629502314812</v>
      </c>
      <c r="L1163" s="5">
        <f t="shared" si="109"/>
        <v>42143.629502314812</v>
      </c>
      <c r="M1163" t="b">
        <v>0</v>
      </c>
      <c r="N1163">
        <v>0</v>
      </c>
      <c r="O1163" t="b">
        <v>0</v>
      </c>
      <c r="P1163" t="s">
        <v>8284</v>
      </c>
      <c r="Q1163" s="7">
        <f t="shared" si="110"/>
        <v>0</v>
      </c>
      <c r="R1163" s="8">
        <f t="shared" si="111"/>
        <v>0</v>
      </c>
      <c r="S1163" t="str">
        <f t="shared" si="112"/>
        <v>food</v>
      </c>
      <c r="T1163" t="str">
        <f t="shared" si="113"/>
        <v>food trucks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5">
        <f t="shared" si="108"/>
        <v>41876.683611111112</v>
      </c>
      <c r="L1164" s="5">
        <f t="shared" si="109"/>
        <v>41907.683611111112</v>
      </c>
      <c r="M1164" t="b">
        <v>0</v>
      </c>
      <c r="N1164">
        <v>2</v>
      </c>
      <c r="O1164" t="b">
        <v>0</v>
      </c>
      <c r="P1164" t="s">
        <v>8284</v>
      </c>
      <c r="Q1164" s="7">
        <f t="shared" si="110"/>
        <v>5.8333333333333338E-4</v>
      </c>
      <c r="R1164" s="8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5">
        <f t="shared" si="108"/>
        <v>41830.723611111112</v>
      </c>
      <c r="L1165" s="5">
        <f t="shared" si="109"/>
        <v>41860.723611111112</v>
      </c>
      <c r="M1165" t="b">
        <v>0</v>
      </c>
      <c r="N1165">
        <v>0</v>
      </c>
      <c r="O1165" t="b">
        <v>0</v>
      </c>
      <c r="P1165" t="s">
        <v>8284</v>
      </c>
      <c r="Q1165" s="7">
        <f t="shared" si="110"/>
        <v>0</v>
      </c>
      <c r="R1165" s="8">
        <f t="shared" si="111"/>
        <v>0</v>
      </c>
      <c r="S1165" t="str">
        <f t="shared" si="112"/>
        <v>food</v>
      </c>
      <c r="T1165" t="str">
        <f t="shared" si="113"/>
        <v>food trucks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5">
        <f t="shared" si="108"/>
        <v>42509.724328703705</v>
      </c>
      <c r="L1166" s="5">
        <f t="shared" si="109"/>
        <v>42539.724328703705</v>
      </c>
      <c r="M1166" t="b">
        <v>0</v>
      </c>
      <c r="N1166">
        <v>0</v>
      </c>
      <c r="O1166" t="b">
        <v>0</v>
      </c>
      <c r="P1166" t="s">
        <v>8284</v>
      </c>
      <c r="Q1166" s="7">
        <f t="shared" si="110"/>
        <v>0</v>
      </c>
      <c r="R1166" s="8">
        <f t="shared" si="111"/>
        <v>0</v>
      </c>
      <c r="S1166" t="str">
        <f t="shared" si="112"/>
        <v>food</v>
      </c>
      <c r="T1166" t="str">
        <f t="shared" si="113"/>
        <v>food trucks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5">
        <f t="shared" si="108"/>
        <v>41792.214467592588</v>
      </c>
      <c r="L1167" s="5">
        <f t="shared" si="109"/>
        <v>41826.214467592588</v>
      </c>
      <c r="M1167" t="b">
        <v>0</v>
      </c>
      <c r="N1167">
        <v>25</v>
      </c>
      <c r="O1167" t="b">
        <v>0</v>
      </c>
      <c r="P1167" t="s">
        <v>8284</v>
      </c>
      <c r="Q1167" s="7">
        <f t="shared" si="110"/>
        <v>0.20705000000000001</v>
      </c>
      <c r="R1167" s="8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5">
        <f t="shared" si="108"/>
        <v>42150.485439814816</v>
      </c>
      <c r="L1168" s="5">
        <f t="shared" si="109"/>
        <v>42181.166666666672</v>
      </c>
      <c r="M1168" t="b">
        <v>0</v>
      </c>
      <c r="N1168">
        <v>8</v>
      </c>
      <c r="O1168" t="b">
        <v>0</v>
      </c>
      <c r="P1168" t="s">
        <v>8284</v>
      </c>
      <c r="Q1168" s="7">
        <f t="shared" si="110"/>
        <v>0.19139999999999999</v>
      </c>
      <c r="R1168" s="8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5">
        <f t="shared" si="108"/>
        <v>41863.734895833331</v>
      </c>
      <c r="L1169" s="5">
        <f t="shared" si="109"/>
        <v>41894.734895833331</v>
      </c>
      <c r="M1169" t="b">
        <v>0</v>
      </c>
      <c r="N1169">
        <v>16</v>
      </c>
      <c r="O1169" t="b">
        <v>0</v>
      </c>
      <c r="P1169" t="s">
        <v>8284</v>
      </c>
      <c r="Q1169" s="7">
        <f t="shared" si="110"/>
        <v>1.6316666666666667E-2</v>
      </c>
      <c r="R1169" s="8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5">
        <f t="shared" si="108"/>
        <v>42605.053993055553</v>
      </c>
      <c r="L1170" s="5">
        <f t="shared" si="109"/>
        <v>42635.053993055553</v>
      </c>
      <c r="M1170" t="b">
        <v>0</v>
      </c>
      <c r="N1170">
        <v>3</v>
      </c>
      <c r="O1170" t="b">
        <v>0</v>
      </c>
      <c r="P1170" t="s">
        <v>8284</v>
      </c>
      <c r="Q1170" s="7">
        <f t="shared" si="110"/>
        <v>5.6666666666666664E-2</v>
      </c>
      <c r="R1170" s="8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5">
        <f t="shared" si="108"/>
        <v>42027.353738425925</v>
      </c>
      <c r="L1171" s="5">
        <f t="shared" si="109"/>
        <v>42057.353738425925</v>
      </c>
      <c r="M1171" t="b">
        <v>0</v>
      </c>
      <c r="N1171">
        <v>3</v>
      </c>
      <c r="O1171" t="b">
        <v>0</v>
      </c>
      <c r="P1171" t="s">
        <v>8284</v>
      </c>
      <c r="Q1171" s="7">
        <f t="shared" si="110"/>
        <v>1.6999999999999999E-3</v>
      </c>
      <c r="R1171" s="8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5">
        <f t="shared" si="108"/>
        <v>42124.893182870372</v>
      </c>
      <c r="L1172" s="5">
        <f t="shared" si="109"/>
        <v>42154.893182870372</v>
      </c>
      <c r="M1172" t="b">
        <v>0</v>
      </c>
      <c r="N1172">
        <v>2</v>
      </c>
      <c r="O1172" t="b">
        <v>0</v>
      </c>
      <c r="P1172" t="s">
        <v>8284</v>
      </c>
      <c r="Q1172" s="7">
        <f t="shared" si="110"/>
        <v>4.0000000000000001E-3</v>
      </c>
      <c r="R1172" s="8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5">
        <f t="shared" si="108"/>
        <v>41938.804710648146</v>
      </c>
      <c r="L1173" s="5">
        <f t="shared" si="109"/>
        <v>41956.846377314811</v>
      </c>
      <c r="M1173" t="b">
        <v>0</v>
      </c>
      <c r="N1173">
        <v>1</v>
      </c>
      <c r="O1173" t="b">
        <v>0</v>
      </c>
      <c r="P1173" t="s">
        <v>8284</v>
      </c>
      <c r="Q1173" s="7">
        <f t="shared" si="110"/>
        <v>1E-3</v>
      </c>
      <c r="R1173" s="8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5">
        <f t="shared" si="108"/>
        <v>41841.682314814818</v>
      </c>
      <c r="L1174" s="5">
        <f t="shared" si="109"/>
        <v>41871.682314814818</v>
      </c>
      <c r="M1174" t="b">
        <v>0</v>
      </c>
      <c r="N1174">
        <v>0</v>
      </c>
      <c r="O1174" t="b">
        <v>0</v>
      </c>
      <c r="P1174" t="s">
        <v>8284</v>
      </c>
      <c r="Q1174" s="7">
        <f t="shared" si="110"/>
        <v>0</v>
      </c>
      <c r="R1174" s="8">
        <f t="shared" si="111"/>
        <v>0</v>
      </c>
      <c r="S1174" t="str">
        <f t="shared" si="112"/>
        <v>food</v>
      </c>
      <c r="T1174" t="str">
        <f t="shared" si="113"/>
        <v>food trucks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5">
        <f t="shared" si="108"/>
        <v>42184.185844907406</v>
      </c>
      <c r="L1175" s="5">
        <f t="shared" si="109"/>
        <v>42219.185844907406</v>
      </c>
      <c r="M1175" t="b">
        <v>0</v>
      </c>
      <c r="N1175">
        <v>1</v>
      </c>
      <c r="O1175" t="b">
        <v>0</v>
      </c>
      <c r="P1175" t="s">
        <v>8284</v>
      </c>
      <c r="Q1175" s="7">
        <f t="shared" si="110"/>
        <v>2.4000000000000001E-4</v>
      </c>
      <c r="R1175" s="8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5">
        <f t="shared" si="108"/>
        <v>42468.84174768519</v>
      </c>
      <c r="L1176" s="5">
        <f t="shared" si="109"/>
        <v>42498.84174768519</v>
      </c>
      <c r="M1176" t="b">
        <v>0</v>
      </c>
      <c r="N1176">
        <v>19</v>
      </c>
      <c r="O1176" t="b">
        <v>0</v>
      </c>
      <c r="P1176" t="s">
        <v>8284</v>
      </c>
      <c r="Q1176" s="7">
        <f t="shared" si="110"/>
        <v>5.906666666666667E-2</v>
      </c>
      <c r="R1176" s="8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5">
        <f t="shared" si="108"/>
        <v>42170.728460648148</v>
      </c>
      <c r="L1177" s="5">
        <f t="shared" si="109"/>
        <v>42200.728460648148</v>
      </c>
      <c r="M1177" t="b">
        <v>0</v>
      </c>
      <c r="N1177">
        <v>9</v>
      </c>
      <c r="O1177" t="b">
        <v>0</v>
      </c>
      <c r="P1177" t="s">
        <v>8284</v>
      </c>
      <c r="Q1177" s="7">
        <f t="shared" si="110"/>
        <v>2.9250000000000002E-2</v>
      </c>
      <c r="R1177" s="8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5">
        <f t="shared" si="108"/>
        <v>42746.019652777773</v>
      </c>
      <c r="L1178" s="5">
        <f t="shared" si="109"/>
        <v>42800.541666666672</v>
      </c>
      <c r="M1178" t="b">
        <v>0</v>
      </c>
      <c r="N1178">
        <v>1</v>
      </c>
      <c r="O1178" t="b">
        <v>0</v>
      </c>
      <c r="P1178" t="s">
        <v>8284</v>
      </c>
      <c r="Q1178" s="7">
        <f t="shared" si="110"/>
        <v>5.7142857142857142E-5</v>
      </c>
      <c r="R1178" s="8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5">
        <f t="shared" si="108"/>
        <v>41897.660833333335</v>
      </c>
      <c r="L1179" s="5">
        <f t="shared" si="109"/>
        <v>41927.660833333335</v>
      </c>
      <c r="M1179" t="b">
        <v>0</v>
      </c>
      <c r="N1179">
        <v>0</v>
      </c>
      <c r="O1179" t="b">
        <v>0</v>
      </c>
      <c r="P1179" t="s">
        <v>8284</v>
      </c>
      <c r="Q1179" s="7">
        <f t="shared" si="110"/>
        <v>0</v>
      </c>
      <c r="R1179" s="8">
        <f t="shared" si="111"/>
        <v>0</v>
      </c>
      <c r="S1179" t="str">
        <f t="shared" si="112"/>
        <v>food</v>
      </c>
      <c r="T1179" t="str">
        <f t="shared" si="113"/>
        <v>food trucks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5">
        <f t="shared" si="108"/>
        <v>41837.905694444446</v>
      </c>
      <c r="L1180" s="5">
        <f t="shared" si="109"/>
        <v>41867.905694444446</v>
      </c>
      <c r="M1180" t="b">
        <v>0</v>
      </c>
      <c r="N1180">
        <v>1</v>
      </c>
      <c r="O1180" t="b">
        <v>0</v>
      </c>
      <c r="P1180" t="s">
        <v>8284</v>
      </c>
      <c r="Q1180" s="7">
        <f t="shared" si="110"/>
        <v>6.666666666666667E-5</v>
      </c>
      <c r="R1180" s="8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5">
        <f t="shared" si="108"/>
        <v>42275.720219907409</v>
      </c>
      <c r="L1181" s="5">
        <f t="shared" si="109"/>
        <v>42305.720219907409</v>
      </c>
      <c r="M1181" t="b">
        <v>0</v>
      </c>
      <c r="N1181">
        <v>5</v>
      </c>
      <c r="O1181" t="b">
        <v>0</v>
      </c>
      <c r="P1181" t="s">
        <v>8284</v>
      </c>
      <c r="Q1181" s="7">
        <f t="shared" si="110"/>
        <v>5.3333333333333337E-2</v>
      </c>
      <c r="R1181" s="8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5">
        <f t="shared" si="108"/>
        <v>41781.806875000002</v>
      </c>
      <c r="L1182" s="5">
        <f t="shared" si="109"/>
        <v>41818.806875000002</v>
      </c>
      <c r="M1182" t="b">
        <v>0</v>
      </c>
      <c r="N1182">
        <v>85</v>
      </c>
      <c r="O1182" t="b">
        <v>0</v>
      </c>
      <c r="P1182" t="s">
        <v>8284</v>
      </c>
      <c r="Q1182" s="7">
        <f t="shared" si="110"/>
        <v>0.11749999999999999</v>
      </c>
      <c r="R1182" s="8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5">
        <f t="shared" si="108"/>
        <v>42034.339363425926</v>
      </c>
      <c r="L1183" s="5">
        <f t="shared" si="109"/>
        <v>42064.339363425926</v>
      </c>
      <c r="M1183" t="b">
        <v>0</v>
      </c>
      <c r="N1183">
        <v>3</v>
      </c>
      <c r="O1183" t="b">
        <v>0</v>
      </c>
      <c r="P1183" t="s">
        <v>8284</v>
      </c>
      <c r="Q1183" s="7">
        <f t="shared" si="110"/>
        <v>8.0000000000000007E-5</v>
      </c>
      <c r="R1183" s="8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5">
        <f t="shared" si="108"/>
        <v>42728.827407407407</v>
      </c>
      <c r="L1184" s="5">
        <f t="shared" si="109"/>
        <v>42747.695833333331</v>
      </c>
      <c r="M1184" t="b">
        <v>0</v>
      </c>
      <c r="N1184">
        <v>4</v>
      </c>
      <c r="O1184" t="b">
        <v>0</v>
      </c>
      <c r="P1184" t="s">
        <v>8284</v>
      </c>
      <c r="Q1184" s="7">
        <f t="shared" si="110"/>
        <v>4.2000000000000003E-2</v>
      </c>
      <c r="R1184" s="8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5">
        <f t="shared" si="108"/>
        <v>42656.86137731481</v>
      </c>
      <c r="L1185" s="5">
        <f t="shared" si="109"/>
        <v>42676.165972222225</v>
      </c>
      <c r="M1185" t="b">
        <v>0</v>
      </c>
      <c r="N1185">
        <v>3</v>
      </c>
      <c r="O1185" t="b">
        <v>0</v>
      </c>
      <c r="P1185" t="s">
        <v>8284</v>
      </c>
      <c r="Q1185" s="7">
        <f t="shared" si="110"/>
        <v>0.04</v>
      </c>
      <c r="R1185" s="8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5">
        <f t="shared" si="108"/>
        <v>42741.599664351852</v>
      </c>
      <c r="L1186" s="5">
        <f t="shared" si="109"/>
        <v>42772.599664351852</v>
      </c>
      <c r="M1186" t="b">
        <v>0</v>
      </c>
      <c r="N1186">
        <v>375</v>
      </c>
      <c r="O1186" t="b">
        <v>1</v>
      </c>
      <c r="P1186" t="s">
        <v>8285</v>
      </c>
      <c r="Q1186" s="7">
        <f t="shared" si="110"/>
        <v>1.0493636363636363</v>
      </c>
      <c r="R1186" s="8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5">
        <f t="shared" si="108"/>
        <v>42130.865150462967</v>
      </c>
      <c r="L1187" s="5">
        <f t="shared" si="109"/>
        <v>42163.166666666672</v>
      </c>
      <c r="M1187" t="b">
        <v>0</v>
      </c>
      <c r="N1187">
        <v>111</v>
      </c>
      <c r="O1187" t="b">
        <v>1</v>
      </c>
      <c r="P1187" t="s">
        <v>8285</v>
      </c>
      <c r="Q1187" s="7">
        <f t="shared" si="110"/>
        <v>1.0544</v>
      </c>
      <c r="R1187" s="8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5">
        <f t="shared" si="108"/>
        <v>42123.86336805555</v>
      </c>
      <c r="L1188" s="5">
        <f t="shared" si="109"/>
        <v>42156.945833333331</v>
      </c>
      <c r="M1188" t="b">
        <v>0</v>
      </c>
      <c r="N1188">
        <v>123</v>
      </c>
      <c r="O1188" t="b">
        <v>1</v>
      </c>
      <c r="P1188" t="s">
        <v>8285</v>
      </c>
      <c r="Q1188" s="7">
        <f t="shared" si="110"/>
        <v>1.0673333333333332</v>
      </c>
      <c r="R1188" s="8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5">
        <f t="shared" si="108"/>
        <v>42109.894942129627</v>
      </c>
      <c r="L1189" s="5">
        <f t="shared" si="109"/>
        <v>42141.75</v>
      </c>
      <c r="M1189" t="b">
        <v>0</v>
      </c>
      <c r="N1189">
        <v>70</v>
      </c>
      <c r="O1189" t="b">
        <v>1</v>
      </c>
      <c r="P1189" t="s">
        <v>8285</v>
      </c>
      <c r="Q1189" s="7">
        <f t="shared" si="110"/>
        <v>1.0412571428571429</v>
      </c>
      <c r="R1189" s="8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5">
        <f t="shared" si="108"/>
        <v>42711.700694444444</v>
      </c>
      <c r="L1190" s="5">
        <f t="shared" si="109"/>
        <v>42732.700694444444</v>
      </c>
      <c r="M1190" t="b">
        <v>0</v>
      </c>
      <c r="N1190">
        <v>85</v>
      </c>
      <c r="O1190" t="b">
        <v>1</v>
      </c>
      <c r="P1190" t="s">
        <v>8285</v>
      </c>
      <c r="Q1190" s="7">
        <f t="shared" si="110"/>
        <v>1.6054999999999999</v>
      </c>
      <c r="R1190" s="8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5">
        <f t="shared" si="108"/>
        <v>42529.979108796295</v>
      </c>
      <c r="L1191" s="5">
        <f t="shared" si="109"/>
        <v>42550.979108796295</v>
      </c>
      <c r="M1191" t="b">
        <v>0</v>
      </c>
      <c r="N1191">
        <v>86</v>
      </c>
      <c r="O1191" t="b">
        <v>1</v>
      </c>
      <c r="P1191" t="s">
        <v>8285</v>
      </c>
      <c r="Q1191" s="7">
        <f t="shared" si="110"/>
        <v>1.0777777777777777</v>
      </c>
      <c r="R1191" s="8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5">
        <f t="shared" si="108"/>
        <v>41852.665798611109</v>
      </c>
      <c r="L1192" s="5">
        <f t="shared" si="109"/>
        <v>41882.665798611109</v>
      </c>
      <c r="M1192" t="b">
        <v>0</v>
      </c>
      <c r="N1192">
        <v>13</v>
      </c>
      <c r="O1192" t="b">
        <v>1</v>
      </c>
      <c r="P1192" t="s">
        <v>8285</v>
      </c>
      <c r="Q1192" s="7">
        <f t="shared" si="110"/>
        <v>1.35</v>
      </c>
      <c r="R1192" s="8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5">
        <f t="shared" si="108"/>
        <v>42419.603703703702</v>
      </c>
      <c r="L1193" s="5">
        <f t="shared" si="109"/>
        <v>42449.562037037031</v>
      </c>
      <c r="M1193" t="b">
        <v>0</v>
      </c>
      <c r="N1193">
        <v>33</v>
      </c>
      <c r="O1193" t="b">
        <v>1</v>
      </c>
      <c r="P1193" t="s">
        <v>8285</v>
      </c>
      <c r="Q1193" s="7">
        <f t="shared" si="110"/>
        <v>1.0907407407407408</v>
      </c>
      <c r="R1193" s="8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5">
        <f t="shared" si="108"/>
        <v>42747.506689814814</v>
      </c>
      <c r="L1194" s="5">
        <f t="shared" si="109"/>
        <v>42777.506689814814</v>
      </c>
      <c r="M1194" t="b">
        <v>0</v>
      </c>
      <c r="N1194">
        <v>15</v>
      </c>
      <c r="O1194" t="b">
        <v>1</v>
      </c>
      <c r="P1194" t="s">
        <v>8285</v>
      </c>
      <c r="Q1194" s="7">
        <f t="shared" si="110"/>
        <v>2.9</v>
      </c>
      <c r="R1194" s="8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5">
        <f t="shared" si="108"/>
        <v>42409.776076388895</v>
      </c>
      <c r="L1195" s="5">
        <f t="shared" si="109"/>
        <v>42469.734409722223</v>
      </c>
      <c r="M1195" t="b">
        <v>0</v>
      </c>
      <c r="N1195">
        <v>273</v>
      </c>
      <c r="O1195" t="b">
        <v>1</v>
      </c>
      <c r="P1195" t="s">
        <v>8285</v>
      </c>
      <c r="Q1195" s="7">
        <f t="shared" si="110"/>
        <v>1.0395714285714286</v>
      </c>
      <c r="R1195" s="8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5">
        <f t="shared" si="108"/>
        <v>42072.488182870366</v>
      </c>
      <c r="L1196" s="5">
        <f t="shared" si="109"/>
        <v>42102.488182870366</v>
      </c>
      <c r="M1196" t="b">
        <v>0</v>
      </c>
      <c r="N1196">
        <v>714</v>
      </c>
      <c r="O1196" t="b">
        <v>1</v>
      </c>
      <c r="P1196" t="s">
        <v>8285</v>
      </c>
      <c r="Q1196" s="7">
        <f t="shared" si="110"/>
        <v>3.2223999999999999</v>
      </c>
      <c r="R1196" s="8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5">
        <f t="shared" si="108"/>
        <v>42298.34783564815</v>
      </c>
      <c r="L1197" s="5">
        <f t="shared" si="109"/>
        <v>42358.375</v>
      </c>
      <c r="M1197" t="b">
        <v>0</v>
      </c>
      <c r="N1197">
        <v>170</v>
      </c>
      <c r="O1197" t="b">
        <v>1</v>
      </c>
      <c r="P1197" t="s">
        <v>8285</v>
      </c>
      <c r="Q1197" s="7">
        <f t="shared" si="110"/>
        <v>1.35</v>
      </c>
      <c r="R1197" s="8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5">
        <f t="shared" si="108"/>
        <v>42326.818738425922</v>
      </c>
      <c r="L1198" s="5">
        <f t="shared" si="109"/>
        <v>42356.818738425922</v>
      </c>
      <c r="M1198" t="b">
        <v>0</v>
      </c>
      <c r="N1198">
        <v>512</v>
      </c>
      <c r="O1198" t="b">
        <v>1</v>
      </c>
      <c r="P1198" t="s">
        <v>8285</v>
      </c>
      <c r="Q1198" s="7">
        <f t="shared" si="110"/>
        <v>2.6991034482758622</v>
      </c>
      <c r="R1198" s="8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5">
        <f t="shared" si="108"/>
        <v>42503.66474537037</v>
      </c>
      <c r="L1199" s="5">
        <f t="shared" si="109"/>
        <v>42534.249305555553</v>
      </c>
      <c r="M1199" t="b">
        <v>0</v>
      </c>
      <c r="N1199">
        <v>314</v>
      </c>
      <c r="O1199" t="b">
        <v>1</v>
      </c>
      <c r="P1199" t="s">
        <v>8285</v>
      </c>
      <c r="Q1199" s="7">
        <f t="shared" si="110"/>
        <v>2.5329333333333333</v>
      </c>
      <c r="R1199" s="8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5">
        <f t="shared" si="108"/>
        <v>42333.619050925925</v>
      </c>
      <c r="L1200" s="5">
        <f t="shared" si="109"/>
        <v>42369.125</v>
      </c>
      <c r="M1200" t="b">
        <v>0</v>
      </c>
      <c r="N1200">
        <v>167</v>
      </c>
      <c r="O1200" t="b">
        <v>1</v>
      </c>
      <c r="P1200" t="s">
        <v>8285</v>
      </c>
      <c r="Q1200" s="7">
        <f t="shared" si="110"/>
        <v>2.6059999999999999</v>
      </c>
      <c r="R1200" s="8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5">
        <f t="shared" si="108"/>
        <v>42161.770833333328</v>
      </c>
      <c r="L1201" s="5">
        <f t="shared" si="109"/>
        <v>42193.770833333328</v>
      </c>
      <c r="M1201" t="b">
        <v>0</v>
      </c>
      <c r="N1201">
        <v>9</v>
      </c>
      <c r="O1201" t="b">
        <v>1</v>
      </c>
      <c r="P1201" t="s">
        <v>8285</v>
      </c>
      <c r="Q1201" s="7">
        <f t="shared" si="110"/>
        <v>1.0131677953348381</v>
      </c>
      <c r="R1201" s="8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5">
        <f t="shared" si="108"/>
        <v>42089.477500000001</v>
      </c>
      <c r="L1202" s="5">
        <f t="shared" si="109"/>
        <v>42110.477500000001</v>
      </c>
      <c r="M1202" t="b">
        <v>0</v>
      </c>
      <c r="N1202">
        <v>103</v>
      </c>
      <c r="O1202" t="b">
        <v>1</v>
      </c>
      <c r="P1202" t="s">
        <v>8285</v>
      </c>
      <c r="Q1202" s="7">
        <f t="shared" si="110"/>
        <v>1.2560416666666667</v>
      </c>
      <c r="R1202" s="8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5">
        <f t="shared" si="108"/>
        <v>42536.60701388889</v>
      </c>
      <c r="L1203" s="5">
        <f t="shared" si="109"/>
        <v>42566.60701388889</v>
      </c>
      <c r="M1203" t="b">
        <v>0</v>
      </c>
      <c r="N1203">
        <v>111</v>
      </c>
      <c r="O1203" t="b">
        <v>1</v>
      </c>
      <c r="P1203" t="s">
        <v>8285</v>
      </c>
      <c r="Q1203" s="7">
        <f t="shared" si="110"/>
        <v>1.0243783333333334</v>
      </c>
      <c r="R1203" s="8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5">
        <f t="shared" si="108"/>
        <v>42152.288819444439</v>
      </c>
      <c r="L1204" s="5">
        <f t="shared" si="109"/>
        <v>42182.288819444439</v>
      </c>
      <c r="M1204" t="b">
        <v>0</v>
      </c>
      <c r="N1204">
        <v>271</v>
      </c>
      <c r="O1204" t="b">
        <v>1</v>
      </c>
      <c r="P1204" t="s">
        <v>8285</v>
      </c>
      <c r="Q1204" s="7">
        <f t="shared" si="110"/>
        <v>1.99244</v>
      </c>
      <c r="R1204" s="8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5">
        <f t="shared" si="108"/>
        <v>42125.614895833336</v>
      </c>
      <c r="L1205" s="5">
        <f t="shared" si="109"/>
        <v>42155.614895833336</v>
      </c>
      <c r="M1205" t="b">
        <v>0</v>
      </c>
      <c r="N1205">
        <v>101</v>
      </c>
      <c r="O1205" t="b">
        <v>1</v>
      </c>
      <c r="P1205" t="s">
        <v>8285</v>
      </c>
      <c r="Q1205" s="7">
        <f t="shared" si="110"/>
        <v>1.0245398773006136</v>
      </c>
      <c r="R1205" s="8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5">
        <f t="shared" si="108"/>
        <v>42297.748067129629</v>
      </c>
      <c r="L1206" s="5">
        <f t="shared" si="109"/>
        <v>42342.208333333328</v>
      </c>
      <c r="M1206" t="b">
        <v>0</v>
      </c>
      <c r="N1206">
        <v>57</v>
      </c>
      <c r="O1206" t="b">
        <v>1</v>
      </c>
      <c r="P1206" t="s">
        <v>8285</v>
      </c>
      <c r="Q1206" s="7">
        <f t="shared" si="110"/>
        <v>1.0294615384615384</v>
      </c>
      <c r="R1206" s="8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5">
        <f t="shared" si="108"/>
        <v>42138.506377314814</v>
      </c>
      <c r="L1207" s="5">
        <f t="shared" si="109"/>
        <v>42168.506377314814</v>
      </c>
      <c r="M1207" t="b">
        <v>0</v>
      </c>
      <c r="N1207">
        <v>62</v>
      </c>
      <c r="O1207" t="b">
        <v>1</v>
      </c>
      <c r="P1207" t="s">
        <v>8285</v>
      </c>
      <c r="Q1207" s="7">
        <f t="shared" si="110"/>
        <v>1.0086153846153847</v>
      </c>
      <c r="R1207" s="8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5">
        <f t="shared" si="108"/>
        <v>42772.776076388895</v>
      </c>
      <c r="L1208" s="5">
        <f t="shared" si="109"/>
        <v>42805.561805555553</v>
      </c>
      <c r="M1208" t="b">
        <v>0</v>
      </c>
      <c r="N1208">
        <v>32</v>
      </c>
      <c r="O1208" t="b">
        <v>1</v>
      </c>
      <c r="P1208" t="s">
        <v>8285</v>
      </c>
      <c r="Q1208" s="7">
        <f t="shared" si="110"/>
        <v>1.1499999999999999</v>
      </c>
      <c r="R1208" s="8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5">
        <f t="shared" si="108"/>
        <v>42430.430243055554</v>
      </c>
      <c r="L1209" s="5">
        <f t="shared" si="109"/>
        <v>42460.416666666672</v>
      </c>
      <c r="M1209" t="b">
        <v>0</v>
      </c>
      <c r="N1209">
        <v>141</v>
      </c>
      <c r="O1209" t="b">
        <v>1</v>
      </c>
      <c r="P1209" t="s">
        <v>8285</v>
      </c>
      <c r="Q1209" s="7">
        <f t="shared" si="110"/>
        <v>1.0416766467065868</v>
      </c>
      <c r="R1209" s="8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5">
        <f t="shared" si="108"/>
        <v>42423.709074074075</v>
      </c>
      <c r="L1210" s="5">
        <f t="shared" si="109"/>
        <v>42453.667407407411</v>
      </c>
      <c r="M1210" t="b">
        <v>0</v>
      </c>
      <c r="N1210">
        <v>75</v>
      </c>
      <c r="O1210" t="b">
        <v>1</v>
      </c>
      <c r="P1210" t="s">
        <v>8285</v>
      </c>
      <c r="Q1210" s="7">
        <f t="shared" si="110"/>
        <v>1.5529999999999999</v>
      </c>
      <c r="R1210" s="8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5">
        <f t="shared" si="108"/>
        <v>42761.846122685187</v>
      </c>
      <c r="L1211" s="5">
        <f t="shared" si="109"/>
        <v>42791.846122685187</v>
      </c>
      <c r="M1211" t="b">
        <v>0</v>
      </c>
      <c r="N1211">
        <v>46</v>
      </c>
      <c r="O1211" t="b">
        <v>1</v>
      </c>
      <c r="P1211" t="s">
        <v>8285</v>
      </c>
      <c r="Q1211" s="7">
        <f t="shared" si="110"/>
        <v>1.06</v>
      </c>
      <c r="R1211" s="8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5">
        <f t="shared" si="108"/>
        <v>42132.941805555558</v>
      </c>
      <c r="L1212" s="5">
        <f t="shared" si="109"/>
        <v>42155.875</v>
      </c>
      <c r="M1212" t="b">
        <v>0</v>
      </c>
      <c r="N1212">
        <v>103</v>
      </c>
      <c r="O1212" t="b">
        <v>1</v>
      </c>
      <c r="P1212" t="s">
        <v>8285</v>
      </c>
      <c r="Q1212" s="7">
        <f t="shared" si="110"/>
        <v>2.5431499999999998</v>
      </c>
      <c r="R1212" s="8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5">
        <f t="shared" si="108"/>
        <v>42515.866446759261</v>
      </c>
      <c r="L1213" s="5">
        <f t="shared" si="109"/>
        <v>42530.866446759261</v>
      </c>
      <c r="M1213" t="b">
        <v>0</v>
      </c>
      <c r="N1213">
        <v>6</v>
      </c>
      <c r="O1213" t="b">
        <v>1</v>
      </c>
      <c r="P1213" t="s">
        <v>8285</v>
      </c>
      <c r="Q1213" s="7">
        <f t="shared" si="110"/>
        <v>1.0109999999999999</v>
      </c>
      <c r="R1213" s="8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5">
        <f t="shared" si="108"/>
        <v>42318.950173611112</v>
      </c>
      <c r="L1214" s="5">
        <f t="shared" si="109"/>
        <v>42335.041666666672</v>
      </c>
      <c r="M1214" t="b">
        <v>0</v>
      </c>
      <c r="N1214">
        <v>83</v>
      </c>
      <c r="O1214" t="b">
        <v>1</v>
      </c>
      <c r="P1214" t="s">
        <v>8285</v>
      </c>
      <c r="Q1214" s="7">
        <f t="shared" si="110"/>
        <v>1.2904</v>
      </c>
      <c r="R1214" s="8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5">
        <f t="shared" si="108"/>
        <v>42731.755787037036</v>
      </c>
      <c r="L1215" s="5">
        <f t="shared" si="109"/>
        <v>42766.755787037036</v>
      </c>
      <c r="M1215" t="b">
        <v>0</v>
      </c>
      <c r="N1215">
        <v>108</v>
      </c>
      <c r="O1215" t="b">
        <v>1</v>
      </c>
      <c r="P1215" t="s">
        <v>8285</v>
      </c>
      <c r="Q1215" s="7">
        <f t="shared" si="110"/>
        <v>1.0223076923076924</v>
      </c>
      <c r="R1215" s="8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5">
        <f t="shared" si="108"/>
        <v>42104.840335648143</v>
      </c>
      <c r="L1216" s="5">
        <f t="shared" si="109"/>
        <v>42164.840335648143</v>
      </c>
      <c r="M1216" t="b">
        <v>0</v>
      </c>
      <c r="N1216">
        <v>25</v>
      </c>
      <c r="O1216" t="b">
        <v>1</v>
      </c>
      <c r="P1216" t="s">
        <v>8285</v>
      </c>
      <c r="Q1216" s="7">
        <f t="shared" si="110"/>
        <v>1.3180000000000001</v>
      </c>
      <c r="R1216" s="8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5">
        <f t="shared" si="108"/>
        <v>41759.923101851848</v>
      </c>
      <c r="L1217" s="5">
        <f t="shared" si="109"/>
        <v>41789.923101851848</v>
      </c>
      <c r="M1217" t="b">
        <v>0</v>
      </c>
      <c r="N1217">
        <v>549</v>
      </c>
      <c r="O1217" t="b">
        <v>1</v>
      </c>
      <c r="P1217" t="s">
        <v>8285</v>
      </c>
      <c r="Q1217" s="7">
        <f t="shared" si="110"/>
        <v>7.8608020000000005</v>
      </c>
      <c r="R1217" s="8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5">
        <f t="shared" si="108"/>
        <v>42247.616400462968</v>
      </c>
      <c r="L1218" s="5">
        <f t="shared" si="109"/>
        <v>42279.960416666669</v>
      </c>
      <c r="M1218" t="b">
        <v>0</v>
      </c>
      <c r="N1218">
        <v>222</v>
      </c>
      <c r="O1218" t="b">
        <v>1</v>
      </c>
      <c r="P1218" t="s">
        <v>8285</v>
      </c>
      <c r="Q1218" s="7">
        <f t="shared" si="110"/>
        <v>1.4570000000000001</v>
      </c>
      <c r="R1218" s="8">
        <f t="shared" si="111"/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5">
        <f t="shared" ref="K1219:K1282" si="114">(((J1219/60)/60)/24)+DATE(1970,1,1)</f>
        <v>42535.809490740736</v>
      </c>
      <c r="L1219" s="5">
        <f t="shared" ref="L1219:L1282" si="115">(((I1219/60)/60)/24)+DATE(1970,1,1)</f>
        <v>42565.809490740736</v>
      </c>
      <c r="M1219" t="b">
        <v>0</v>
      </c>
      <c r="N1219">
        <v>183</v>
      </c>
      <c r="O1219" t="b">
        <v>1</v>
      </c>
      <c r="P1219" t="s">
        <v>8285</v>
      </c>
      <c r="Q1219" s="7">
        <f t="shared" ref="Q1219:Q1282" si="116">E1219/D1219</f>
        <v>1.026</v>
      </c>
      <c r="R1219" s="8">
        <f t="shared" ref="R1219:R1282" si="117">IFERROR(E1219/N1219,0)</f>
        <v>148.57377049180329</v>
      </c>
      <c r="S1219" t="str">
        <f t="shared" ref="S1219:S1282" si="118">LEFT(P1219,FIND("/",P1219)-1)</f>
        <v>photography</v>
      </c>
      <c r="T1219" t="str">
        <f t="shared" ref="T1219:T1282" si="119">RIGHT(P1219,LEN(P1219)-FIND("/",P1219))</f>
        <v>photobooks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5">
        <f t="shared" si="114"/>
        <v>42278.662037037036</v>
      </c>
      <c r="L1220" s="5">
        <f t="shared" si="115"/>
        <v>42309.125</v>
      </c>
      <c r="M1220" t="b">
        <v>0</v>
      </c>
      <c r="N1220">
        <v>89</v>
      </c>
      <c r="O1220" t="b">
        <v>1</v>
      </c>
      <c r="P1220" t="s">
        <v>8285</v>
      </c>
      <c r="Q1220" s="7">
        <f t="shared" si="116"/>
        <v>1.7227777777777777</v>
      </c>
      <c r="R1220" s="8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5">
        <f t="shared" si="114"/>
        <v>42633.461956018517</v>
      </c>
      <c r="L1221" s="5">
        <f t="shared" si="115"/>
        <v>42663.461956018517</v>
      </c>
      <c r="M1221" t="b">
        <v>0</v>
      </c>
      <c r="N1221">
        <v>253</v>
      </c>
      <c r="O1221" t="b">
        <v>1</v>
      </c>
      <c r="P1221" t="s">
        <v>8285</v>
      </c>
      <c r="Q1221" s="7">
        <f t="shared" si="116"/>
        <v>1.5916819571865444</v>
      </c>
      <c r="R1221" s="8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5">
        <f t="shared" si="114"/>
        <v>42211.628611111111</v>
      </c>
      <c r="L1222" s="5">
        <f t="shared" si="115"/>
        <v>42241.628611111111</v>
      </c>
      <c r="M1222" t="b">
        <v>0</v>
      </c>
      <c r="N1222">
        <v>140</v>
      </c>
      <c r="O1222" t="b">
        <v>1</v>
      </c>
      <c r="P1222" t="s">
        <v>8285</v>
      </c>
      <c r="Q1222" s="7">
        <f t="shared" si="116"/>
        <v>1.0376666666666667</v>
      </c>
      <c r="R1222" s="8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5">
        <f t="shared" si="114"/>
        <v>42680.47555555556</v>
      </c>
      <c r="L1223" s="5">
        <f t="shared" si="115"/>
        <v>42708</v>
      </c>
      <c r="M1223" t="b">
        <v>0</v>
      </c>
      <c r="N1223">
        <v>103</v>
      </c>
      <c r="O1223" t="b">
        <v>1</v>
      </c>
      <c r="P1223" t="s">
        <v>8285</v>
      </c>
      <c r="Q1223" s="7">
        <f t="shared" si="116"/>
        <v>1.1140954545454547</v>
      </c>
      <c r="R1223" s="8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5">
        <f t="shared" si="114"/>
        <v>42430.720451388886</v>
      </c>
      <c r="L1224" s="5">
        <f t="shared" si="115"/>
        <v>42461.166666666672</v>
      </c>
      <c r="M1224" t="b">
        <v>0</v>
      </c>
      <c r="N1224">
        <v>138</v>
      </c>
      <c r="O1224" t="b">
        <v>1</v>
      </c>
      <c r="P1224" t="s">
        <v>8285</v>
      </c>
      <c r="Q1224" s="7">
        <f t="shared" si="116"/>
        <v>2.80375</v>
      </c>
      <c r="R1224" s="8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5">
        <f t="shared" si="114"/>
        <v>42654.177187499998</v>
      </c>
      <c r="L1225" s="5">
        <f t="shared" si="115"/>
        <v>42684.218854166669</v>
      </c>
      <c r="M1225" t="b">
        <v>0</v>
      </c>
      <c r="N1225">
        <v>191</v>
      </c>
      <c r="O1225" t="b">
        <v>1</v>
      </c>
      <c r="P1225" t="s">
        <v>8285</v>
      </c>
      <c r="Q1225" s="7">
        <f t="shared" si="116"/>
        <v>1.1210606060606061</v>
      </c>
      <c r="R1225" s="8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5">
        <f t="shared" si="114"/>
        <v>41736.549791666665</v>
      </c>
      <c r="L1226" s="5">
        <f t="shared" si="115"/>
        <v>41796.549791666665</v>
      </c>
      <c r="M1226" t="b">
        <v>0</v>
      </c>
      <c r="N1226">
        <v>18</v>
      </c>
      <c r="O1226" t="b">
        <v>0</v>
      </c>
      <c r="P1226" t="s">
        <v>8286</v>
      </c>
      <c r="Q1226" s="7">
        <f t="shared" si="116"/>
        <v>7.0666666666666669E-2</v>
      </c>
      <c r="R1226" s="8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5">
        <f t="shared" si="114"/>
        <v>41509.905995370369</v>
      </c>
      <c r="L1227" s="5">
        <f t="shared" si="115"/>
        <v>41569.905995370369</v>
      </c>
      <c r="M1227" t="b">
        <v>0</v>
      </c>
      <c r="N1227">
        <v>3</v>
      </c>
      <c r="O1227" t="b">
        <v>0</v>
      </c>
      <c r="P1227" t="s">
        <v>8286</v>
      </c>
      <c r="Q1227" s="7">
        <f t="shared" si="116"/>
        <v>4.3999999999999997E-2</v>
      </c>
      <c r="R1227" s="8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5">
        <f t="shared" si="114"/>
        <v>41715.874780092592</v>
      </c>
      <c r="L1228" s="5">
        <f t="shared" si="115"/>
        <v>41750.041666666664</v>
      </c>
      <c r="M1228" t="b">
        <v>0</v>
      </c>
      <c r="N1228">
        <v>40</v>
      </c>
      <c r="O1228" t="b">
        <v>0</v>
      </c>
      <c r="P1228" t="s">
        <v>8286</v>
      </c>
      <c r="Q1228" s="7">
        <f t="shared" si="116"/>
        <v>3.8739999999999997E-2</v>
      </c>
      <c r="R1228" s="8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5">
        <f t="shared" si="114"/>
        <v>41827.919166666667</v>
      </c>
      <c r="L1229" s="5">
        <f t="shared" si="115"/>
        <v>41858.291666666664</v>
      </c>
      <c r="M1229" t="b">
        <v>0</v>
      </c>
      <c r="N1229">
        <v>0</v>
      </c>
      <c r="O1229" t="b">
        <v>0</v>
      </c>
      <c r="P1229" t="s">
        <v>8286</v>
      </c>
      <c r="Q1229" s="7">
        <f t="shared" si="116"/>
        <v>0</v>
      </c>
      <c r="R1229" s="8">
        <f t="shared" si="117"/>
        <v>0</v>
      </c>
      <c r="S1229" t="str">
        <f t="shared" si="118"/>
        <v>music</v>
      </c>
      <c r="T1229" t="str">
        <f t="shared" si="119"/>
        <v>world music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5">
        <f t="shared" si="114"/>
        <v>40754.729259259257</v>
      </c>
      <c r="L1230" s="5">
        <f t="shared" si="115"/>
        <v>40814.729259259257</v>
      </c>
      <c r="M1230" t="b">
        <v>0</v>
      </c>
      <c r="N1230">
        <v>24</v>
      </c>
      <c r="O1230" t="b">
        <v>0</v>
      </c>
      <c r="P1230" t="s">
        <v>8286</v>
      </c>
      <c r="Q1230" s="7">
        <f t="shared" si="116"/>
        <v>0.29299999999999998</v>
      </c>
      <c r="R1230" s="8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5">
        <f t="shared" si="114"/>
        <v>40985.459803240738</v>
      </c>
      <c r="L1231" s="5">
        <f t="shared" si="115"/>
        <v>41015.666666666664</v>
      </c>
      <c r="M1231" t="b">
        <v>0</v>
      </c>
      <c r="N1231">
        <v>1</v>
      </c>
      <c r="O1231" t="b">
        <v>0</v>
      </c>
      <c r="P1231" t="s">
        <v>8286</v>
      </c>
      <c r="Q1231" s="7">
        <f t="shared" si="116"/>
        <v>9.0909090909090905E-3</v>
      </c>
      <c r="R1231" s="8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5">
        <f t="shared" si="114"/>
        <v>40568.972569444442</v>
      </c>
      <c r="L1232" s="5">
        <f t="shared" si="115"/>
        <v>40598.972569444442</v>
      </c>
      <c r="M1232" t="b">
        <v>0</v>
      </c>
      <c r="N1232">
        <v>0</v>
      </c>
      <c r="O1232" t="b">
        <v>0</v>
      </c>
      <c r="P1232" t="s">
        <v>8286</v>
      </c>
      <c r="Q1232" s="7">
        <f t="shared" si="116"/>
        <v>0</v>
      </c>
      <c r="R1232" s="8">
        <f t="shared" si="117"/>
        <v>0</v>
      </c>
      <c r="S1232" t="str">
        <f t="shared" si="118"/>
        <v>music</v>
      </c>
      <c r="T1232" t="str">
        <f t="shared" si="119"/>
        <v>world music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5">
        <f t="shared" si="114"/>
        <v>42193.941759259258</v>
      </c>
      <c r="L1233" s="5">
        <f t="shared" si="115"/>
        <v>42244.041666666672</v>
      </c>
      <c r="M1233" t="b">
        <v>0</v>
      </c>
      <c r="N1233">
        <v>0</v>
      </c>
      <c r="O1233" t="b">
        <v>0</v>
      </c>
      <c r="P1233" t="s">
        <v>8286</v>
      </c>
      <c r="Q1233" s="7">
        <f t="shared" si="116"/>
        <v>0</v>
      </c>
      <c r="R1233" s="8">
        <f t="shared" si="117"/>
        <v>0</v>
      </c>
      <c r="S1233" t="str">
        <f t="shared" si="118"/>
        <v>music</v>
      </c>
      <c r="T1233" t="str">
        <f t="shared" si="119"/>
        <v>world music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5">
        <f t="shared" si="114"/>
        <v>41506.848032407412</v>
      </c>
      <c r="L1234" s="5">
        <f t="shared" si="115"/>
        <v>41553.848032407412</v>
      </c>
      <c r="M1234" t="b">
        <v>0</v>
      </c>
      <c r="N1234">
        <v>1</v>
      </c>
      <c r="O1234" t="b">
        <v>0</v>
      </c>
      <c r="P1234" t="s">
        <v>8286</v>
      </c>
      <c r="Q1234" s="7">
        <f t="shared" si="116"/>
        <v>8.0000000000000002E-3</v>
      </c>
      <c r="R1234" s="8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5">
        <f t="shared" si="114"/>
        <v>40939.948773148149</v>
      </c>
      <c r="L1235" s="5">
        <f t="shared" si="115"/>
        <v>40960.948773148149</v>
      </c>
      <c r="M1235" t="b">
        <v>0</v>
      </c>
      <c r="N1235">
        <v>6</v>
      </c>
      <c r="O1235" t="b">
        <v>0</v>
      </c>
      <c r="P1235" t="s">
        <v>8286</v>
      </c>
      <c r="Q1235" s="7">
        <f t="shared" si="116"/>
        <v>0.11600000000000001</v>
      </c>
      <c r="R1235" s="8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5">
        <f t="shared" si="114"/>
        <v>42007.788680555561</v>
      </c>
      <c r="L1236" s="5">
        <f t="shared" si="115"/>
        <v>42037.788680555561</v>
      </c>
      <c r="M1236" t="b">
        <v>0</v>
      </c>
      <c r="N1236">
        <v>0</v>
      </c>
      <c r="O1236" t="b">
        <v>0</v>
      </c>
      <c r="P1236" t="s">
        <v>8286</v>
      </c>
      <c r="Q1236" s="7">
        <f t="shared" si="116"/>
        <v>0</v>
      </c>
      <c r="R1236" s="8">
        <f t="shared" si="117"/>
        <v>0</v>
      </c>
      <c r="S1236" t="str">
        <f t="shared" si="118"/>
        <v>music</v>
      </c>
      <c r="T1236" t="str">
        <f t="shared" si="119"/>
        <v>world music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5">
        <f t="shared" si="114"/>
        <v>41583.135405092595</v>
      </c>
      <c r="L1237" s="5">
        <f t="shared" si="115"/>
        <v>41623.135405092595</v>
      </c>
      <c r="M1237" t="b">
        <v>0</v>
      </c>
      <c r="N1237">
        <v>6</v>
      </c>
      <c r="O1237" t="b">
        <v>0</v>
      </c>
      <c r="P1237" t="s">
        <v>8286</v>
      </c>
      <c r="Q1237" s="7">
        <f t="shared" si="116"/>
        <v>2.787363950092912E-2</v>
      </c>
      <c r="R1237" s="8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5">
        <f t="shared" si="114"/>
        <v>41110.680138888885</v>
      </c>
      <c r="L1238" s="5">
        <f t="shared" si="115"/>
        <v>41118.666666666664</v>
      </c>
      <c r="M1238" t="b">
        <v>0</v>
      </c>
      <c r="N1238">
        <v>0</v>
      </c>
      <c r="O1238" t="b">
        <v>0</v>
      </c>
      <c r="P1238" t="s">
        <v>8286</v>
      </c>
      <c r="Q1238" s="7">
        <f t="shared" si="116"/>
        <v>0</v>
      </c>
      <c r="R1238" s="8">
        <f t="shared" si="117"/>
        <v>0</v>
      </c>
      <c r="S1238" t="str">
        <f t="shared" si="118"/>
        <v>music</v>
      </c>
      <c r="T1238" t="str">
        <f t="shared" si="119"/>
        <v>world music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5">
        <f t="shared" si="114"/>
        <v>41125.283159722225</v>
      </c>
      <c r="L1239" s="5">
        <f t="shared" si="115"/>
        <v>41145.283159722225</v>
      </c>
      <c r="M1239" t="b">
        <v>0</v>
      </c>
      <c r="N1239">
        <v>0</v>
      </c>
      <c r="O1239" t="b">
        <v>0</v>
      </c>
      <c r="P1239" t="s">
        <v>8286</v>
      </c>
      <c r="Q1239" s="7">
        <f t="shared" si="116"/>
        <v>0</v>
      </c>
      <c r="R1239" s="8">
        <f t="shared" si="117"/>
        <v>0</v>
      </c>
      <c r="S1239" t="str">
        <f t="shared" si="118"/>
        <v>music</v>
      </c>
      <c r="T1239" t="str">
        <f t="shared" si="119"/>
        <v>world music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5">
        <f t="shared" si="114"/>
        <v>40731.61037037037</v>
      </c>
      <c r="L1240" s="5">
        <f t="shared" si="115"/>
        <v>40761.61037037037</v>
      </c>
      <c r="M1240" t="b">
        <v>0</v>
      </c>
      <c r="N1240">
        <v>3</v>
      </c>
      <c r="O1240" t="b">
        <v>0</v>
      </c>
      <c r="P1240" t="s">
        <v>8286</v>
      </c>
      <c r="Q1240" s="7">
        <f t="shared" si="116"/>
        <v>0.17799999999999999</v>
      </c>
      <c r="R1240" s="8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5">
        <f t="shared" si="114"/>
        <v>40883.962581018517</v>
      </c>
      <c r="L1241" s="5">
        <f t="shared" si="115"/>
        <v>40913.962581018517</v>
      </c>
      <c r="M1241" t="b">
        <v>0</v>
      </c>
      <c r="N1241">
        <v>0</v>
      </c>
      <c r="O1241" t="b">
        <v>0</v>
      </c>
      <c r="P1241" t="s">
        <v>8286</v>
      </c>
      <c r="Q1241" s="7">
        <f t="shared" si="116"/>
        <v>0</v>
      </c>
      <c r="R1241" s="8">
        <f t="shared" si="117"/>
        <v>0</v>
      </c>
      <c r="S1241" t="str">
        <f t="shared" si="118"/>
        <v>music</v>
      </c>
      <c r="T1241" t="str">
        <f t="shared" si="119"/>
        <v>world music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5">
        <f t="shared" si="114"/>
        <v>41409.040011574078</v>
      </c>
      <c r="L1242" s="5">
        <f t="shared" si="115"/>
        <v>41467.910416666666</v>
      </c>
      <c r="M1242" t="b">
        <v>0</v>
      </c>
      <c r="N1242">
        <v>8</v>
      </c>
      <c r="O1242" t="b">
        <v>0</v>
      </c>
      <c r="P1242" t="s">
        <v>8286</v>
      </c>
      <c r="Q1242" s="7">
        <f t="shared" si="116"/>
        <v>3.0124999999999999E-2</v>
      </c>
      <c r="R1242" s="8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5">
        <f t="shared" si="114"/>
        <v>41923.837731481479</v>
      </c>
      <c r="L1243" s="5">
        <f t="shared" si="115"/>
        <v>41946.249305555553</v>
      </c>
      <c r="M1243" t="b">
        <v>0</v>
      </c>
      <c r="N1243">
        <v>34</v>
      </c>
      <c r="O1243" t="b">
        <v>0</v>
      </c>
      <c r="P1243" t="s">
        <v>8286</v>
      </c>
      <c r="Q1243" s="7">
        <f t="shared" si="116"/>
        <v>0.50739999999999996</v>
      </c>
      <c r="R1243" s="8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5">
        <f t="shared" si="114"/>
        <v>40782.165532407409</v>
      </c>
      <c r="L1244" s="5">
        <f t="shared" si="115"/>
        <v>40797.554166666669</v>
      </c>
      <c r="M1244" t="b">
        <v>0</v>
      </c>
      <c r="N1244">
        <v>1</v>
      </c>
      <c r="O1244" t="b">
        <v>0</v>
      </c>
      <c r="P1244" t="s">
        <v>8286</v>
      </c>
      <c r="Q1244" s="7">
        <f t="shared" si="116"/>
        <v>5.4884742041712408E-3</v>
      </c>
      <c r="R1244" s="8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5">
        <f t="shared" si="114"/>
        <v>40671.879293981481</v>
      </c>
      <c r="L1245" s="5">
        <f t="shared" si="115"/>
        <v>40732.875</v>
      </c>
      <c r="M1245" t="b">
        <v>0</v>
      </c>
      <c r="N1245">
        <v>38</v>
      </c>
      <c r="O1245" t="b">
        <v>0</v>
      </c>
      <c r="P1245" t="s">
        <v>8286</v>
      </c>
      <c r="Q1245" s="7">
        <f t="shared" si="116"/>
        <v>0.14091666666666666</v>
      </c>
      <c r="R1245" s="8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5">
        <f t="shared" si="114"/>
        <v>41355.825497685182</v>
      </c>
      <c r="L1246" s="5">
        <f t="shared" si="115"/>
        <v>41386.875</v>
      </c>
      <c r="M1246" t="b">
        <v>1</v>
      </c>
      <c r="N1246">
        <v>45</v>
      </c>
      <c r="O1246" t="b">
        <v>1</v>
      </c>
      <c r="P1246" t="s">
        <v>8276</v>
      </c>
      <c r="Q1246" s="7">
        <f t="shared" si="116"/>
        <v>1.038</v>
      </c>
      <c r="R1246" s="8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5">
        <f t="shared" si="114"/>
        <v>41774.599930555552</v>
      </c>
      <c r="L1247" s="5">
        <f t="shared" si="115"/>
        <v>41804.599930555552</v>
      </c>
      <c r="M1247" t="b">
        <v>1</v>
      </c>
      <c r="N1247">
        <v>17</v>
      </c>
      <c r="O1247" t="b">
        <v>1</v>
      </c>
      <c r="P1247" t="s">
        <v>8276</v>
      </c>
      <c r="Q1247" s="7">
        <f t="shared" si="116"/>
        <v>1.2024999999999999</v>
      </c>
      <c r="R1247" s="8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5">
        <f t="shared" si="114"/>
        <v>40838.043391203704</v>
      </c>
      <c r="L1248" s="5">
        <f t="shared" si="115"/>
        <v>40883.085057870368</v>
      </c>
      <c r="M1248" t="b">
        <v>1</v>
      </c>
      <c r="N1248">
        <v>31</v>
      </c>
      <c r="O1248" t="b">
        <v>1</v>
      </c>
      <c r="P1248" t="s">
        <v>8276</v>
      </c>
      <c r="Q1248" s="7">
        <f t="shared" si="116"/>
        <v>1.17</v>
      </c>
      <c r="R1248" s="8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5">
        <f t="shared" si="114"/>
        <v>41370.292303240742</v>
      </c>
      <c r="L1249" s="5">
        <f t="shared" si="115"/>
        <v>41400.292303240742</v>
      </c>
      <c r="M1249" t="b">
        <v>1</v>
      </c>
      <c r="N1249">
        <v>50</v>
      </c>
      <c r="O1249" t="b">
        <v>1</v>
      </c>
      <c r="P1249" t="s">
        <v>8276</v>
      </c>
      <c r="Q1249" s="7">
        <f t="shared" si="116"/>
        <v>1.2214285714285715</v>
      </c>
      <c r="R1249" s="8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5">
        <f t="shared" si="114"/>
        <v>41767.656863425924</v>
      </c>
      <c r="L1250" s="5">
        <f t="shared" si="115"/>
        <v>41803.290972222225</v>
      </c>
      <c r="M1250" t="b">
        <v>1</v>
      </c>
      <c r="N1250">
        <v>59</v>
      </c>
      <c r="O1250" t="b">
        <v>1</v>
      </c>
      <c r="P1250" t="s">
        <v>8276</v>
      </c>
      <c r="Q1250" s="7">
        <f t="shared" si="116"/>
        <v>1.5164</v>
      </c>
      <c r="R1250" s="8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5">
        <f t="shared" si="114"/>
        <v>41067.74086805556</v>
      </c>
      <c r="L1251" s="5">
        <f t="shared" si="115"/>
        <v>41097.74086805556</v>
      </c>
      <c r="M1251" t="b">
        <v>1</v>
      </c>
      <c r="N1251">
        <v>81</v>
      </c>
      <c r="O1251" t="b">
        <v>1</v>
      </c>
      <c r="P1251" t="s">
        <v>8276</v>
      </c>
      <c r="Q1251" s="7">
        <f t="shared" si="116"/>
        <v>1.0444</v>
      </c>
      <c r="R1251" s="8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5">
        <f t="shared" si="114"/>
        <v>41843.64271990741</v>
      </c>
      <c r="L1252" s="5">
        <f t="shared" si="115"/>
        <v>41888.64271990741</v>
      </c>
      <c r="M1252" t="b">
        <v>1</v>
      </c>
      <c r="N1252">
        <v>508</v>
      </c>
      <c r="O1252" t="b">
        <v>1</v>
      </c>
      <c r="P1252" t="s">
        <v>8276</v>
      </c>
      <c r="Q1252" s="7">
        <f t="shared" si="116"/>
        <v>2.0015333333333332</v>
      </c>
      <c r="R1252" s="8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5">
        <f t="shared" si="114"/>
        <v>40751.814432870371</v>
      </c>
      <c r="L1253" s="5">
        <f t="shared" si="115"/>
        <v>40811.814432870371</v>
      </c>
      <c r="M1253" t="b">
        <v>1</v>
      </c>
      <c r="N1253">
        <v>74</v>
      </c>
      <c r="O1253" t="b">
        <v>1</v>
      </c>
      <c r="P1253" t="s">
        <v>8276</v>
      </c>
      <c r="Q1253" s="7">
        <f t="shared" si="116"/>
        <v>1.018</v>
      </c>
      <c r="R1253" s="8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5">
        <f t="shared" si="114"/>
        <v>41543.988067129627</v>
      </c>
      <c r="L1254" s="5">
        <f t="shared" si="115"/>
        <v>41571.988067129627</v>
      </c>
      <c r="M1254" t="b">
        <v>1</v>
      </c>
      <c r="N1254">
        <v>141</v>
      </c>
      <c r="O1254" t="b">
        <v>1</v>
      </c>
      <c r="P1254" t="s">
        <v>8276</v>
      </c>
      <c r="Q1254" s="7">
        <f t="shared" si="116"/>
        <v>1.3765714285714286</v>
      </c>
      <c r="R1254" s="8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5">
        <f t="shared" si="114"/>
        <v>41855.783645833333</v>
      </c>
      <c r="L1255" s="5">
        <f t="shared" si="115"/>
        <v>41885.783645833333</v>
      </c>
      <c r="M1255" t="b">
        <v>1</v>
      </c>
      <c r="N1255">
        <v>711</v>
      </c>
      <c r="O1255" t="b">
        <v>1</v>
      </c>
      <c r="P1255" t="s">
        <v>8276</v>
      </c>
      <c r="Q1255" s="7">
        <f t="shared" si="116"/>
        <v>3038.3319999999999</v>
      </c>
      <c r="R1255" s="8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5">
        <f t="shared" si="114"/>
        <v>40487.621365740742</v>
      </c>
      <c r="L1256" s="5">
        <f t="shared" si="115"/>
        <v>40544.207638888889</v>
      </c>
      <c r="M1256" t="b">
        <v>1</v>
      </c>
      <c r="N1256">
        <v>141</v>
      </c>
      <c r="O1256" t="b">
        <v>1</v>
      </c>
      <c r="P1256" t="s">
        <v>8276</v>
      </c>
      <c r="Q1256" s="7">
        <f t="shared" si="116"/>
        <v>1.9885074626865671</v>
      </c>
      <c r="R1256" s="8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5">
        <f t="shared" si="114"/>
        <v>41579.845509259263</v>
      </c>
      <c r="L1257" s="5">
        <f t="shared" si="115"/>
        <v>41609.887175925927</v>
      </c>
      <c r="M1257" t="b">
        <v>1</v>
      </c>
      <c r="N1257">
        <v>109</v>
      </c>
      <c r="O1257" t="b">
        <v>1</v>
      </c>
      <c r="P1257" t="s">
        <v>8276</v>
      </c>
      <c r="Q1257" s="7">
        <f t="shared" si="116"/>
        <v>2.0236666666666667</v>
      </c>
      <c r="R1257" s="8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5">
        <f t="shared" si="114"/>
        <v>40921.919340277782</v>
      </c>
      <c r="L1258" s="5">
        <f t="shared" si="115"/>
        <v>40951.919340277782</v>
      </c>
      <c r="M1258" t="b">
        <v>1</v>
      </c>
      <c r="N1258">
        <v>361</v>
      </c>
      <c r="O1258" t="b">
        <v>1</v>
      </c>
      <c r="P1258" t="s">
        <v>8276</v>
      </c>
      <c r="Q1258" s="7">
        <f t="shared" si="116"/>
        <v>1.1796376666666666</v>
      </c>
      <c r="R1258" s="8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5">
        <f t="shared" si="114"/>
        <v>40587.085532407407</v>
      </c>
      <c r="L1259" s="5">
        <f t="shared" si="115"/>
        <v>40636.043865740743</v>
      </c>
      <c r="M1259" t="b">
        <v>1</v>
      </c>
      <c r="N1259">
        <v>176</v>
      </c>
      <c r="O1259" t="b">
        <v>1</v>
      </c>
      <c r="P1259" t="s">
        <v>8276</v>
      </c>
      <c r="Q1259" s="7">
        <f t="shared" si="116"/>
        <v>2.9472727272727273</v>
      </c>
      <c r="R1259" s="8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5">
        <f t="shared" si="114"/>
        <v>41487.611250000002</v>
      </c>
      <c r="L1260" s="5">
        <f t="shared" si="115"/>
        <v>41517.611250000002</v>
      </c>
      <c r="M1260" t="b">
        <v>1</v>
      </c>
      <c r="N1260">
        <v>670</v>
      </c>
      <c r="O1260" t="b">
        <v>1</v>
      </c>
      <c r="P1260" t="s">
        <v>8276</v>
      </c>
      <c r="Q1260" s="7">
        <f t="shared" si="116"/>
        <v>2.1314633333333335</v>
      </c>
      <c r="R1260" s="8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5">
        <f t="shared" si="114"/>
        <v>41766.970648148148</v>
      </c>
      <c r="L1261" s="5">
        <f t="shared" si="115"/>
        <v>41799.165972222225</v>
      </c>
      <c r="M1261" t="b">
        <v>1</v>
      </c>
      <c r="N1261">
        <v>96</v>
      </c>
      <c r="O1261" t="b">
        <v>1</v>
      </c>
      <c r="P1261" t="s">
        <v>8276</v>
      </c>
      <c r="Q1261" s="7">
        <f t="shared" si="116"/>
        <v>1.0424</v>
      </c>
      <c r="R1261" s="8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5">
        <f t="shared" si="114"/>
        <v>41666.842824074076</v>
      </c>
      <c r="L1262" s="5">
        <f t="shared" si="115"/>
        <v>41696.842824074076</v>
      </c>
      <c r="M1262" t="b">
        <v>1</v>
      </c>
      <c r="N1262">
        <v>74</v>
      </c>
      <c r="O1262" t="b">
        <v>1</v>
      </c>
      <c r="P1262" t="s">
        <v>8276</v>
      </c>
      <c r="Q1262" s="7">
        <f t="shared" si="116"/>
        <v>1.1366666666666667</v>
      </c>
      <c r="R1262" s="8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5">
        <f t="shared" si="114"/>
        <v>41638.342905092592</v>
      </c>
      <c r="L1263" s="5">
        <f t="shared" si="115"/>
        <v>41668.342905092592</v>
      </c>
      <c r="M1263" t="b">
        <v>1</v>
      </c>
      <c r="N1263">
        <v>52</v>
      </c>
      <c r="O1263" t="b">
        <v>1</v>
      </c>
      <c r="P1263" t="s">
        <v>8276</v>
      </c>
      <c r="Q1263" s="7">
        <f t="shared" si="116"/>
        <v>1.0125</v>
      </c>
      <c r="R1263" s="8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5">
        <f t="shared" si="114"/>
        <v>41656.762638888889</v>
      </c>
      <c r="L1264" s="5">
        <f t="shared" si="115"/>
        <v>41686.762638888889</v>
      </c>
      <c r="M1264" t="b">
        <v>1</v>
      </c>
      <c r="N1264">
        <v>105</v>
      </c>
      <c r="O1264" t="b">
        <v>1</v>
      </c>
      <c r="P1264" t="s">
        <v>8276</v>
      </c>
      <c r="Q1264" s="7">
        <f t="shared" si="116"/>
        <v>1.2541538461538462</v>
      </c>
      <c r="R1264" s="8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5">
        <f t="shared" si="114"/>
        <v>41692.084143518521</v>
      </c>
      <c r="L1265" s="5">
        <f t="shared" si="115"/>
        <v>41727.041666666664</v>
      </c>
      <c r="M1265" t="b">
        <v>1</v>
      </c>
      <c r="N1265">
        <v>41</v>
      </c>
      <c r="O1265" t="b">
        <v>1</v>
      </c>
      <c r="P1265" t="s">
        <v>8276</v>
      </c>
      <c r="Q1265" s="7">
        <f t="shared" si="116"/>
        <v>1.19</v>
      </c>
      <c r="R1265" s="8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5">
        <f t="shared" si="114"/>
        <v>41547.662997685184</v>
      </c>
      <c r="L1266" s="5">
        <f t="shared" si="115"/>
        <v>41576.662997685184</v>
      </c>
      <c r="M1266" t="b">
        <v>1</v>
      </c>
      <c r="N1266">
        <v>34</v>
      </c>
      <c r="O1266" t="b">
        <v>1</v>
      </c>
      <c r="P1266" t="s">
        <v>8276</v>
      </c>
      <c r="Q1266" s="7">
        <f t="shared" si="116"/>
        <v>1.6646153846153846</v>
      </c>
      <c r="R1266" s="8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5">
        <f t="shared" si="114"/>
        <v>40465.655266203699</v>
      </c>
      <c r="L1267" s="5">
        <f t="shared" si="115"/>
        <v>40512.655266203699</v>
      </c>
      <c r="M1267" t="b">
        <v>1</v>
      </c>
      <c r="N1267">
        <v>66</v>
      </c>
      <c r="O1267" t="b">
        <v>1</v>
      </c>
      <c r="P1267" t="s">
        <v>8276</v>
      </c>
      <c r="Q1267" s="7">
        <f t="shared" si="116"/>
        <v>1.1914771428571429</v>
      </c>
      <c r="R1267" s="8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5">
        <f t="shared" si="114"/>
        <v>41620.87667824074</v>
      </c>
      <c r="L1268" s="5">
        <f t="shared" si="115"/>
        <v>41650.87667824074</v>
      </c>
      <c r="M1268" t="b">
        <v>1</v>
      </c>
      <c r="N1268">
        <v>50</v>
      </c>
      <c r="O1268" t="b">
        <v>1</v>
      </c>
      <c r="P1268" t="s">
        <v>8276</v>
      </c>
      <c r="Q1268" s="7">
        <f t="shared" si="116"/>
        <v>1.0047368421052632</v>
      </c>
      <c r="R1268" s="8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5">
        <f t="shared" si="114"/>
        <v>41449.585162037038</v>
      </c>
      <c r="L1269" s="5">
        <f t="shared" si="115"/>
        <v>41479.585162037038</v>
      </c>
      <c r="M1269" t="b">
        <v>1</v>
      </c>
      <c r="N1269">
        <v>159</v>
      </c>
      <c r="O1269" t="b">
        <v>1</v>
      </c>
      <c r="P1269" t="s">
        <v>8276</v>
      </c>
      <c r="Q1269" s="7">
        <f t="shared" si="116"/>
        <v>1.018</v>
      </c>
      <c r="R1269" s="8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5">
        <f t="shared" si="114"/>
        <v>41507.845451388886</v>
      </c>
      <c r="L1270" s="5">
        <f t="shared" si="115"/>
        <v>41537.845451388886</v>
      </c>
      <c r="M1270" t="b">
        <v>1</v>
      </c>
      <c r="N1270">
        <v>182</v>
      </c>
      <c r="O1270" t="b">
        <v>1</v>
      </c>
      <c r="P1270" t="s">
        <v>8276</v>
      </c>
      <c r="Q1270" s="7">
        <f t="shared" si="116"/>
        <v>1.1666666666666667</v>
      </c>
      <c r="R1270" s="8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5">
        <f t="shared" si="114"/>
        <v>42445.823055555549</v>
      </c>
      <c r="L1271" s="5">
        <f t="shared" si="115"/>
        <v>42476</v>
      </c>
      <c r="M1271" t="b">
        <v>1</v>
      </c>
      <c r="N1271">
        <v>206</v>
      </c>
      <c r="O1271" t="b">
        <v>1</v>
      </c>
      <c r="P1271" t="s">
        <v>8276</v>
      </c>
      <c r="Q1271" s="7">
        <f t="shared" si="116"/>
        <v>1.0864893617021276</v>
      </c>
      <c r="R1271" s="8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5">
        <f t="shared" si="114"/>
        <v>40933.856967592597</v>
      </c>
      <c r="L1272" s="5">
        <f t="shared" si="115"/>
        <v>40993.815300925926</v>
      </c>
      <c r="M1272" t="b">
        <v>1</v>
      </c>
      <c r="N1272">
        <v>169</v>
      </c>
      <c r="O1272" t="b">
        <v>1</v>
      </c>
      <c r="P1272" t="s">
        <v>8276</v>
      </c>
      <c r="Q1272" s="7">
        <f t="shared" si="116"/>
        <v>1.1472</v>
      </c>
      <c r="R1272" s="8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5">
        <f t="shared" si="114"/>
        <v>41561.683553240742</v>
      </c>
      <c r="L1273" s="5">
        <f t="shared" si="115"/>
        <v>41591.725219907406</v>
      </c>
      <c r="M1273" t="b">
        <v>1</v>
      </c>
      <c r="N1273">
        <v>31</v>
      </c>
      <c r="O1273" t="b">
        <v>1</v>
      </c>
      <c r="P1273" t="s">
        <v>8276</v>
      </c>
      <c r="Q1273" s="7">
        <f t="shared" si="116"/>
        <v>1.018</v>
      </c>
      <c r="R1273" s="8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5">
        <f t="shared" si="114"/>
        <v>40274.745127314818</v>
      </c>
      <c r="L1274" s="5">
        <f t="shared" si="115"/>
        <v>40344.166666666664</v>
      </c>
      <c r="M1274" t="b">
        <v>1</v>
      </c>
      <c r="N1274">
        <v>28</v>
      </c>
      <c r="O1274" t="b">
        <v>1</v>
      </c>
      <c r="P1274" t="s">
        <v>8276</v>
      </c>
      <c r="Q1274" s="7">
        <f t="shared" si="116"/>
        <v>1.06</v>
      </c>
      <c r="R1274" s="8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5">
        <f t="shared" si="114"/>
        <v>41852.730219907404</v>
      </c>
      <c r="L1275" s="5">
        <f t="shared" si="115"/>
        <v>41882.730219907404</v>
      </c>
      <c r="M1275" t="b">
        <v>1</v>
      </c>
      <c r="N1275">
        <v>54</v>
      </c>
      <c r="O1275" t="b">
        <v>1</v>
      </c>
      <c r="P1275" t="s">
        <v>8276</v>
      </c>
      <c r="Q1275" s="7">
        <f t="shared" si="116"/>
        <v>1.0349999999999999</v>
      </c>
      <c r="R1275" s="8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5">
        <f t="shared" si="114"/>
        <v>41116.690104166664</v>
      </c>
      <c r="L1276" s="5">
        <f t="shared" si="115"/>
        <v>41151.690104166664</v>
      </c>
      <c r="M1276" t="b">
        <v>1</v>
      </c>
      <c r="N1276">
        <v>467</v>
      </c>
      <c r="O1276" t="b">
        <v>1</v>
      </c>
      <c r="P1276" t="s">
        <v>8276</v>
      </c>
      <c r="Q1276" s="7">
        <f t="shared" si="116"/>
        <v>1.5497535999999998</v>
      </c>
      <c r="R1276" s="8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5">
        <f t="shared" si="114"/>
        <v>41458.867905092593</v>
      </c>
      <c r="L1277" s="5">
        <f t="shared" si="115"/>
        <v>41493.867905092593</v>
      </c>
      <c r="M1277" t="b">
        <v>1</v>
      </c>
      <c r="N1277">
        <v>389</v>
      </c>
      <c r="O1277" t="b">
        <v>1</v>
      </c>
      <c r="P1277" t="s">
        <v>8276</v>
      </c>
      <c r="Q1277" s="7">
        <f t="shared" si="116"/>
        <v>1.6214066666666667</v>
      </c>
      <c r="R1277" s="8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5">
        <f t="shared" si="114"/>
        <v>40007.704247685186</v>
      </c>
      <c r="L1278" s="5">
        <f t="shared" si="115"/>
        <v>40057.166666666664</v>
      </c>
      <c r="M1278" t="b">
        <v>1</v>
      </c>
      <c r="N1278">
        <v>68</v>
      </c>
      <c r="O1278" t="b">
        <v>1</v>
      </c>
      <c r="P1278" t="s">
        <v>8276</v>
      </c>
      <c r="Q1278" s="7">
        <f t="shared" si="116"/>
        <v>1.0442100000000001</v>
      </c>
      <c r="R1278" s="8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5">
        <f t="shared" si="114"/>
        <v>41121.561886574076</v>
      </c>
      <c r="L1279" s="5">
        <f t="shared" si="115"/>
        <v>41156.561886574076</v>
      </c>
      <c r="M1279" t="b">
        <v>1</v>
      </c>
      <c r="N1279">
        <v>413</v>
      </c>
      <c r="O1279" t="b">
        <v>1</v>
      </c>
      <c r="P1279" t="s">
        <v>8276</v>
      </c>
      <c r="Q1279" s="7">
        <f t="shared" si="116"/>
        <v>1.0612433333333333</v>
      </c>
      <c r="R1279" s="8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5">
        <f t="shared" si="114"/>
        <v>41786.555162037039</v>
      </c>
      <c r="L1280" s="5">
        <f t="shared" si="115"/>
        <v>41815.083333333336</v>
      </c>
      <c r="M1280" t="b">
        <v>1</v>
      </c>
      <c r="N1280">
        <v>190</v>
      </c>
      <c r="O1280" t="b">
        <v>1</v>
      </c>
      <c r="P1280" t="s">
        <v>8276</v>
      </c>
      <c r="Q1280" s="7">
        <f t="shared" si="116"/>
        <v>1.5493846153846154</v>
      </c>
      <c r="R1280" s="8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5">
        <f t="shared" si="114"/>
        <v>41682.099189814813</v>
      </c>
      <c r="L1281" s="5">
        <f t="shared" si="115"/>
        <v>41722.057523148149</v>
      </c>
      <c r="M1281" t="b">
        <v>1</v>
      </c>
      <c r="N1281">
        <v>189</v>
      </c>
      <c r="O1281" t="b">
        <v>1</v>
      </c>
      <c r="P1281" t="s">
        <v>8276</v>
      </c>
      <c r="Q1281" s="7">
        <f t="shared" si="116"/>
        <v>1.1077157238734421</v>
      </c>
      <c r="R1281" s="8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5">
        <f t="shared" si="114"/>
        <v>40513.757569444446</v>
      </c>
      <c r="L1282" s="5">
        <f t="shared" si="115"/>
        <v>40603.757569444446</v>
      </c>
      <c r="M1282" t="b">
        <v>1</v>
      </c>
      <c r="N1282">
        <v>130</v>
      </c>
      <c r="O1282" t="b">
        <v>1</v>
      </c>
      <c r="P1282" t="s">
        <v>8276</v>
      </c>
      <c r="Q1282" s="7">
        <f t="shared" si="116"/>
        <v>1.1091186666666666</v>
      </c>
      <c r="R1282" s="8">
        <f t="shared" si="117"/>
        <v>127.97523076923076</v>
      </c>
      <c r="S1282" t="str">
        <f t="shared" si="118"/>
        <v>music</v>
      </c>
      <c r="T1282" t="str">
        <f t="shared" si="119"/>
        <v>rock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5">
        <f t="shared" ref="K1283:K1346" si="120">(((J1283/60)/60)/24)+DATE(1970,1,1)</f>
        <v>41463.743472222224</v>
      </c>
      <c r="L1283" s="5">
        <f t="shared" ref="L1283:L1346" si="121">(((I1283/60)/60)/24)+DATE(1970,1,1)</f>
        <v>41483.743472222224</v>
      </c>
      <c r="M1283" t="b">
        <v>1</v>
      </c>
      <c r="N1283">
        <v>74</v>
      </c>
      <c r="O1283" t="b">
        <v>1</v>
      </c>
      <c r="P1283" t="s">
        <v>8276</v>
      </c>
      <c r="Q1283" s="7">
        <f t="shared" ref="Q1283:Q1346" si="122">E1283/D1283</f>
        <v>1.1071428571428572</v>
      </c>
      <c r="R1283" s="8">
        <f t="shared" ref="R1283:R1346" si="123">IFERROR(E1283/N1283,0)</f>
        <v>104.72972972972973</v>
      </c>
      <c r="S1283" t="str">
        <f t="shared" ref="S1283:S1346" si="124">LEFT(P1283,FIND("/",P1283)-1)</f>
        <v>music</v>
      </c>
      <c r="T1283" t="str">
        <f t="shared" ref="T1283:T1346" si="125">RIGHT(P1283,LEN(P1283)-FIND("/",P1283))</f>
        <v>rock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5">
        <f t="shared" si="120"/>
        <v>41586.475173611114</v>
      </c>
      <c r="L1284" s="5">
        <f t="shared" si="121"/>
        <v>41617.207638888889</v>
      </c>
      <c r="M1284" t="b">
        <v>1</v>
      </c>
      <c r="N1284">
        <v>274</v>
      </c>
      <c r="O1284" t="b">
        <v>1</v>
      </c>
      <c r="P1284" t="s">
        <v>8276</v>
      </c>
      <c r="Q1284" s="7">
        <f t="shared" si="122"/>
        <v>1.2361333333333333</v>
      </c>
      <c r="R1284" s="8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5">
        <f t="shared" si="120"/>
        <v>41320.717465277776</v>
      </c>
      <c r="L1285" s="5">
        <f t="shared" si="121"/>
        <v>41344.166666666664</v>
      </c>
      <c r="M1285" t="b">
        <v>1</v>
      </c>
      <c r="N1285">
        <v>22</v>
      </c>
      <c r="O1285" t="b">
        <v>1</v>
      </c>
      <c r="P1285" t="s">
        <v>8276</v>
      </c>
      <c r="Q1285" s="7">
        <f t="shared" si="122"/>
        <v>2.1105</v>
      </c>
      <c r="R1285" s="8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5">
        <f t="shared" si="120"/>
        <v>42712.23474537037</v>
      </c>
      <c r="L1286" s="5">
        <f t="shared" si="121"/>
        <v>42735.707638888889</v>
      </c>
      <c r="M1286" t="b">
        <v>0</v>
      </c>
      <c r="N1286">
        <v>31</v>
      </c>
      <c r="O1286" t="b">
        <v>1</v>
      </c>
      <c r="P1286" t="s">
        <v>8271</v>
      </c>
      <c r="Q1286" s="7">
        <f t="shared" si="122"/>
        <v>1.01</v>
      </c>
      <c r="R1286" s="8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5">
        <f t="shared" si="120"/>
        <v>42160.583043981482</v>
      </c>
      <c r="L1287" s="5">
        <f t="shared" si="121"/>
        <v>42175.583043981482</v>
      </c>
      <c r="M1287" t="b">
        <v>0</v>
      </c>
      <c r="N1287">
        <v>63</v>
      </c>
      <c r="O1287" t="b">
        <v>1</v>
      </c>
      <c r="P1287" t="s">
        <v>8271</v>
      </c>
      <c r="Q1287" s="7">
        <f t="shared" si="122"/>
        <v>1.0165</v>
      </c>
      <c r="R1287" s="8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5">
        <f t="shared" si="120"/>
        <v>42039.384571759263</v>
      </c>
      <c r="L1288" s="5">
        <f t="shared" si="121"/>
        <v>42052.583333333328</v>
      </c>
      <c r="M1288" t="b">
        <v>0</v>
      </c>
      <c r="N1288">
        <v>20</v>
      </c>
      <c r="O1288" t="b">
        <v>1</v>
      </c>
      <c r="P1288" t="s">
        <v>8271</v>
      </c>
      <c r="Q1288" s="7">
        <f t="shared" si="122"/>
        <v>1.0833333333333333</v>
      </c>
      <c r="R1288" s="8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5">
        <f t="shared" si="120"/>
        <v>42107.621018518519</v>
      </c>
      <c r="L1289" s="5">
        <f t="shared" si="121"/>
        <v>42167.621018518519</v>
      </c>
      <c r="M1289" t="b">
        <v>0</v>
      </c>
      <c r="N1289">
        <v>25</v>
      </c>
      <c r="O1289" t="b">
        <v>1</v>
      </c>
      <c r="P1289" t="s">
        <v>8271</v>
      </c>
      <c r="Q1289" s="7">
        <f t="shared" si="122"/>
        <v>2.42</v>
      </c>
      <c r="R1289" s="8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5">
        <f t="shared" si="120"/>
        <v>42561.154664351852</v>
      </c>
      <c r="L1290" s="5">
        <f t="shared" si="121"/>
        <v>42592.166666666672</v>
      </c>
      <c r="M1290" t="b">
        <v>0</v>
      </c>
      <c r="N1290">
        <v>61</v>
      </c>
      <c r="O1290" t="b">
        <v>1</v>
      </c>
      <c r="P1290" t="s">
        <v>8271</v>
      </c>
      <c r="Q1290" s="7">
        <f t="shared" si="122"/>
        <v>1.0044999999999999</v>
      </c>
      <c r="R1290" s="8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5">
        <f t="shared" si="120"/>
        <v>42709.134780092587</v>
      </c>
      <c r="L1291" s="5">
        <f t="shared" si="121"/>
        <v>42739.134780092587</v>
      </c>
      <c r="M1291" t="b">
        <v>0</v>
      </c>
      <c r="N1291">
        <v>52</v>
      </c>
      <c r="O1291" t="b">
        <v>1</v>
      </c>
      <c r="P1291" t="s">
        <v>8271</v>
      </c>
      <c r="Q1291" s="7">
        <f t="shared" si="122"/>
        <v>1.2506666666666666</v>
      </c>
      <c r="R1291" s="8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5">
        <f t="shared" si="120"/>
        <v>42086.614942129629</v>
      </c>
      <c r="L1292" s="5">
        <f t="shared" si="121"/>
        <v>42117.290972222225</v>
      </c>
      <c r="M1292" t="b">
        <v>0</v>
      </c>
      <c r="N1292">
        <v>86</v>
      </c>
      <c r="O1292" t="b">
        <v>1</v>
      </c>
      <c r="P1292" t="s">
        <v>8271</v>
      </c>
      <c r="Q1292" s="7">
        <f t="shared" si="122"/>
        <v>1.0857142857142856</v>
      </c>
      <c r="R1292" s="8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5">
        <f t="shared" si="120"/>
        <v>42064.652673611112</v>
      </c>
      <c r="L1293" s="5">
        <f t="shared" si="121"/>
        <v>42101.291666666672</v>
      </c>
      <c r="M1293" t="b">
        <v>0</v>
      </c>
      <c r="N1293">
        <v>42</v>
      </c>
      <c r="O1293" t="b">
        <v>1</v>
      </c>
      <c r="P1293" t="s">
        <v>8271</v>
      </c>
      <c r="Q1293" s="7">
        <f t="shared" si="122"/>
        <v>1.4570000000000001</v>
      </c>
      <c r="R1293" s="8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5">
        <f t="shared" si="120"/>
        <v>42256.764212962968</v>
      </c>
      <c r="L1294" s="5">
        <f t="shared" si="121"/>
        <v>42283.957638888889</v>
      </c>
      <c r="M1294" t="b">
        <v>0</v>
      </c>
      <c r="N1294">
        <v>52</v>
      </c>
      <c r="O1294" t="b">
        <v>1</v>
      </c>
      <c r="P1294" t="s">
        <v>8271</v>
      </c>
      <c r="Q1294" s="7">
        <f t="shared" si="122"/>
        <v>1.1000000000000001</v>
      </c>
      <c r="R1294" s="8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5">
        <f t="shared" si="120"/>
        <v>42292.701053240744</v>
      </c>
      <c r="L1295" s="5">
        <f t="shared" si="121"/>
        <v>42322.742719907401</v>
      </c>
      <c r="M1295" t="b">
        <v>0</v>
      </c>
      <c r="N1295">
        <v>120</v>
      </c>
      <c r="O1295" t="b">
        <v>1</v>
      </c>
      <c r="P1295" t="s">
        <v>8271</v>
      </c>
      <c r="Q1295" s="7">
        <f t="shared" si="122"/>
        <v>1.0223333333333333</v>
      </c>
      <c r="R1295" s="8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5">
        <f t="shared" si="120"/>
        <v>42278.453668981485</v>
      </c>
      <c r="L1296" s="5">
        <f t="shared" si="121"/>
        <v>42296.458333333328</v>
      </c>
      <c r="M1296" t="b">
        <v>0</v>
      </c>
      <c r="N1296">
        <v>22</v>
      </c>
      <c r="O1296" t="b">
        <v>1</v>
      </c>
      <c r="P1296" t="s">
        <v>8271</v>
      </c>
      <c r="Q1296" s="7">
        <f t="shared" si="122"/>
        <v>1.22</v>
      </c>
      <c r="R1296" s="8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5">
        <f t="shared" si="120"/>
        <v>42184.572881944448</v>
      </c>
      <c r="L1297" s="5">
        <f t="shared" si="121"/>
        <v>42214.708333333328</v>
      </c>
      <c r="M1297" t="b">
        <v>0</v>
      </c>
      <c r="N1297">
        <v>64</v>
      </c>
      <c r="O1297" t="b">
        <v>1</v>
      </c>
      <c r="P1297" t="s">
        <v>8271</v>
      </c>
      <c r="Q1297" s="7">
        <f t="shared" si="122"/>
        <v>1.0196000000000001</v>
      </c>
      <c r="R1297" s="8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5">
        <f t="shared" si="120"/>
        <v>42423.050613425927</v>
      </c>
      <c r="L1298" s="5">
        <f t="shared" si="121"/>
        <v>42443.008946759262</v>
      </c>
      <c r="M1298" t="b">
        <v>0</v>
      </c>
      <c r="N1298">
        <v>23</v>
      </c>
      <c r="O1298" t="b">
        <v>1</v>
      </c>
      <c r="P1298" t="s">
        <v>8271</v>
      </c>
      <c r="Q1298" s="7">
        <f t="shared" si="122"/>
        <v>1.411764705882353</v>
      </c>
      <c r="R1298" s="8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5">
        <f t="shared" si="120"/>
        <v>42461.747199074074</v>
      </c>
      <c r="L1299" s="5">
        <f t="shared" si="121"/>
        <v>42491.747199074074</v>
      </c>
      <c r="M1299" t="b">
        <v>0</v>
      </c>
      <c r="N1299">
        <v>238</v>
      </c>
      <c r="O1299" t="b">
        <v>1</v>
      </c>
      <c r="P1299" t="s">
        <v>8271</v>
      </c>
      <c r="Q1299" s="7">
        <f t="shared" si="122"/>
        <v>1.0952500000000001</v>
      </c>
      <c r="R1299" s="8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5">
        <f t="shared" si="120"/>
        <v>42458.680925925932</v>
      </c>
      <c r="L1300" s="5">
        <f t="shared" si="121"/>
        <v>42488.680925925932</v>
      </c>
      <c r="M1300" t="b">
        <v>0</v>
      </c>
      <c r="N1300">
        <v>33</v>
      </c>
      <c r="O1300" t="b">
        <v>1</v>
      </c>
      <c r="P1300" t="s">
        <v>8271</v>
      </c>
      <c r="Q1300" s="7">
        <f t="shared" si="122"/>
        <v>1.0465</v>
      </c>
      <c r="R1300" s="8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5">
        <f t="shared" si="120"/>
        <v>42169.814340277779</v>
      </c>
      <c r="L1301" s="5">
        <f t="shared" si="121"/>
        <v>42199.814340277779</v>
      </c>
      <c r="M1301" t="b">
        <v>0</v>
      </c>
      <c r="N1301">
        <v>32</v>
      </c>
      <c r="O1301" t="b">
        <v>1</v>
      </c>
      <c r="P1301" t="s">
        <v>8271</v>
      </c>
      <c r="Q1301" s="7">
        <f t="shared" si="122"/>
        <v>1.24</v>
      </c>
      <c r="R1301" s="8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5">
        <f t="shared" si="120"/>
        <v>42483.675208333334</v>
      </c>
      <c r="L1302" s="5">
        <f t="shared" si="121"/>
        <v>42522.789583333331</v>
      </c>
      <c r="M1302" t="b">
        <v>0</v>
      </c>
      <c r="N1302">
        <v>24</v>
      </c>
      <c r="O1302" t="b">
        <v>1</v>
      </c>
      <c r="P1302" t="s">
        <v>8271</v>
      </c>
      <c r="Q1302" s="7">
        <f t="shared" si="122"/>
        <v>1.35</v>
      </c>
      <c r="R1302" s="8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5">
        <f t="shared" si="120"/>
        <v>42195.749745370369</v>
      </c>
      <c r="L1303" s="5">
        <f t="shared" si="121"/>
        <v>42206.125</v>
      </c>
      <c r="M1303" t="b">
        <v>0</v>
      </c>
      <c r="N1303">
        <v>29</v>
      </c>
      <c r="O1303" t="b">
        <v>1</v>
      </c>
      <c r="P1303" t="s">
        <v>8271</v>
      </c>
      <c r="Q1303" s="7">
        <f t="shared" si="122"/>
        <v>1.0275000000000001</v>
      </c>
      <c r="R1303" s="8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5">
        <f t="shared" si="120"/>
        <v>42675.057997685188</v>
      </c>
      <c r="L1304" s="5">
        <f t="shared" si="121"/>
        <v>42705.099664351852</v>
      </c>
      <c r="M1304" t="b">
        <v>0</v>
      </c>
      <c r="N1304">
        <v>50</v>
      </c>
      <c r="O1304" t="b">
        <v>1</v>
      </c>
      <c r="P1304" t="s">
        <v>8271</v>
      </c>
      <c r="Q1304" s="7">
        <f t="shared" si="122"/>
        <v>1</v>
      </c>
      <c r="R1304" s="8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5">
        <f t="shared" si="120"/>
        <v>42566.441203703704</v>
      </c>
      <c r="L1305" s="5">
        <f t="shared" si="121"/>
        <v>42582.458333333328</v>
      </c>
      <c r="M1305" t="b">
        <v>0</v>
      </c>
      <c r="N1305">
        <v>108</v>
      </c>
      <c r="O1305" t="b">
        <v>1</v>
      </c>
      <c r="P1305" t="s">
        <v>8271</v>
      </c>
      <c r="Q1305" s="7">
        <f t="shared" si="122"/>
        <v>1.3026085714285716</v>
      </c>
      <c r="R1305" s="8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5">
        <f t="shared" si="120"/>
        <v>42747.194502314815</v>
      </c>
      <c r="L1306" s="5">
        <f t="shared" si="121"/>
        <v>42807.152835648143</v>
      </c>
      <c r="M1306" t="b">
        <v>0</v>
      </c>
      <c r="N1306">
        <v>104</v>
      </c>
      <c r="O1306" t="b">
        <v>0</v>
      </c>
      <c r="P1306" t="s">
        <v>8273</v>
      </c>
      <c r="Q1306" s="7">
        <f t="shared" si="122"/>
        <v>0.39627499999999999</v>
      </c>
      <c r="R1306" s="8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5">
        <f t="shared" si="120"/>
        <v>42543.665601851855</v>
      </c>
      <c r="L1307" s="5">
        <f t="shared" si="121"/>
        <v>42572.729166666672</v>
      </c>
      <c r="M1307" t="b">
        <v>0</v>
      </c>
      <c r="N1307">
        <v>86</v>
      </c>
      <c r="O1307" t="b">
        <v>0</v>
      </c>
      <c r="P1307" t="s">
        <v>8273</v>
      </c>
      <c r="Q1307" s="7">
        <f t="shared" si="122"/>
        <v>0.25976666666666665</v>
      </c>
      <c r="R1307" s="8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5">
        <f t="shared" si="120"/>
        <v>41947.457569444443</v>
      </c>
      <c r="L1308" s="5">
        <f t="shared" si="121"/>
        <v>41977.457569444443</v>
      </c>
      <c r="M1308" t="b">
        <v>0</v>
      </c>
      <c r="N1308">
        <v>356</v>
      </c>
      <c r="O1308" t="b">
        <v>0</v>
      </c>
      <c r="P1308" t="s">
        <v>8273</v>
      </c>
      <c r="Q1308" s="7">
        <f t="shared" si="122"/>
        <v>0.65246363636363636</v>
      </c>
      <c r="R1308" s="8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5">
        <f t="shared" si="120"/>
        <v>42387.503229166665</v>
      </c>
      <c r="L1309" s="5">
        <f t="shared" si="121"/>
        <v>42417.503229166665</v>
      </c>
      <c r="M1309" t="b">
        <v>0</v>
      </c>
      <c r="N1309">
        <v>45</v>
      </c>
      <c r="O1309" t="b">
        <v>0</v>
      </c>
      <c r="P1309" t="s">
        <v>8273</v>
      </c>
      <c r="Q1309" s="7">
        <f t="shared" si="122"/>
        <v>0.11514000000000001</v>
      </c>
      <c r="R1309" s="8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5">
        <f t="shared" si="120"/>
        <v>42611.613564814819</v>
      </c>
      <c r="L1310" s="5">
        <f t="shared" si="121"/>
        <v>42651.613564814819</v>
      </c>
      <c r="M1310" t="b">
        <v>0</v>
      </c>
      <c r="N1310">
        <v>38</v>
      </c>
      <c r="O1310" t="b">
        <v>0</v>
      </c>
      <c r="P1310" t="s">
        <v>8273</v>
      </c>
      <c r="Q1310" s="7">
        <f t="shared" si="122"/>
        <v>0.11360000000000001</v>
      </c>
      <c r="R1310" s="8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5">
        <f t="shared" si="120"/>
        <v>42257.882731481484</v>
      </c>
      <c r="L1311" s="5">
        <f t="shared" si="121"/>
        <v>42292.882731481484</v>
      </c>
      <c r="M1311" t="b">
        <v>0</v>
      </c>
      <c r="N1311">
        <v>35</v>
      </c>
      <c r="O1311" t="b">
        <v>0</v>
      </c>
      <c r="P1311" t="s">
        <v>8273</v>
      </c>
      <c r="Q1311" s="7">
        <f t="shared" si="122"/>
        <v>1.1199130434782609</v>
      </c>
      <c r="R1311" s="8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5">
        <f t="shared" si="120"/>
        <v>42556.667245370365</v>
      </c>
      <c r="L1312" s="5">
        <f t="shared" si="121"/>
        <v>42601.667245370365</v>
      </c>
      <c r="M1312" t="b">
        <v>0</v>
      </c>
      <c r="N1312">
        <v>24</v>
      </c>
      <c r="O1312" t="b">
        <v>0</v>
      </c>
      <c r="P1312" t="s">
        <v>8273</v>
      </c>
      <c r="Q1312" s="7">
        <f t="shared" si="122"/>
        <v>0.155</v>
      </c>
      <c r="R1312" s="8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5">
        <f t="shared" si="120"/>
        <v>42669.802303240736</v>
      </c>
      <c r="L1313" s="5">
        <f t="shared" si="121"/>
        <v>42704.843969907408</v>
      </c>
      <c r="M1313" t="b">
        <v>0</v>
      </c>
      <c r="N1313">
        <v>100</v>
      </c>
      <c r="O1313" t="b">
        <v>0</v>
      </c>
      <c r="P1313" t="s">
        <v>8273</v>
      </c>
      <c r="Q1313" s="7">
        <f t="shared" si="122"/>
        <v>0.32028000000000001</v>
      </c>
      <c r="R1313" s="8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5">
        <f t="shared" si="120"/>
        <v>42082.702800925923</v>
      </c>
      <c r="L1314" s="5">
        <f t="shared" si="121"/>
        <v>42112.702800925923</v>
      </c>
      <c r="M1314" t="b">
        <v>0</v>
      </c>
      <c r="N1314">
        <v>1</v>
      </c>
      <c r="O1314" t="b">
        <v>0</v>
      </c>
      <c r="P1314" t="s">
        <v>8273</v>
      </c>
      <c r="Q1314" s="7">
        <f t="shared" si="122"/>
        <v>6.0869565217391303E-3</v>
      </c>
      <c r="R1314" s="8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5">
        <f t="shared" si="120"/>
        <v>42402.709652777776</v>
      </c>
      <c r="L1315" s="5">
        <f t="shared" si="121"/>
        <v>42432.709652777776</v>
      </c>
      <c r="M1315" t="b">
        <v>0</v>
      </c>
      <c r="N1315">
        <v>122</v>
      </c>
      <c r="O1315" t="b">
        <v>0</v>
      </c>
      <c r="P1315" t="s">
        <v>8273</v>
      </c>
      <c r="Q1315" s="7">
        <f t="shared" si="122"/>
        <v>0.31114999999999998</v>
      </c>
      <c r="R1315" s="8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5">
        <f t="shared" si="120"/>
        <v>42604.669675925921</v>
      </c>
      <c r="L1316" s="5">
        <f t="shared" si="121"/>
        <v>42664.669675925921</v>
      </c>
      <c r="M1316" t="b">
        <v>0</v>
      </c>
      <c r="N1316">
        <v>11</v>
      </c>
      <c r="O1316" t="b">
        <v>0</v>
      </c>
      <c r="P1316" t="s">
        <v>8273</v>
      </c>
      <c r="Q1316" s="7">
        <f t="shared" si="122"/>
        <v>1.1266666666666666E-2</v>
      </c>
      <c r="R1316" s="8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5">
        <f t="shared" si="120"/>
        <v>42278.498240740737</v>
      </c>
      <c r="L1317" s="5">
        <f t="shared" si="121"/>
        <v>42314.041666666672</v>
      </c>
      <c r="M1317" t="b">
        <v>0</v>
      </c>
      <c r="N1317">
        <v>248</v>
      </c>
      <c r="O1317" t="b">
        <v>0</v>
      </c>
      <c r="P1317" t="s">
        <v>8273</v>
      </c>
      <c r="Q1317" s="7">
        <f t="shared" si="122"/>
        <v>0.40404000000000001</v>
      </c>
      <c r="R1317" s="8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5">
        <f t="shared" si="120"/>
        <v>42393.961909722217</v>
      </c>
      <c r="L1318" s="5">
        <f t="shared" si="121"/>
        <v>42428.961909722217</v>
      </c>
      <c r="M1318" t="b">
        <v>0</v>
      </c>
      <c r="N1318">
        <v>1</v>
      </c>
      <c r="O1318" t="b">
        <v>0</v>
      </c>
      <c r="P1318" t="s">
        <v>8273</v>
      </c>
      <c r="Q1318" s="7">
        <f t="shared" si="122"/>
        <v>1.3333333333333333E-5</v>
      </c>
      <c r="R1318" s="8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5">
        <f t="shared" si="120"/>
        <v>42520.235486111109</v>
      </c>
      <c r="L1319" s="5">
        <f t="shared" si="121"/>
        <v>42572.583333333328</v>
      </c>
      <c r="M1319" t="b">
        <v>0</v>
      </c>
      <c r="N1319">
        <v>19</v>
      </c>
      <c r="O1319" t="b">
        <v>0</v>
      </c>
      <c r="P1319" t="s">
        <v>8273</v>
      </c>
      <c r="Q1319" s="7">
        <f t="shared" si="122"/>
        <v>5.7334999999999997E-2</v>
      </c>
      <c r="R1319" s="8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5">
        <f t="shared" si="120"/>
        <v>41985.043657407412</v>
      </c>
      <c r="L1320" s="5">
        <f t="shared" si="121"/>
        <v>42015.043657407412</v>
      </c>
      <c r="M1320" t="b">
        <v>0</v>
      </c>
      <c r="N1320">
        <v>135</v>
      </c>
      <c r="O1320" t="b">
        <v>0</v>
      </c>
      <c r="P1320" t="s">
        <v>8273</v>
      </c>
      <c r="Q1320" s="7">
        <f t="shared" si="122"/>
        <v>0.15325</v>
      </c>
      <c r="R1320" s="8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5">
        <f t="shared" si="120"/>
        <v>41816.812094907407</v>
      </c>
      <c r="L1321" s="5">
        <f t="shared" si="121"/>
        <v>41831.666666666664</v>
      </c>
      <c r="M1321" t="b">
        <v>0</v>
      </c>
      <c r="N1321">
        <v>9</v>
      </c>
      <c r="O1321" t="b">
        <v>0</v>
      </c>
      <c r="P1321" t="s">
        <v>8273</v>
      </c>
      <c r="Q1321" s="7">
        <f t="shared" si="122"/>
        <v>0.15103448275862069</v>
      </c>
      <c r="R1321" s="8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5">
        <f t="shared" si="120"/>
        <v>42705.690347222218</v>
      </c>
      <c r="L1322" s="5">
        <f t="shared" si="121"/>
        <v>42734.958333333328</v>
      </c>
      <c r="M1322" t="b">
        <v>0</v>
      </c>
      <c r="N1322">
        <v>3</v>
      </c>
      <c r="O1322" t="b">
        <v>0</v>
      </c>
      <c r="P1322" t="s">
        <v>8273</v>
      </c>
      <c r="Q1322" s="7">
        <f t="shared" si="122"/>
        <v>5.0299999999999997E-3</v>
      </c>
      <c r="R1322" s="8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5">
        <f t="shared" si="120"/>
        <v>42697.74927083333</v>
      </c>
      <c r="L1323" s="5">
        <f t="shared" si="121"/>
        <v>42727.74927083333</v>
      </c>
      <c r="M1323" t="b">
        <v>0</v>
      </c>
      <c r="N1323">
        <v>7</v>
      </c>
      <c r="O1323" t="b">
        <v>0</v>
      </c>
      <c r="P1323" t="s">
        <v>8273</v>
      </c>
      <c r="Q1323" s="7">
        <f t="shared" si="122"/>
        <v>1.3028138528138528E-2</v>
      </c>
      <c r="R1323" s="8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5">
        <f t="shared" si="120"/>
        <v>42115.656539351854</v>
      </c>
      <c r="L1324" s="5">
        <f t="shared" si="121"/>
        <v>42145.656539351854</v>
      </c>
      <c r="M1324" t="b">
        <v>0</v>
      </c>
      <c r="N1324">
        <v>4</v>
      </c>
      <c r="O1324" t="b">
        <v>0</v>
      </c>
      <c r="P1324" t="s">
        <v>8273</v>
      </c>
      <c r="Q1324" s="7">
        <f t="shared" si="122"/>
        <v>3.0285714285714286E-3</v>
      </c>
      <c r="R1324" s="8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5">
        <f t="shared" si="120"/>
        <v>42451.698449074072</v>
      </c>
      <c r="L1325" s="5">
        <f t="shared" si="121"/>
        <v>42486.288194444445</v>
      </c>
      <c r="M1325" t="b">
        <v>0</v>
      </c>
      <c r="N1325">
        <v>44</v>
      </c>
      <c r="O1325" t="b">
        <v>0</v>
      </c>
      <c r="P1325" t="s">
        <v>8273</v>
      </c>
      <c r="Q1325" s="7">
        <f t="shared" si="122"/>
        <v>8.8800000000000004E-2</v>
      </c>
      <c r="R1325" s="8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5">
        <f t="shared" si="120"/>
        <v>42626.633703703701</v>
      </c>
      <c r="L1326" s="5">
        <f t="shared" si="121"/>
        <v>42656.633703703701</v>
      </c>
      <c r="M1326" t="b">
        <v>0</v>
      </c>
      <c r="N1326">
        <v>90</v>
      </c>
      <c r="O1326" t="b">
        <v>0</v>
      </c>
      <c r="P1326" t="s">
        <v>8273</v>
      </c>
      <c r="Q1326" s="7">
        <f t="shared" si="122"/>
        <v>9.8400000000000001E-2</v>
      </c>
      <c r="R1326" s="8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5">
        <f t="shared" si="120"/>
        <v>42704.086053240739</v>
      </c>
      <c r="L1327" s="5">
        <f t="shared" si="121"/>
        <v>42734.086053240739</v>
      </c>
      <c r="M1327" t="b">
        <v>0</v>
      </c>
      <c r="N1327">
        <v>8</v>
      </c>
      <c r="O1327" t="b">
        <v>0</v>
      </c>
      <c r="P1327" t="s">
        <v>8273</v>
      </c>
      <c r="Q1327" s="7">
        <f t="shared" si="122"/>
        <v>2.4299999999999999E-2</v>
      </c>
      <c r="R1327" s="8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5">
        <f t="shared" si="120"/>
        <v>41974.791990740734</v>
      </c>
      <c r="L1328" s="5">
        <f t="shared" si="121"/>
        <v>42019.791990740734</v>
      </c>
      <c r="M1328" t="b">
        <v>0</v>
      </c>
      <c r="N1328">
        <v>11</v>
      </c>
      <c r="O1328" t="b">
        <v>0</v>
      </c>
      <c r="P1328" t="s">
        <v>8273</v>
      </c>
      <c r="Q1328" s="7">
        <f t="shared" si="122"/>
        <v>1.1299999999999999E-2</v>
      </c>
      <c r="R1328" s="8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5">
        <f t="shared" si="120"/>
        <v>42123.678645833337</v>
      </c>
      <c r="L1329" s="5">
        <f t="shared" si="121"/>
        <v>42153.678645833337</v>
      </c>
      <c r="M1329" t="b">
        <v>0</v>
      </c>
      <c r="N1329">
        <v>41</v>
      </c>
      <c r="O1329" t="b">
        <v>0</v>
      </c>
      <c r="P1329" t="s">
        <v>8273</v>
      </c>
      <c r="Q1329" s="7">
        <f t="shared" si="122"/>
        <v>3.5520833333333335E-2</v>
      </c>
      <c r="R1329" s="8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5">
        <f t="shared" si="120"/>
        <v>42612.642754629633</v>
      </c>
      <c r="L1330" s="5">
        <f t="shared" si="121"/>
        <v>42657.642754629633</v>
      </c>
      <c r="M1330" t="b">
        <v>0</v>
      </c>
      <c r="N1330">
        <v>15</v>
      </c>
      <c r="O1330" t="b">
        <v>0</v>
      </c>
      <c r="P1330" t="s">
        <v>8273</v>
      </c>
      <c r="Q1330" s="7">
        <f t="shared" si="122"/>
        <v>2.3306666666666667E-2</v>
      </c>
      <c r="R1330" s="8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5">
        <f t="shared" si="120"/>
        <v>41935.221585648149</v>
      </c>
      <c r="L1331" s="5">
        <f t="shared" si="121"/>
        <v>41975.263252314813</v>
      </c>
      <c r="M1331" t="b">
        <v>0</v>
      </c>
      <c r="N1331">
        <v>9</v>
      </c>
      <c r="O1331" t="b">
        <v>0</v>
      </c>
      <c r="P1331" t="s">
        <v>8273</v>
      </c>
      <c r="Q1331" s="7">
        <f t="shared" si="122"/>
        <v>8.1600000000000006E-3</v>
      </c>
      <c r="R1331" s="8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5">
        <f t="shared" si="120"/>
        <v>42522.276724537034</v>
      </c>
      <c r="L1332" s="5">
        <f t="shared" si="121"/>
        <v>42553.166666666672</v>
      </c>
      <c r="M1332" t="b">
        <v>0</v>
      </c>
      <c r="N1332">
        <v>50</v>
      </c>
      <c r="O1332" t="b">
        <v>0</v>
      </c>
      <c r="P1332" t="s">
        <v>8273</v>
      </c>
      <c r="Q1332" s="7">
        <f t="shared" si="122"/>
        <v>0.22494285714285714</v>
      </c>
      <c r="R1332" s="8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5">
        <f t="shared" si="120"/>
        <v>42569.50409722222</v>
      </c>
      <c r="L1333" s="5">
        <f t="shared" si="121"/>
        <v>42599.50409722222</v>
      </c>
      <c r="M1333" t="b">
        <v>0</v>
      </c>
      <c r="N1333">
        <v>34</v>
      </c>
      <c r="O1333" t="b">
        <v>0</v>
      </c>
      <c r="P1333" t="s">
        <v>8273</v>
      </c>
      <c r="Q1333" s="7">
        <f t="shared" si="122"/>
        <v>1.3668E-2</v>
      </c>
      <c r="R1333" s="8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5">
        <f t="shared" si="120"/>
        <v>42732.060277777782</v>
      </c>
      <c r="L1334" s="5">
        <f t="shared" si="121"/>
        <v>42762.060277777782</v>
      </c>
      <c r="M1334" t="b">
        <v>0</v>
      </c>
      <c r="N1334">
        <v>0</v>
      </c>
      <c r="O1334" t="b">
        <v>0</v>
      </c>
      <c r="P1334" t="s">
        <v>8273</v>
      </c>
      <c r="Q1334" s="7">
        <f t="shared" si="122"/>
        <v>0</v>
      </c>
      <c r="R1334" s="8">
        <f t="shared" si="123"/>
        <v>0</v>
      </c>
      <c r="S1334" t="str">
        <f t="shared" si="124"/>
        <v>technology</v>
      </c>
      <c r="T1334" t="str">
        <f t="shared" si="125"/>
        <v>wearables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5">
        <f t="shared" si="120"/>
        <v>41806.106770833336</v>
      </c>
      <c r="L1335" s="5">
        <f t="shared" si="121"/>
        <v>41836.106770833336</v>
      </c>
      <c r="M1335" t="b">
        <v>0</v>
      </c>
      <c r="N1335">
        <v>0</v>
      </c>
      <c r="O1335" t="b">
        <v>0</v>
      </c>
      <c r="P1335" t="s">
        <v>8273</v>
      </c>
      <c r="Q1335" s="7">
        <f t="shared" si="122"/>
        <v>0</v>
      </c>
      <c r="R1335" s="8">
        <f t="shared" si="123"/>
        <v>0</v>
      </c>
      <c r="S1335" t="str">
        <f t="shared" si="124"/>
        <v>technology</v>
      </c>
      <c r="T1335" t="str">
        <f t="shared" si="125"/>
        <v>wearables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5">
        <f t="shared" si="120"/>
        <v>42410.774155092593</v>
      </c>
      <c r="L1336" s="5">
        <f t="shared" si="121"/>
        <v>42440.774155092593</v>
      </c>
      <c r="M1336" t="b">
        <v>0</v>
      </c>
      <c r="N1336">
        <v>276</v>
      </c>
      <c r="O1336" t="b">
        <v>0</v>
      </c>
      <c r="P1336" t="s">
        <v>8273</v>
      </c>
      <c r="Q1336" s="7">
        <f t="shared" si="122"/>
        <v>0.10754135338345865</v>
      </c>
      <c r="R1336" s="8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5">
        <f t="shared" si="120"/>
        <v>42313.936365740738</v>
      </c>
      <c r="L1337" s="5">
        <f t="shared" si="121"/>
        <v>42343.936365740738</v>
      </c>
      <c r="M1337" t="b">
        <v>0</v>
      </c>
      <c r="N1337">
        <v>16</v>
      </c>
      <c r="O1337" t="b">
        <v>0</v>
      </c>
      <c r="P1337" t="s">
        <v>8273</v>
      </c>
      <c r="Q1337" s="7">
        <f t="shared" si="122"/>
        <v>0.1976</v>
      </c>
      <c r="R1337" s="8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5">
        <f t="shared" si="120"/>
        <v>41955.863750000004</v>
      </c>
      <c r="L1338" s="5">
        <f t="shared" si="121"/>
        <v>41990.863750000004</v>
      </c>
      <c r="M1338" t="b">
        <v>0</v>
      </c>
      <c r="N1338">
        <v>224</v>
      </c>
      <c r="O1338" t="b">
        <v>0</v>
      </c>
      <c r="P1338" t="s">
        <v>8273</v>
      </c>
      <c r="Q1338" s="7">
        <f t="shared" si="122"/>
        <v>0.84946999999999995</v>
      </c>
      <c r="R1338" s="8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5">
        <f t="shared" si="120"/>
        <v>42767.577303240745</v>
      </c>
      <c r="L1339" s="5">
        <f t="shared" si="121"/>
        <v>42797.577303240745</v>
      </c>
      <c r="M1339" t="b">
        <v>0</v>
      </c>
      <c r="N1339">
        <v>140</v>
      </c>
      <c r="O1339" t="b">
        <v>0</v>
      </c>
      <c r="P1339" t="s">
        <v>8273</v>
      </c>
      <c r="Q1339" s="7">
        <f t="shared" si="122"/>
        <v>0.49381999999999998</v>
      </c>
      <c r="R1339" s="8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5">
        <f t="shared" si="120"/>
        <v>42188.803622685184</v>
      </c>
      <c r="L1340" s="5">
        <f t="shared" si="121"/>
        <v>42218.803622685184</v>
      </c>
      <c r="M1340" t="b">
        <v>0</v>
      </c>
      <c r="N1340">
        <v>15</v>
      </c>
      <c r="O1340" t="b">
        <v>0</v>
      </c>
      <c r="P1340" t="s">
        <v>8273</v>
      </c>
      <c r="Q1340" s="7">
        <f t="shared" si="122"/>
        <v>3.3033333333333331E-2</v>
      </c>
      <c r="R1340" s="8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5">
        <f t="shared" si="120"/>
        <v>41936.647164351853</v>
      </c>
      <c r="L1341" s="5">
        <f t="shared" si="121"/>
        <v>41981.688831018517</v>
      </c>
      <c r="M1341" t="b">
        <v>0</v>
      </c>
      <c r="N1341">
        <v>37</v>
      </c>
      <c r="O1341" t="b">
        <v>0</v>
      </c>
      <c r="P1341" t="s">
        <v>8273</v>
      </c>
      <c r="Q1341" s="7">
        <f t="shared" si="122"/>
        <v>6.6339999999999996E-2</v>
      </c>
      <c r="R1341" s="8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5">
        <f t="shared" si="120"/>
        <v>41836.595520833333</v>
      </c>
      <c r="L1342" s="5">
        <f t="shared" si="121"/>
        <v>41866.595520833333</v>
      </c>
      <c r="M1342" t="b">
        <v>0</v>
      </c>
      <c r="N1342">
        <v>0</v>
      </c>
      <c r="O1342" t="b">
        <v>0</v>
      </c>
      <c r="P1342" t="s">
        <v>8273</v>
      </c>
      <c r="Q1342" s="7">
        <f t="shared" si="122"/>
        <v>0</v>
      </c>
      <c r="R1342" s="8">
        <f t="shared" si="123"/>
        <v>0</v>
      </c>
      <c r="S1342" t="str">
        <f t="shared" si="124"/>
        <v>technology</v>
      </c>
      <c r="T1342" t="str">
        <f t="shared" si="125"/>
        <v>wearables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5">
        <f t="shared" si="120"/>
        <v>42612.624039351853</v>
      </c>
      <c r="L1343" s="5">
        <f t="shared" si="121"/>
        <v>42644.624039351853</v>
      </c>
      <c r="M1343" t="b">
        <v>0</v>
      </c>
      <c r="N1343">
        <v>46</v>
      </c>
      <c r="O1343" t="b">
        <v>0</v>
      </c>
      <c r="P1343" t="s">
        <v>8273</v>
      </c>
      <c r="Q1343" s="7">
        <f t="shared" si="122"/>
        <v>0.7036</v>
      </c>
      <c r="R1343" s="8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5">
        <f t="shared" si="120"/>
        <v>42172.816423611104</v>
      </c>
      <c r="L1344" s="5">
        <f t="shared" si="121"/>
        <v>42202.816423611104</v>
      </c>
      <c r="M1344" t="b">
        <v>0</v>
      </c>
      <c r="N1344">
        <v>1</v>
      </c>
      <c r="O1344" t="b">
        <v>0</v>
      </c>
      <c r="P1344" t="s">
        <v>8273</v>
      </c>
      <c r="Q1344" s="7">
        <f t="shared" si="122"/>
        <v>2E-3</v>
      </c>
      <c r="R1344" s="8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5">
        <f t="shared" si="120"/>
        <v>42542.526423611111</v>
      </c>
      <c r="L1345" s="5">
        <f t="shared" si="121"/>
        <v>42601.165972222225</v>
      </c>
      <c r="M1345" t="b">
        <v>0</v>
      </c>
      <c r="N1345">
        <v>323</v>
      </c>
      <c r="O1345" t="b">
        <v>0</v>
      </c>
      <c r="P1345" t="s">
        <v>8273</v>
      </c>
      <c r="Q1345" s="7">
        <f t="shared" si="122"/>
        <v>1.02298</v>
      </c>
      <c r="R1345" s="8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5">
        <f t="shared" si="120"/>
        <v>42522.789803240739</v>
      </c>
      <c r="L1346" s="5">
        <f t="shared" si="121"/>
        <v>42551.789803240739</v>
      </c>
      <c r="M1346" t="b">
        <v>0</v>
      </c>
      <c r="N1346">
        <v>139</v>
      </c>
      <c r="O1346" t="b">
        <v>1</v>
      </c>
      <c r="P1346" t="s">
        <v>8274</v>
      </c>
      <c r="Q1346" s="7">
        <f t="shared" si="122"/>
        <v>3.7773333333333334</v>
      </c>
      <c r="R1346" s="8">
        <f t="shared" si="123"/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5">
        <f t="shared" ref="K1347:K1410" si="126">(((J1347/60)/60)/24)+DATE(1970,1,1)</f>
        <v>41799.814340277779</v>
      </c>
      <c r="L1347" s="5">
        <f t="shared" ref="L1347:L1410" si="127">(((I1347/60)/60)/24)+DATE(1970,1,1)</f>
        <v>41834.814340277779</v>
      </c>
      <c r="M1347" t="b">
        <v>0</v>
      </c>
      <c r="N1347">
        <v>7</v>
      </c>
      <c r="O1347" t="b">
        <v>1</v>
      </c>
      <c r="P1347" t="s">
        <v>8274</v>
      </c>
      <c r="Q1347" s="7">
        <f t="shared" ref="Q1347:Q1410" si="128">E1347/D1347</f>
        <v>1.25</v>
      </c>
      <c r="R1347" s="8">
        <f t="shared" ref="R1347:R1410" si="129">IFERROR(E1347/N1347,0)</f>
        <v>53.571428571428569</v>
      </c>
      <c r="S1347" t="str">
        <f t="shared" ref="S1347:S1410" si="130">LEFT(P1347,FIND("/",P1347)-1)</f>
        <v>publishing</v>
      </c>
      <c r="T1347" t="str">
        <f t="shared" ref="T1347:T1410" si="131">RIGHT(P1347,LEN(P1347)-FIND("/",P1347))</f>
        <v>nonfiction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5">
        <f t="shared" si="126"/>
        <v>41422.075821759259</v>
      </c>
      <c r="L1348" s="5">
        <f t="shared" si="127"/>
        <v>41452.075821759259</v>
      </c>
      <c r="M1348" t="b">
        <v>0</v>
      </c>
      <c r="N1348">
        <v>149</v>
      </c>
      <c r="O1348" t="b">
        <v>1</v>
      </c>
      <c r="P1348" t="s">
        <v>8274</v>
      </c>
      <c r="Q1348" s="7">
        <f t="shared" si="128"/>
        <v>1.473265306122449</v>
      </c>
      <c r="R1348" s="8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5">
        <f t="shared" si="126"/>
        <v>42040.638020833328</v>
      </c>
      <c r="L1349" s="5">
        <f t="shared" si="127"/>
        <v>42070.638020833328</v>
      </c>
      <c r="M1349" t="b">
        <v>0</v>
      </c>
      <c r="N1349">
        <v>31</v>
      </c>
      <c r="O1349" t="b">
        <v>1</v>
      </c>
      <c r="P1349" t="s">
        <v>8274</v>
      </c>
      <c r="Q1349" s="7">
        <f t="shared" si="128"/>
        <v>1.022</v>
      </c>
      <c r="R1349" s="8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5">
        <f t="shared" si="126"/>
        <v>41963.506168981476</v>
      </c>
      <c r="L1350" s="5">
        <f t="shared" si="127"/>
        <v>41991.506168981476</v>
      </c>
      <c r="M1350" t="b">
        <v>0</v>
      </c>
      <c r="N1350">
        <v>26</v>
      </c>
      <c r="O1350" t="b">
        <v>1</v>
      </c>
      <c r="P1350" t="s">
        <v>8274</v>
      </c>
      <c r="Q1350" s="7">
        <f t="shared" si="128"/>
        <v>1.018723404255319</v>
      </c>
      <c r="R1350" s="8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5">
        <f t="shared" si="126"/>
        <v>42317.33258101852</v>
      </c>
      <c r="L1351" s="5">
        <f t="shared" si="127"/>
        <v>42354.290972222225</v>
      </c>
      <c r="M1351" t="b">
        <v>0</v>
      </c>
      <c r="N1351">
        <v>172</v>
      </c>
      <c r="O1351" t="b">
        <v>1</v>
      </c>
      <c r="P1351" t="s">
        <v>8274</v>
      </c>
      <c r="Q1351" s="7">
        <f t="shared" si="128"/>
        <v>2.0419999999999998</v>
      </c>
      <c r="R1351" s="8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5">
        <f t="shared" si="126"/>
        <v>42334.013124999998</v>
      </c>
      <c r="L1352" s="5">
        <f t="shared" si="127"/>
        <v>42364.013124999998</v>
      </c>
      <c r="M1352" t="b">
        <v>0</v>
      </c>
      <c r="N1352">
        <v>78</v>
      </c>
      <c r="O1352" t="b">
        <v>1</v>
      </c>
      <c r="P1352" t="s">
        <v>8274</v>
      </c>
      <c r="Q1352" s="7">
        <f t="shared" si="128"/>
        <v>1.0405</v>
      </c>
      <c r="R1352" s="8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5">
        <f t="shared" si="126"/>
        <v>42382.74009259259</v>
      </c>
      <c r="L1353" s="5">
        <f t="shared" si="127"/>
        <v>42412.74009259259</v>
      </c>
      <c r="M1353" t="b">
        <v>0</v>
      </c>
      <c r="N1353">
        <v>120</v>
      </c>
      <c r="O1353" t="b">
        <v>1</v>
      </c>
      <c r="P1353" t="s">
        <v>8274</v>
      </c>
      <c r="Q1353" s="7">
        <f t="shared" si="128"/>
        <v>1.0126500000000001</v>
      </c>
      <c r="R1353" s="8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5">
        <f t="shared" si="126"/>
        <v>42200.578310185185</v>
      </c>
      <c r="L1354" s="5">
        <f t="shared" si="127"/>
        <v>42252.165972222225</v>
      </c>
      <c r="M1354" t="b">
        <v>0</v>
      </c>
      <c r="N1354">
        <v>227</v>
      </c>
      <c r="O1354" t="b">
        <v>1</v>
      </c>
      <c r="P1354" t="s">
        <v>8274</v>
      </c>
      <c r="Q1354" s="7">
        <f t="shared" si="128"/>
        <v>1.3613999999999999</v>
      </c>
      <c r="R1354" s="8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5">
        <f t="shared" si="126"/>
        <v>41309.11791666667</v>
      </c>
      <c r="L1355" s="5">
        <f t="shared" si="127"/>
        <v>41344</v>
      </c>
      <c r="M1355" t="b">
        <v>0</v>
      </c>
      <c r="N1355">
        <v>42</v>
      </c>
      <c r="O1355" t="b">
        <v>1</v>
      </c>
      <c r="P1355" t="s">
        <v>8274</v>
      </c>
      <c r="Q1355" s="7">
        <f t="shared" si="128"/>
        <v>1.3360000000000001</v>
      </c>
      <c r="R1355" s="8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5">
        <f t="shared" si="126"/>
        <v>42502.807627314818</v>
      </c>
      <c r="L1356" s="5">
        <f t="shared" si="127"/>
        <v>42532.807627314818</v>
      </c>
      <c r="M1356" t="b">
        <v>0</v>
      </c>
      <c r="N1356">
        <v>64</v>
      </c>
      <c r="O1356" t="b">
        <v>1</v>
      </c>
      <c r="P1356" t="s">
        <v>8274</v>
      </c>
      <c r="Q1356" s="7">
        <f t="shared" si="128"/>
        <v>1.3025</v>
      </c>
      <c r="R1356" s="8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5">
        <f t="shared" si="126"/>
        <v>41213.254687499997</v>
      </c>
      <c r="L1357" s="5">
        <f t="shared" si="127"/>
        <v>41243.416666666664</v>
      </c>
      <c r="M1357" t="b">
        <v>0</v>
      </c>
      <c r="N1357">
        <v>121</v>
      </c>
      <c r="O1357" t="b">
        <v>1</v>
      </c>
      <c r="P1357" t="s">
        <v>8274</v>
      </c>
      <c r="Q1357" s="7">
        <f t="shared" si="128"/>
        <v>1.2267999999999999</v>
      </c>
      <c r="R1357" s="8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5">
        <f t="shared" si="126"/>
        <v>41430.038888888892</v>
      </c>
      <c r="L1358" s="5">
        <f t="shared" si="127"/>
        <v>41460.038888888892</v>
      </c>
      <c r="M1358" t="b">
        <v>0</v>
      </c>
      <c r="N1358">
        <v>87</v>
      </c>
      <c r="O1358" t="b">
        <v>1</v>
      </c>
      <c r="P1358" t="s">
        <v>8274</v>
      </c>
      <c r="Q1358" s="7">
        <f t="shared" si="128"/>
        <v>1.8281058823529412</v>
      </c>
      <c r="R1358" s="8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5">
        <f t="shared" si="126"/>
        <v>41304.962233796294</v>
      </c>
      <c r="L1359" s="5">
        <f t="shared" si="127"/>
        <v>41334.249305555553</v>
      </c>
      <c r="M1359" t="b">
        <v>0</v>
      </c>
      <c r="N1359">
        <v>65</v>
      </c>
      <c r="O1359" t="b">
        <v>1</v>
      </c>
      <c r="P1359" t="s">
        <v>8274</v>
      </c>
      <c r="Q1359" s="7">
        <f t="shared" si="128"/>
        <v>1.2529999999999999</v>
      </c>
      <c r="R1359" s="8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5">
        <f t="shared" si="126"/>
        <v>40689.570868055554</v>
      </c>
      <c r="L1360" s="5">
        <f t="shared" si="127"/>
        <v>40719.570868055554</v>
      </c>
      <c r="M1360" t="b">
        <v>0</v>
      </c>
      <c r="N1360">
        <v>49</v>
      </c>
      <c r="O1360" t="b">
        <v>1</v>
      </c>
      <c r="P1360" t="s">
        <v>8274</v>
      </c>
      <c r="Q1360" s="7">
        <f t="shared" si="128"/>
        <v>1.1166666666666667</v>
      </c>
      <c r="R1360" s="8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5">
        <f t="shared" si="126"/>
        <v>40668.814699074072</v>
      </c>
      <c r="L1361" s="5">
        <f t="shared" si="127"/>
        <v>40730.814699074072</v>
      </c>
      <c r="M1361" t="b">
        <v>0</v>
      </c>
      <c r="N1361">
        <v>19</v>
      </c>
      <c r="O1361" t="b">
        <v>1</v>
      </c>
      <c r="P1361" t="s">
        <v>8274</v>
      </c>
      <c r="Q1361" s="7">
        <f t="shared" si="128"/>
        <v>1.1575757575757575</v>
      </c>
      <c r="R1361" s="8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5">
        <f t="shared" si="126"/>
        <v>41095.900694444441</v>
      </c>
      <c r="L1362" s="5">
        <f t="shared" si="127"/>
        <v>41123.900694444441</v>
      </c>
      <c r="M1362" t="b">
        <v>0</v>
      </c>
      <c r="N1362">
        <v>81</v>
      </c>
      <c r="O1362" t="b">
        <v>1</v>
      </c>
      <c r="P1362" t="s">
        <v>8274</v>
      </c>
      <c r="Q1362" s="7">
        <f t="shared" si="128"/>
        <v>1.732</v>
      </c>
      <c r="R1362" s="8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5">
        <f t="shared" si="126"/>
        <v>41781.717268518521</v>
      </c>
      <c r="L1363" s="5">
        <f t="shared" si="127"/>
        <v>41811.717268518521</v>
      </c>
      <c r="M1363" t="b">
        <v>0</v>
      </c>
      <c r="N1363">
        <v>264</v>
      </c>
      <c r="O1363" t="b">
        <v>1</v>
      </c>
      <c r="P1363" t="s">
        <v>8274</v>
      </c>
      <c r="Q1363" s="7">
        <f t="shared" si="128"/>
        <v>1.2598333333333334</v>
      </c>
      <c r="R1363" s="8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5">
        <f t="shared" si="126"/>
        <v>41464.934386574074</v>
      </c>
      <c r="L1364" s="5">
        <f t="shared" si="127"/>
        <v>41524.934386574074</v>
      </c>
      <c r="M1364" t="b">
        <v>0</v>
      </c>
      <c r="N1364">
        <v>25</v>
      </c>
      <c r="O1364" t="b">
        <v>1</v>
      </c>
      <c r="P1364" t="s">
        <v>8274</v>
      </c>
      <c r="Q1364" s="7">
        <f t="shared" si="128"/>
        <v>1.091</v>
      </c>
      <c r="R1364" s="8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5">
        <f t="shared" si="126"/>
        <v>42396.8440625</v>
      </c>
      <c r="L1365" s="5">
        <f t="shared" si="127"/>
        <v>42415.332638888889</v>
      </c>
      <c r="M1365" t="b">
        <v>0</v>
      </c>
      <c r="N1365">
        <v>5</v>
      </c>
      <c r="O1365" t="b">
        <v>1</v>
      </c>
      <c r="P1365" t="s">
        <v>8274</v>
      </c>
      <c r="Q1365" s="7">
        <f t="shared" si="128"/>
        <v>1</v>
      </c>
      <c r="R1365" s="8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5">
        <f t="shared" si="126"/>
        <v>41951.695671296293</v>
      </c>
      <c r="L1366" s="5">
        <f t="shared" si="127"/>
        <v>42011.6956712963</v>
      </c>
      <c r="M1366" t="b">
        <v>0</v>
      </c>
      <c r="N1366">
        <v>144</v>
      </c>
      <c r="O1366" t="b">
        <v>1</v>
      </c>
      <c r="P1366" t="s">
        <v>8276</v>
      </c>
      <c r="Q1366" s="7">
        <f t="shared" si="128"/>
        <v>1.1864285714285714</v>
      </c>
      <c r="R1366" s="8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5">
        <f t="shared" si="126"/>
        <v>42049.733240740738</v>
      </c>
      <c r="L1367" s="5">
        <f t="shared" si="127"/>
        <v>42079.691574074073</v>
      </c>
      <c r="M1367" t="b">
        <v>0</v>
      </c>
      <c r="N1367">
        <v>92</v>
      </c>
      <c r="O1367" t="b">
        <v>1</v>
      </c>
      <c r="P1367" t="s">
        <v>8276</v>
      </c>
      <c r="Q1367" s="7">
        <f t="shared" si="128"/>
        <v>1.0026666666666666</v>
      </c>
      <c r="R1367" s="8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5">
        <f t="shared" si="126"/>
        <v>41924.996099537035</v>
      </c>
      <c r="L1368" s="5">
        <f t="shared" si="127"/>
        <v>41970.037766203706</v>
      </c>
      <c r="M1368" t="b">
        <v>0</v>
      </c>
      <c r="N1368">
        <v>147</v>
      </c>
      <c r="O1368" t="b">
        <v>1</v>
      </c>
      <c r="P1368" t="s">
        <v>8276</v>
      </c>
      <c r="Q1368" s="7">
        <f t="shared" si="128"/>
        <v>1.2648920000000001</v>
      </c>
      <c r="R1368" s="8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5">
        <f t="shared" si="126"/>
        <v>42292.002893518518</v>
      </c>
      <c r="L1369" s="5">
        <f t="shared" si="127"/>
        <v>42322.044560185182</v>
      </c>
      <c r="M1369" t="b">
        <v>0</v>
      </c>
      <c r="N1369">
        <v>90</v>
      </c>
      <c r="O1369" t="b">
        <v>1</v>
      </c>
      <c r="P1369" t="s">
        <v>8276</v>
      </c>
      <c r="Q1369" s="7">
        <f t="shared" si="128"/>
        <v>1.1426000000000001</v>
      </c>
      <c r="R1369" s="8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5">
        <f t="shared" si="126"/>
        <v>42146.190902777773</v>
      </c>
      <c r="L1370" s="5">
        <f t="shared" si="127"/>
        <v>42170.190902777773</v>
      </c>
      <c r="M1370" t="b">
        <v>0</v>
      </c>
      <c r="N1370">
        <v>87</v>
      </c>
      <c r="O1370" t="b">
        <v>1</v>
      </c>
      <c r="P1370" t="s">
        <v>8276</v>
      </c>
      <c r="Q1370" s="7">
        <f t="shared" si="128"/>
        <v>1.107</v>
      </c>
      <c r="R1370" s="8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5">
        <f t="shared" si="126"/>
        <v>41710.594282407408</v>
      </c>
      <c r="L1371" s="5">
        <f t="shared" si="127"/>
        <v>41740.594282407408</v>
      </c>
      <c r="M1371" t="b">
        <v>0</v>
      </c>
      <c r="N1371">
        <v>406</v>
      </c>
      <c r="O1371" t="b">
        <v>1</v>
      </c>
      <c r="P1371" t="s">
        <v>8276</v>
      </c>
      <c r="Q1371" s="7">
        <f t="shared" si="128"/>
        <v>1.0534805315203954</v>
      </c>
      <c r="R1371" s="8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5">
        <f t="shared" si="126"/>
        <v>41548.00335648148</v>
      </c>
      <c r="L1372" s="5">
        <f t="shared" si="127"/>
        <v>41563.00335648148</v>
      </c>
      <c r="M1372" t="b">
        <v>0</v>
      </c>
      <c r="N1372">
        <v>20</v>
      </c>
      <c r="O1372" t="b">
        <v>1</v>
      </c>
      <c r="P1372" t="s">
        <v>8276</v>
      </c>
      <c r="Q1372" s="7">
        <f t="shared" si="128"/>
        <v>1.0366666666666666</v>
      </c>
      <c r="R1372" s="8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5">
        <f t="shared" si="126"/>
        <v>42101.758587962962</v>
      </c>
      <c r="L1373" s="5">
        <f t="shared" si="127"/>
        <v>42131.758587962962</v>
      </c>
      <c r="M1373" t="b">
        <v>0</v>
      </c>
      <c r="N1373">
        <v>70</v>
      </c>
      <c r="O1373" t="b">
        <v>1</v>
      </c>
      <c r="P1373" t="s">
        <v>8276</v>
      </c>
      <c r="Q1373" s="7">
        <f t="shared" si="128"/>
        <v>1.0708672667523933</v>
      </c>
      <c r="R1373" s="8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5">
        <f t="shared" si="126"/>
        <v>41072.739953703705</v>
      </c>
      <c r="L1374" s="5">
        <f t="shared" si="127"/>
        <v>41102.739953703705</v>
      </c>
      <c r="M1374" t="b">
        <v>0</v>
      </c>
      <c r="N1374">
        <v>16</v>
      </c>
      <c r="O1374" t="b">
        <v>1</v>
      </c>
      <c r="P1374" t="s">
        <v>8276</v>
      </c>
      <c r="Q1374" s="7">
        <f t="shared" si="128"/>
        <v>1.24</v>
      </c>
      <c r="R1374" s="8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5">
        <f t="shared" si="126"/>
        <v>42704.95177083333</v>
      </c>
      <c r="L1375" s="5">
        <f t="shared" si="127"/>
        <v>42734.95177083333</v>
      </c>
      <c r="M1375" t="b">
        <v>0</v>
      </c>
      <c r="N1375">
        <v>52</v>
      </c>
      <c r="O1375" t="b">
        <v>1</v>
      </c>
      <c r="P1375" t="s">
        <v>8276</v>
      </c>
      <c r="Q1375" s="7">
        <f t="shared" si="128"/>
        <v>1.0501</v>
      </c>
      <c r="R1375" s="8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5">
        <f t="shared" si="126"/>
        <v>42424.161898148144</v>
      </c>
      <c r="L1376" s="5">
        <f t="shared" si="127"/>
        <v>42454.12023148148</v>
      </c>
      <c r="M1376" t="b">
        <v>0</v>
      </c>
      <c r="N1376">
        <v>66</v>
      </c>
      <c r="O1376" t="b">
        <v>1</v>
      </c>
      <c r="P1376" t="s">
        <v>8276</v>
      </c>
      <c r="Q1376" s="7">
        <f t="shared" si="128"/>
        <v>1.8946666666666667</v>
      </c>
      <c r="R1376" s="8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5">
        <f t="shared" si="126"/>
        <v>42720.066192129627</v>
      </c>
      <c r="L1377" s="5">
        <f t="shared" si="127"/>
        <v>42750.066192129627</v>
      </c>
      <c r="M1377" t="b">
        <v>0</v>
      </c>
      <c r="N1377">
        <v>109</v>
      </c>
      <c r="O1377" t="b">
        <v>1</v>
      </c>
      <c r="P1377" t="s">
        <v>8276</v>
      </c>
      <c r="Q1377" s="7">
        <f t="shared" si="128"/>
        <v>1.7132499999999999</v>
      </c>
      <c r="R1377" s="8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5">
        <f t="shared" si="126"/>
        <v>42677.669050925921</v>
      </c>
      <c r="L1378" s="5">
        <f t="shared" si="127"/>
        <v>42707.710717592592</v>
      </c>
      <c r="M1378" t="b">
        <v>0</v>
      </c>
      <c r="N1378">
        <v>168</v>
      </c>
      <c r="O1378" t="b">
        <v>1</v>
      </c>
      <c r="P1378" t="s">
        <v>8276</v>
      </c>
      <c r="Q1378" s="7">
        <f t="shared" si="128"/>
        <v>2.5248648648648651</v>
      </c>
      <c r="R1378" s="8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5">
        <f t="shared" si="126"/>
        <v>42747.219560185185</v>
      </c>
      <c r="L1379" s="5">
        <f t="shared" si="127"/>
        <v>42769.174305555556</v>
      </c>
      <c r="M1379" t="b">
        <v>0</v>
      </c>
      <c r="N1379">
        <v>31</v>
      </c>
      <c r="O1379" t="b">
        <v>1</v>
      </c>
      <c r="P1379" t="s">
        <v>8276</v>
      </c>
      <c r="Q1379" s="7">
        <f t="shared" si="128"/>
        <v>1.1615384615384616</v>
      </c>
      <c r="R1379" s="8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5">
        <f t="shared" si="126"/>
        <v>42568.759374999994</v>
      </c>
      <c r="L1380" s="5">
        <f t="shared" si="127"/>
        <v>42583.759374999994</v>
      </c>
      <c r="M1380" t="b">
        <v>0</v>
      </c>
      <c r="N1380">
        <v>133</v>
      </c>
      <c r="O1380" t="b">
        <v>1</v>
      </c>
      <c r="P1380" t="s">
        <v>8276</v>
      </c>
      <c r="Q1380" s="7">
        <f t="shared" si="128"/>
        <v>2.0335000000000001</v>
      </c>
      <c r="R1380" s="8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5">
        <f t="shared" si="126"/>
        <v>42130.491620370376</v>
      </c>
      <c r="L1381" s="5">
        <f t="shared" si="127"/>
        <v>42160.491620370376</v>
      </c>
      <c r="M1381" t="b">
        <v>0</v>
      </c>
      <c r="N1381">
        <v>151</v>
      </c>
      <c r="O1381" t="b">
        <v>1</v>
      </c>
      <c r="P1381" t="s">
        <v>8276</v>
      </c>
      <c r="Q1381" s="7">
        <f t="shared" si="128"/>
        <v>1.1160000000000001</v>
      </c>
      <c r="R1381" s="8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5">
        <f t="shared" si="126"/>
        <v>42141.762800925921</v>
      </c>
      <c r="L1382" s="5">
        <f t="shared" si="127"/>
        <v>42164.083333333328</v>
      </c>
      <c r="M1382" t="b">
        <v>0</v>
      </c>
      <c r="N1382">
        <v>5</v>
      </c>
      <c r="O1382" t="b">
        <v>1</v>
      </c>
      <c r="P1382" t="s">
        <v>8276</v>
      </c>
      <c r="Q1382" s="7">
        <f t="shared" si="128"/>
        <v>4.24</v>
      </c>
      <c r="R1382" s="8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5">
        <f t="shared" si="126"/>
        <v>42703.214409722219</v>
      </c>
      <c r="L1383" s="5">
        <f t="shared" si="127"/>
        <v>42733.214409722219</v>
      </c>
      <c r="M1383" t="b">
        <v>0</v>
      </c>
      <c r="N1383">
        <v>73</v>
      </c>
      <c r="O1383" t="b">
        <v>1</v>
      </c>
      <c r="P1383" t="s">
        <v>8276</v>
      </c>
      <c r="Q1383" s="7">
        <f t="shared" si="128"/>
        <v>1.071</v>
      </c>
      <c r="R1383" s="8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5">
        <f t="shared" si="126"/>
        <v>41370.800185185188</v>
      </c>
      <c r="L1384" s="5">
        <f t="shared" si="127"/>
        <v>41400.800185185188</v>
      </c>
      <c r="M1384" t="b">
        <v>0</v>
      </c>
      <c r="N1384">
        <v>148</v>
      </c>
      <c r="O1384" t="b">
        <v>1</v>
      </c>
      <c r="P1384" t="s">
        <v>8276</v>
      </c>
      <c r="Q1384" s="7">
        <f t="shared" si="128"/>
        <v>1.043625</v>
      </c>
      <c r="R1384" s="8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5">
        <f t="shared" si="126"/>
        <v>42707.074976851851</v>
      </c>
      <c r="L1385" s="5">
        <f t="shared" si="127"/>
        <v>42727.074976851851</v>
      </c>
      <c r="M1385" t="b">
        <v>0</v>
      </c>
      <c r="N1385">
        <v>93</v>
      </c>
      <c r="O1385" t="b">
        <v>1</v>
      </c>
      <c r="P1385" t="s">
        <v>8276</v>
      </c>
      <c r="Q1385" s="7">
        <f t="shared" si="128"/>
        <v>2.124090909090909</v>
      </c>
      <c r="R1385" s="8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5">
        <f t="shared" si="126"/>
        <v>42160.735208333332</v>
      </c>
      <c r="L1386" s="5">
        <f t="shared" si="127"/>
        <v>42190.735208333332</v>
      </c>
      <c r="M1386" t="b">
        <v>0</v>
      </c>
      <c r="N1386">
        <v>63</v>
      </c>
      <c r="O1386" t="b">
        <v>1</v>
      </c>
      <c r="P1386" t="s">
        <v>8276</v>
      </c>
      <c r="Q1386" s="7">
        <f t="shared" si="128"/>
        <v>1.2408571428571429</v>
      </c>
      <c r="R1386" s="8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5">
        <f t="shared" si="126"/>
        <v>42433.688900462963</v>
      </c>
      <c r="L1387" s="5">
        <f t="shared" si="127"/>
        <v>42489.507638888885</v>
      </c>
      <c r="M1387" t="b">
        <v>0</v>
      </c>
      <c r="N1387">
        <v>134</v>
      </c>
      <c r="O1387" t="b">
        <v>1</v>
      </c>
      <c r="P1387" t="s">
        <v>8276</v>
      </c>
      <c r="Q1387" s="7">
        <f t="shared" si="128"/>
        <v>1.10406125</v>
      </c>
      <c r="R1387" s="8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5">
        <f t="shared" si="126"/>
        <v>42184.646863425922</v>
      </c>
      <c r="L1388" s="5">
        <f t="shared" si="127"/>
        <v>42214.646863425922</v>
      </c>
      <c r="M1388" t="b">
        <v>0</v>
      </c>
      <c r="N1388">
        <v>14</v>
      </c>
      <c r="O1388" t="b">
        <v>1</v>
      </c>
      <c r="P1388" t="s">
        <v>8276</v>
      </c>
      <c r="Q1388" s="7">
        <f t="shared" si="128"/>
        <v>2.1875</v>
      </c>
      <c r="R1388" s="8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5">
        <f t="shared" si="126"/>
        <v>42126.92123842593</v>
      </c>
      <c r="L1389" s="5">
        <f t="shared" si="127"/>
        <v>42158.1875</v>
      </c>
      <c r="M1389" t="b">
        <v>0</v>
      </c>
      <c r="N1389">
        <v>78</v>
      </c>
      <c r="O1389" t="b">
        <v>1</v>
      </c>
      <c r="P1389" t="s">
        <v>8276</v>
      </c>
      <c r="Q1389" s="7">
        <f t="shared" si="128"/>
        <v>1.36625</v>
      </c>
      <c r="R1389" s="8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5">
        <f t="shared" si="126"/>
        <v>42634.614780092597</v>
      </c>
      <c r="L1390" s="5">
        <f t="shared" si="127"/>
        <v>42660.676388888889</v>
      </c>
      <c r="M1390" t="b">
        <v>0</v>
      </c>
      <c r="N1390">
        <v>112</v>
      </c>
      <c r="O1390" t="b">
        <v>1</v>
      </c>
      <c r="P1390" t="s">
        <v>8276</v>
      </c>
      <c r="Q1390" s="7">
        <f t="shared" si="128"/>
        <v>1.348074</v>
      </c>
      <c r="R1390" s="8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5">
        <f t="shared" si="126"/>
        <v>42565.480983796297</v>
      </c>
      <c r="L1391" s="5">
        <f t="shared" si="127"/>
        <v>42595.480983796297</v>
      </c>
      <c r="M1391" t="b">
        <v>0</v>
      </c>
      <c r="N1391">
        <v>34</v>
      </c>
      <c r="O1391" t="b">
        <v>1</v>
      </c>
      <c r="P1391" t="s">
        <v>8276</v>
      </c>
      <c r="Q1391" s="7">
        <f t="shared" si="128"/>
        <v>1.454</v>
      </c>
      <c r="R1391" s="8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5">
        <f t="shared" si="126"/>
        <v>42087.803310185183</v>
      </c>
      <c r="L1392" s="5">
        <f t="shared" si="127"/>
        <v>42121.716666666667</v>
      </c>
      <c r="M1392" t="b">
        <v>0</v>
      </c>
      <c r="N1392">
        <v>19</v>
      </c>
      <c r="O1392" t="b">
        <v>1</v>
      </c>
      <c r="P1392" t="s">
        <v>8276</v>
      </c>
      <c r="Q1392" s="7">
        <f t="shared" si="128"/>
        <v>1.0910714285714285</v>
      </c>
      <c r="R1392" s="8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5">
        <f t="shared" si="126"/>
        <v>42193.650671296295</v>
      </c>
      <c r="L1393" s="5">
        <f t="shared" si="127"/>
        <v>42238.207638888889</v>
      </c>
      <c r="M1393" t="b">
        <v>0</v>
      </c>
      <c r="N1393">
        <v>13</v>
      </c>
      <c r="O1393" t="b">
        <v>1</v>
      </c>
      <c r="P1393" t="s">
        <v>8276</v>
      </c>
      <c r="Q1393" s="7">
        <f t="shared" si="128"/>
        <v>1.1020000000000001</v>
      </c>
      <c r="R1393" s="8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5">
        <f t="shared" si="126"/>
        <v>42401.154930555553</v>
      </c>
      <c r="L1394" s="5">
        <f t="shared" si="127"/>
        <v>42432.154930555553</v>
      </c>
      <c r="M1394" t="b">
        <v>0</v>
      </c>
      <c r="N1394">
        <v>104</v>
      </c>
      <c r="O1394" t="b">
        <v>1</v>
      </c>
      <c r="P1394" t="s">
        <v>8276</v>
      </c>
      <c r="Q1394" s="7">
        <f t="shared" si="128"/>
        <v>1.1364000000000001</v>
      </c>
      <c r="R1394" s="8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5">
        <f t="shared" si="126"/>
        <v>42553.681979166664</v>
      </c>
      <c r="L1395" s="5">
        <f t="shared" si="127"/>
        <v>42583.681979166664</v>
      </c>
      <c r="M1395" t="b">
        <v>0</v>
      </c>
      <c r="N1395">
        <v>52</v>
      </c>
      <c r="O1395" t="b">
        <v>1</v>
      </c>
      <c r="P1395" t="s">
        <v>8276</v>
      </c>
      <c r="Q1395" s="7">
        <f t="shared" si="128"/>
        <v>1.0235000000000001</v>
      </c>
      <c r="R1395" s="8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5">
        <f t="shared" si="126"/>
        <v>42752.144976851851</v>
      </c>
      <c r="L1396" s="5">
        <f t="shared" si="127"/>
        <v>42795.125</v>
      </c>
      <c r="M1396" t="b">
        <v>0</v>
      </c>
      <c r="N1396">
        <v>17</v>
      </c>
      <c r="O1396" t="b">
        <v>1</v>
      </c>
      <c r="P1396" t="s">
        <v>8276</v>
      </c>
      <c r="Q1396" s="7">
        <f t="shared" si="128"/>
        <v>1.2213333333333334</v>
      </c>
      <c r="R1396" s="8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5">
        <f t="shared" si="126"/>
        <v>42719.90834490741</v>
      </c>
      <c r="L1397" s="5">
        <f t="shared" si="127"/>
        <v>42749.90834490741</v>
      </c>
      <c r="M1397" t="b">
        <v>0</v>
      </c>
      <c r="N1397">
        <v>82</v>
      </c>
      <c r="O1397" t="b">
        <v>1</v>
      </c>
      <c r="P1397" t="s">
        <v>8276</v>
      </c>
      <c r="Q1397" s="7">
        <f t="shared" si="128"/>
        <v>1.1188571428571428</v>
      </c>
      <c r="R1397" s="8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5">
        <f t="shared" si="126"/>
        <v>42018.99863425926</v>
      </c>
      <c r="L1398" s="5">
        <f t="shared" si="127"/>
        <v>42048.99863425926</v>
      </c>
      <c r="M1398" t="b">
        <v>0</v>
      </c>
      <c r="N1398">
        <v>73</v>
      </c>
      <c r="O1398" t="b">
        <v>1</v>
      </c>
      <c r="P1398" t="s">
        <v>8276</v>
      </c>
      <c r="Q1398" s="7">
        <f t="shared" si="128"/>
        <v>1.073</v>
      </c>
      <c r="R1398" s="8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5">
        <f t="shared" si="126"/>
        <v>42640.917939814812</v>
      </c>
      <c r="L1399" s="5">
        <f t="shared" si="127"/>
        <v>42670.888194444444</v>
      </c>
      <c r="M1399" t="b">
        <v>0</v>
      </c>
      <c r="N1399">
        <v>158</v>
      </c>
      <c r="O1399" t="b">
        <v>1</v>
      </c>
      <c r="P1399" t="s">
        <v>8276</v>
      </c>
      <c r="Q1399" s="7">
        <f t="shared" si="128"/>
        <v>1.1385000000000001</v>
      </c>
      <c r="R1399" s="8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5">
        <f t="shared" si="126"/>
        <v>42526.874236111107</v>
      </c>
      <c r="L1400" s="5">
        <f t="shared" si="127"/>
        <v>42556.874236111107</v>
      </c>
      <c r="M1400" t="b">
        <v>0</v>
      </c>
      <c r="N1400">
        <v>65</v>
      </c>
      <c r="O1400" t="b">
        <v>1</v>
      </c>
      <c r="P1400" t="s">
        <v>8276</v>
      </c>
      <c r="Q1400" s="7">
        <f t="shared" si="128"/>
        <v>1.0968181818181819</v>
      </c>
      <c r="R1400" s="8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5">
        <f t="shared" si="126"/>
        <v>41889.004317129627</v>
      </c>
      <c r="L1401" s="5">
        <f t="shared" si="127"/>
        <v>41919.004317129627</v>
      </c>
      <c r="M1401" t="b">
        <v>0</v>
      </c>
      <c r="N1401">
        <v>184</v>
      </c>
      <c r="O1401" t="b">
        <v>1</v>
      </c>
      <c r="P1401" t="s">
        <v>8276</v>
      </c>
      <c r="Q1401" s="7">
        <f t="shared" si="128"/>
        <v>1.2614444444444444</v>
      </c>
      <c r="R1401" s="8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5">
        <f t="shared" si="126"/>
        <v>42498.341122685189</v>
      </c>
      <c r="L1402" s="5">
        <f t="shared" si="127"/>
        <v>42533.229166666672</v>
      </c>
      <c r="M1402" t="b">
        <v>0</v>
      </c>
      <c r="N1402">
        <v>34</v>
      </c>
      <c r="O1402" t="b">
        <v>1</v>
      </c>
      <c r="P1402" t="s">
        <v>8276</v>
      </c>
      <c r="Q1402" s="7">
        <f t="shared" si="128"/>
        <v>1.6742857142857144</v>
      </c>
      <c r="R1402" s="8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5">
        <f t="shared" si="126"/>
        <v>41399.99622685185</v>
      </c>
      <c r="L1403" s="5">
        <f t="shared" si="127"/>
        <v>41420.99622685185</v>
      </c>
      <c r="M1403" t="b">
        <v>0</v>
      </c>
      <c r="N1403">
        <v>240</v>
      </c>
      <c r="O1403" t="b">
        <v>1</v>
      </c>
      <c r="P1403" t="s">
        <v>8276</v>
      </c>
      <c r="Q1403" s="7">
        <f t="shared" si="128"/>
        <v>4.9652000000000003</v>
      </c>
      <c r="R1403" s="8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5">
        <f t="shared" si="126"/>
        <v>42065.053368055553</v>
      </c>
      <c r="L1404" s="5">
        <f t="shared" si="127"/>
        <v>42125.011701388896</v>
      </c>
      <c r="M1404" t="b">
        <v>0</v>
      </c>
      <c r="N1404">
        <v>113</v>
      </c>
      <c r="O1404" t="b">
        <v>1</v>
      </c>
      <c r="P1404" t="s">
        <v>8276</v>
      </c>
      <c r="Q1404" s="7">
        <f t="shared" si="128"/>
        <v>1.0915999999999999</v>
      </c>
      <c r="R1404" s="8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5">
        <f t="shared" si="126"/>
        <v>41451.062905092593</v>
      </c>
      <c r="L1405" s="5">
        <f t="shared" si="127"/>
        <v>41481.062905092593</v>
      </c>
      <c r="M1405" t="b">
        <v>0</v>
      </c>
      <c r="N1405">
        <v>66</v>
      </c>
      <c r="O1405" t="b">
        <v>1</v>
      </c>
      <c r="P1405" t="s">
        <v>8276</v>
      </c>
      <c r="Q1405" s="7">
        <f t="shared" si="128"/>
        <v>1.0257499999999999</v>
      </c>
      <c r="R1405" s="8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5">
        <f t="shared" si="126"/>
        <v>42032.510243055556</v>
      </c>
      <c r="L1406" s="5">
        <f t="shared" si="127"/>
        <v>42057.510243055556</v>
      </c>
      <c r="M1406" t="b">
        <v>1</v>
      </c>
      <c r="N1406">
        <v>5</v>
      </c>
      <c r="O1406" t="b">
        <v>0</v>
      </c>
      <c r="P1406" t="s">
        <v>8287</v>
      </c>
      <c r="Q1406" s="7">
        <f t="shared" si="128"/>
        <v>1.6620689655172414E-2</v>
      </c>
      <c r="R1406" s="8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5">
        <f t="shared" si="126"/>
        <v>41941.680567129632</v>
      </c>
      <c r="L1407" s="5">
        <f t="shared" si="127"/>
        <v>41971.722233796296</v>
      </c>
      <c r="M1407" t="b">
        <v>1</v>
      </c>
      <c r="N1407">
        <v>17</v>
      </c>
      <c r="O1407" t="b">
        <v>0</v>
      </c>
      <c r="P1407" t="s">
        <v>8287</v>
      </c>
      <c r="Q1407" s="7">
        <f t="shared" si="128"/>
        <v>4.1999999999999997E-3</v>
      </c>
      <c r="R1407" s="8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5">
        <f t="shared" si="126"/>
        <v>42297.432951388888</v>
      </c>
      <c r="L1408" s="5">
        <f t="shared" si="127"/>
        <v>42350.416666666672</v>
      </c>
      <c r="M1408" t="b">
        <v>0</v>
      </c>
      <c r="N1408">
        <v>3</v>
      </c>
      <c r="O1408" t="b">
        <v>0</v>
      </c>
      <c r="P1408" t="s">
        <v>8287</v>
      </c>
      <c r="Q1408" s="7">
        <f t="shared" si="128"/>
        <v>1.25E-3</v>
      </c>
      <c r="R1408" s="8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5">
        <f t="shared" si="126"/>
        <v>41838.536782407406</v>
      </c>
      <c r="L1409" s="5">
        <f t="shared" si="127"/>
        <v>41863.536782407406</v>
      </c>
      <c r="M1409" t="b">
        <v>0</v>
      </c>
      <c r="N1409">
        <v>2</v>
      </c>
      <c r="O1409" t="b">
        <v>0</v>
      </c>
      <c r="P1409" t="s">
        <v>8287</v>
      </c>
      <c r="Q1409" s="7">
        <f t="shared" si="128"/>
        <v>5.0000000000000001E-3</v>
      </c>
      <c r="R1409" s="8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5">
        <f t="shared" si="126"/>
        <v>42291.872175925921</v>
      </c>
      <c r="L1410" s="5">
        <f t="shared" si="127"/>
        <v>42321.913842592592</v>
      </c>
      <c r="M1410" t="b">
        <v>0</v>
      </c>
      <c r="N1410">
        <v>6</v>
      </c>
      <c r="O1410" t="b">
        <v>0</v>
      </c>
      <c r="P1410" t="s">
        <v>8287</v>
      </c>
      <c r="Q1410" s="7">
        <f t="shared" si="128"/>
        <v>7.1999999999999995E-2</v>
      </c>
      <c r="R1410" s="8">
        <f t="shared" si="129"/>
        <v>12</v>
      </c>
      <c r="S1410" t="str">
        <f t="shared" si="130"/>
        <v>publishing</v>
      </c>
      <c r="T1410" t="str">
        <f t="shared" si="131"/>
        <v>translations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5">
        <f t="shared" ref="K1411:K1474" si="132">(((J1411/60)/60)/24)+DATE(1970,1,1)</f>
        <v>41945.133506944447</v>
      </c>
      <c r="L1411" s="5">
        <f t="shared" ref="L1411:L1474" si="133">(((I1411/60)/60)/24)+DATE(1970,1,1)</f>
        <v>42005.175173611111</v>
      </c>
      <c r="M1411" t="b">
        <v>0</v>
      </c>
      <c r="N1411">
        <v>0</v>
      </c>
      <c r="O1411" t="b">
        <v>0</v>
      </c>
      <c r="P1411" t="s">
        <v>8287</v>
      </c>
      <c r="Q1411" s="7">
        <f t="shared" ref="Q1411:Q1474" si="134">E1411/D1411</f>
        <v>0</v>
      </c>
      <c r="R1411" s="8">
        <f t="shared" ref="R1411:R1474" si="135">IFERROR(E1411/N1411,0)</f>
        <v>0</v>
      </c>
      <c r="S1411" t="str">
        <f t="shared" ref="S1411:S1474" si="136">LEFT(P1411,FIND("/",P1411)-1)</f>
        <v>publishing</v>
      </c>
      <c r="T1411" t="str">
        <f t="shared" ref="T1411:T1474" si="137">RIGHT(P1411,LEN(P1411)-FIND("/",P1411))</f>
        <v>translations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5">
        <f t="shared" si="132"/>
        <v>42479.318518518514</v>
      </c>
      <c r="L1412" s="5">
        <f t="shared" si="133"/>
        <v>42524.318518518514</v>
      </c>
      <c r="M1412" t="b">
        <v>0</v>
      </c>
      <c r="N1412">
        <v>1</v>
      </c>
      <c r="O1412" t="b">
        <v>0</v>
      </c>
      <c r="P1412" t="s">
        <v>8287</v>
      </c>
      <c r="Q1412" s="7">
        <f t="shared" si="134"/>
        <v>1.6666666666666666E-4</v>
      </c>
      <c r="R1412" s="8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5">
        <f t="shared" si="132"/>
        <v>42013.059027777781</v>
      </c>
      <c r="L1413" s="5">
        <f t="shared" si="133"/>
        <v>42041.059027777781</v>
      </c>
      <c r="M1413" t="b">
        <v>0</v>
      </c>
      <c r="N1413">
        <v>3</v>
      </c>
      <c r="O1413" t="b">
        <v>0</v>
      </c>
      <c r="P1413" t="s">
        <v>8287</v>
      </c>
      <c r="Q1413" s="7">
        <f t="shared" si="134"/>
        <v>2.3333333333333335E-3</v>
      </c>
      <c r="R1413" s="8">
        <f t="shared" si="135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5">
        <f t="shared" si="132"/>
        <v>41947.063645833332</v>
      </c>
      <c r="L1414" s="5">
        <f t="shared" si="133"/>
        <v>41977.063645833332</v>
      </c>
      <c r="M1414" t="b">
        <v>0</v>
      </c>
      <c r="N1414">
        <v>13</v>
      </c>
      <c r="O1414" t="b">
        <v>0</v>
      </c>
      <c r="P1414" t="s">
        <v>8287</v>
      </c>
      <c r="Q1414" s="7">
        <f t="shared" si="134"/>
        <v>4.5714285714285714E-2</v>
      </c>
      <c r="R1414" s="8">
        <f t="shared" si="135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5">
        <f t="shared" si="132"/>
        <v>42360.437152777777</v>
      </c>
      <c r="L1415" s="5">
        <f t="shared" si="133"/>
        <v>42420.437152777777</v>
      </c>
      <c r="M1415" t="b">
        <v>0</v>
      </c>
      <c r="N1415">
        <v>1</v>
      </c>
      <c r="O1415" t="b">
        <v>0</v>
      </c>
      <c r="P1415" t="s">
        <v>8287</v>
      </c>
      <c r="Q1415" s="7">
        <f t="shared" si="134"/>
        <v>0.05</v>
      </c>
      <c r="R1415" s="8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5">
        <f t="shared" si="132"/>
        <v>42708.25309027778</v>
      </c>
      <c r="L1416" s="5">
        <f t="shared" si="133"/>
        <v>42738.25309027778</v>
      </c>
      <c r="M1416" t="b">
        <v>0</v>
      </c>
      <c r="N1416">
        <v>1</v>
      </c>
      <c r="O1416" t="b">
        <v>0</v>
      </c>
      <c r="P1416" t="s">
        <v>8287</v>
      </c>
      <c r="Q1416" s="7">
        <f t="shared" si="134"/>
        <v>2E-3</v>
      </c>
      <c r="R1416" s="8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5">
        <f t="shared" si="132"/>
        <v>42192.675821759258</v>
      </c>
      <c r="L1417" s="5">
        <f t="shared" si="133"/>
        <v>42232.675821759258</v>
      </c>
      <c r="M1417" t="b">
        <v>0</v>
      </c>
      <c r="N1417">
        <v>9</v>
      </c>
      <c r="O1417" t="b">
        <v>0</v>
      </c>
      <c r="P1417" t="s">
        <v>8287</v>
      </c>
      <c r="Q1417" s="7">
        <f t="shared" si="134"/>
        <v>0.18181818181818182</v>
      </c>
      <c r="R1417" s="8">
        <f t="shared" si="135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5">
        <f t="shared" si="132"/>
        <v>42299.926145833335</v>
      </c>
      <c r="L1418" s="5">
        <f t="shared" si="133"/>
        <v>42329.967812499999</v>
      </c>
      <c r="M1418" t="b">
        <v>0</v>
      </c>
      <c r="N1418">
        <v>0</v>
      </c>
      <c r="O1418" t="b">
        <v>0</v>
      </c>
      <c r="P1418" t="s">
        <v>8287</v>
      </c>
      <c r="Q1418" s="7">
        <f t="shared" si="134"/>
        <v>0</v>
      </c>
      <c r="R1418" s="8">
        <f t="shared" si="135"/>
        <v>0</v>
      </c>
      <c r="S1418" t="str">
        <f t="shared" si="136"/>
        <v>publishing</v>
      </c>
      <c r="T1418" t="str">
        <f t="shared" si="137"/>
        <v>translations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5">
        <f t="shared" si="132"/>
        <v>42232.15016203704</v>
      </c>
      <c r="L1419" s="5">
        <f t="shared" si="133"/>
        <v>42262.465972222228</v>
      </c>
      <c r="M1419" t="b">
        <v>0</v>
      </c>
      <c r="N1419">
        <v>2</v>
      </c>
      <c r="O1419" t="b">
        <v>0</v>
      </c>
      <c r="P1419" t="s">
        <v>8287</v>
      </c>
      <c r="Q1419" s="7">
        <f t="shared" si="134"/>
        <v>1.2222222222222223E-2</v>
      </c>
      <c r="R1419" s="8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5">
        <f t="shared" si="132"/>
        <v>42395.456412037034</v>
      </c>
      <c r="L1420" s="5">
        <f t="shared" si="133"/>
        <v>42425.456412037034</v>
      </c>
      <c r="M1420" t="b">
        <v>0</v>
      </c>
      <c r="N1420">
        <v>1</v>
      </c>
      <c r="O1420" t="b">
        <v>0</v>
      </c>
      <c r="P1420" t="s">
        <v>8287</v>
      </c>
      <c r="Q1420" s="7">
        <f t="shared" si="134"/>
        <v>2E-3</v>
      </c>
      <c r="R1420" s="8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5">
        <f t="shared" si="132"/>
        <v>42622.456238425926</v>
      </c>
      <c r="L1421" s="5">
        <f t="shared" si="133"/>
        <v>42652.456238425926</v>
      </c>
      <c r="M1421" t="b">
        <v>0</v>
      </c>
      <c r="N1421">
        <v>10</v>
      </c>
      <c r="O1421" t="b">
        <v>0</v>
      </c>
      <c r="P1421" t="s">
        <v>8287</v>
      </c>
      <c r="Q1421" s="7">
        <f t="shared" si="134"/>
        <v>7.0634920634920634E-2</v>
      </c>
      <c r="R1421" s="8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5">
        <f t="shared" si="132"/>
        <v>42524.667662037042</v>
      </c>
      <c r="L1422" s="5">
        <f t="shared" si="133"/>
        <v>42549.667662037042</v>
      </c>
      <c r="M1422" t="b">
        <v>0</v>
      </c>
      <c r="N1422">
        <v>3</v>
      </c>
      <c r="O1422" t="b">
        <v>0</v>
      </c>
      <c r="P1422" t="s">
        <v>8287</v>
      </c>
      <c r="Q1422" s="7">
        <f t="shared" si="134"/>
        <v>2.7272727272727271E-2</v>
      </c>
      <c r="R1422" s="8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5">
        <f t="shared" si="132"/>
        <v>42013.915613425925</v>
      </c>
      <c r="L1423" s="5">
        <f t="shared" si="133"/>
        <v>42043.915613425925</v>
      </c>
      <c r="M1423" t="b">
        <v>0</v>
      </c>
      <c r="N1423">
        <v>2</v>
      </c>
      <c r="O1423" t="b">
        <v>0</v>
      </c>
      <c r="P1423" t="s">
        <v>8287</v>
      </c>
      <c r="Q1423" s="7">
        <f t="shared" si="134"/>
        <v>1E-3</v>
      </c>
      <c r="R1423" s="8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5">
        <f t="shared" si="132"/>
        <v>42604.239629629628</v>
      </c>
      <c r="L1424" s="5">
        <f t="shared" si="133"/>
        <v>42634.239629629628</v>
      </c>
      <c r="M1424" t="b">
        <v>0</v>
      </c>
      <c r="N1424">
        <v>2</v>
      </c>
      <c r="O1424" t="b">
        <v>0</v>
      </c>
      <c r="P1424" t="s">
        <v>8287</v>
      </c>
      <c r="Q1424" s="7">
        <f t="shared" si="134"/>
        <v>1.0399999999999999E-3</v>
      </c>
      <c r="R1424" s="8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5">
        <f t="shared" si="132"/>
        <v>42340.360312500001</v>
      </c>
      <c r="L1425" s="5">
        <f t="shared" si="133"/>
        <v>42370.360312500001</v>
      </c>
      <c r="M1425" t="b">
        <v>0</v>
      </c>
      <c r="N1425">
        <v>1</v>
      </c>
      <c r="O1425" t="b">
        <v>0</v>
      </c>
      <c r="P1425" t="s">
        <v>8287</v>
      </c>
      <c r="Q1425" s="7">
        <f t="shared" si="134"/>
        <v>3.3333333333333335E-3</v>
      </c>
      <c r="R1425" s="8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5">
        <f t="shared" si="132"/>
        <v>42676.717615740738</v>
      </c>
      <c r="L1426" s="5">
        <f t="shared" si="133"/>
        <v>42689.759282407409</v>
      </c>
      <c r="M1426" t="b">
        <v>0</v>
      </c>
      <c r="N1426">
        <v>14</v>
      </c>
      <c r="O1426" t="b">
        <v>0</v>
      </c>
      <c r="P1426" t="s">
        <v>8287</v>
      </c>
      <c r="Q1426" s="7">
        <f t="shared" si="134"/>
        <v>0.2036</v>
      </c>
      <c r="R1426" s="8">
        <f t="shared" si="135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5">
        <f t="shared" si="132"/>
        <v>42093.131469907406</v>
      </c>
      <c r="L1427" s="5">
        <f t="shared" si="133"/>
        <v>42123.131469907406</v>
      </c>
      <c r="M1427" t="b">
        <v>0</v>
      </c>
      <c r="N1427">
        <v>0</v>
      </c>
      <c r="O1427" t="b">
        <v>0</v>
      </c>
      <c r="P1427" t="s">
        <v>8287</v>
      </c>
      <c r="Q1427" s="7">
        <f t="shared" si="134"/>
        <v>0</v>
      </c>
      <c r="R1427" s="8">
        <f t="shared" si="135"/>
        <v>0</v>
      </c>
      <c r="S1427" t="str">
        <f t="shared" si="136"/>
        <v>publishing</v>
      </c>
      <c r="T1427" t="str">
        <f t="shared" si="137"/>
        <v>translations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5">
        <f t="shared" si="132"/>
        <v>42180.390277777777</v>
      </c>
      <c r="L1428" s="5">
        <f t="shared" si="133"/>
        <v>42240.390277777777</v>
      </c>
      <c r="M1428" t="b">
        <v>0</v>
      </c>
      <c r="N1428">
        <v>0</v>
      </c>
      <c r="O1428" t="b">
        <v>0</v>
      </c>
      <c r="P1428" t="s">
        <v>8287</v>
      </c>
      <c r="Q1428" s="7">
        <f t="shared" si="134"/>
        <v>0</v>
      </c>
      <c r="R1428" s="8">
        <f t="shared" si="135"/>
        <v>0</v>
      </c>
      <c r="S1428" t="str">
        <f t="shared" si="136"/>
        <v>publishing</v>
      </c>
      <c r="T1428" t="str">
        <f t="shared" si="137"/>
        <v>translations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5">
        <f t="shared" si="132"/>
        <v>42601.851678240739</v>
      </c>
      <c r="L1429" s="5">
        <f t="shared" si="133"/>
        <v>42631.851678240739</v>
      </c>
      <c r="M1429" t="b">
        <v>0</v>
      </c>
      <c r="N1429">
        <v>4</v>
      </c>
      <c r="O1429" t="b">
        <v>0</v>
      </c>
      <c r="P1429" t="s">
        <v>8287</v>
      </c>
      <c r="Q1429" s="7">
        <f t="shared" si="134"/>
        <v>8.3799999999999999E-2</v>
      </c>
      <c r="R1429" s="8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5">
        <f t="shared" si="132"/>
        <v>42432.379826388889</v>
      </c>
      <c r="L1430" s="5">
        <f t="shared" si="133"/>
        <v>42462.338159722218</v>
      </c>
      <c r="M1430" t="b">
        <v>0</v>
      </c>
      <c r="N1430">
        <v>3</v>
      </c>
      <c r="O1430" t="b">
        <v>0</v>
      </c>
      <c r="P1430" t="s">
        <v>8287</v>
      </c>
      <c r="Q1430" s="7">
        <f t="shared" si="134"/>
        <v>4.4999999999999998E-2</v>
      </c>
      <c r="R1430" s="8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5">
        <f t="shared" si="132"/>
        <v>42074.060671296291</v>
      </c>
      <c r="L1431" s="5">
        <f t="shared" si="133"/>
        <v>42104.060671296291</v>
      </c>
      <c r="M1431" t="b">
        <v>0</v>
      </c>
      <c r="N1431">
        <v>0</v>
      </c>
      <c r="O1431" t="b">
        <v>0</v>
      </c>
      <c r="P1431" t="s">
        <v>8287</v>
      </c>
      <c r="Q1431" s="7">
        <f t="shared" si="134"/>
        <v>0</v>
      </c>
      <c r="R1431" s="8">
        <f t="shared" si="135"/>
        <v>0</v>
      </c>
      <c r="S1431" t="str">
        <f t="shared" si="136"/>
        <v>publishing</v>
      </c>
      <c r="T1431" t="str">
        <f t="shared" si="137"/>
        <v>translations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5">
        <f t="shared" si="132"/>
        <v>41961.813518518517</v>
      </c>
      <c r="L1432" s="5">
        <f t="shared" si="133"/>
        <v>41992.813518518517</v>
      </c>
      <c r="M1432" t="b">
        <v>0</v>
      </c>
      <c r="N1432">
        <v>5</v>
      </c>
      <c r="O1432" t="b">
        <v>0</v>
      </c>
      <c r="P1432" t="s">
        <v>8287</v>
      </c>
      <c r="Q1432" s="7">
        <f t="shared" si="134"/>
        <v>8.0600000000000005E-2</v>
      </c>
      <c r="R1432" s="8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5">
        <f t="shared" si="132"/>
        <v>42304.210833333331</v>
      </c>
      <c r="L1433" s="5">
        <f t="shared" si="133"/>
        <v>42334.252500000002</v>
      </c>
      <c r="M1433" t="b">
        <v>0</v>
      </c>
      <c r="N1433">
        <v>47</v>
      </c>
      <c r="O1433" t="b">
        <v>0</v>
      </c>
      <c r="P1433" t="s">
        <v>8287</v>
      </c>
      <c r="Q1433" s="7">
        <f t="shared" si="134"/>
        <v>0.31947058823529412</v>
      </c>
      <c r="R1433" s="8">
        <f t="shared" si="135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5">
        <f t="shared" si="132"/>
        <v>42175.780416666668</v>
      </c>
      <c r="L1434" s="5">
        <f t="shared" si="133"/>
        <v>42205.780416666668</v>
      </c>
      <c r="M1434" t="b">
        <v>0</v>
      </c>
      <c r="N1434">
        <v>0</v>
      </c>
      <c r="O1434" t="b">
        <v>0</v>
      </c>
      <c r="P1434" t="s">
        <v>8287</v>
      </c>
      <c r="Q1434" s="7">
        <f t="shared" si="134"/>
        <v>0</v>
      </c>
      <c r="R1434" s="8">
        <f t="shared" si="135"/>
        <v>0</v>
      </c>
      <c r="S1434" t="str">
        <f t="shared" si="136"/>
        <v>publishing</v>
      </c>
      <c r="T1434" t="str">
        <f t="shared" si="137"/>
        <v>translations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5">
        <f t="shared" si="132"/>
        <v>42673.625868055555</v>
      </c>
      <c r="L1435" s="5">
        <f t="shared" si="133"/>
        <v>42714.458333333328</v>
      </c>
      <c r="M1435" t="b">
        <v>0</v>
      </c>
      <c r="N1435">
        <v>10</v>
      </c>
      <c r="O1435" t="b">
        <v>0</v>
      </c>
      <c r="P1435" t="s">
        <v>8287</v>
      </c>
      <c r="Q1435" s="7">
        <f t="shared" si="134"/>
        <v>6.7083333333333328E-2</v>
      </c>
      <c r="R1435" s="8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5">
        <f t="shared" si="132"/>
        <v>42142.767106481479</v>
      </c>
      <c r="L1436" s="5">
        <f t="shared" si="133"/>
        <v>42163.625</v>
      </c>
      <c r="M1436" t="b">
        <v>0</v>
      </c>
      <c r="N1436">
        <v>11</v>
      </c>
      <c r="O1436" t="b">
        <v>0</v>
      </c>
      <c r="P1436" t="s">
        <v>8287</v>
      </c>
      <c r="Q1436" s="7">
        <f t="shared" si="134"/>
        <v>9.987804878048781E-2</v>
      </c>
      <c r="R1436" s="8">
        <f t="shared" si="135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5">
        <f t="shared" si="132"/>
        <v>42258.780324074076</v>
      </c>
      <c r="L1437" s="5">
        <f t="shared" si="133"/>
        <v>42288.780324074076</v>
      </c>
      <c r="M1437" t="b">
        <v>0</v>
      </c>
      <c r="N1437">
        <v>2</v>
      </c>
      <c r="O1437" t="b">
        <v>0</v>
      </c>
      <c r="P1437" t="s">
        <v>8287</v>
      </c>
      <c r="Q1437" s="7">
        <f t="shared" si="134"/>
        <v>1E-3</v>
      </c>
      <c r="R1437" s="8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5">
        <f t="shared" si="132"/>
        <v>42391.35019675926</v>
      </c>
      <c r="L1438" s="5">
        <f t="shared" si="133"/>
        <v>42421.35019675926</v>
      </c>
      <c r="M1438" t="b">
        <v>0</v>
      </c>
      <c r="N1438">
        <v>2</v>
      </c>
      <c r="O1438" t="b">
        <v>0</v>
      </c>
      <c r="P1438" t="s">
        <v>8287</v>
      </c>
      <c r="Q1438" s="7">
        <f t="shared" si="134"/>
        <v>7.7000000000000002E-3</v>
      </c>
      <c r="R1438" s="8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5">
        <f t="shared" si="132"/>
        <v>41796.531701388885</v>
      </c>
      <c r="L1439" s="5">
        <f t="shared" si="133"/>
        <v>41833.207638888889</v>
      </c>
      <c r="M1439" t="b">
        <v>0</v>
      </c>
      <c r="N1439">
        <v>22</v>
      </c>
      <c r="O1439" t="b">
        <v>0</v>
      </c>
      <c r="P1439" t="s">
        <v>8287</v>
      </c>
      <c r="Q1439" s="7">
        <f t="shared" si="134"/>
        <v>0.26900000000000002</v>
      </c>
      <c r="R1439" s="8">
        <f t="shared" si="135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5">
        <f t="shared" si="132"/>
        <v>42457.871516203704</v>
      </c>
      <c r="L1440" s="5">
        <f t="shared" si="133"/>
        <v>42487.579861111109</v>
      </c>
      <c r="M1440" t="b">
        <v>0</v>
      </c>
      <c r="N1440">
        <v>8</v>
      </c>
      <c r="O1440" t="b">
        <v>0</v>
      </c>
      <c r="P1440" t="s">
        <v>8287</v>
      </c>
      <c r="Q1440" s="7">
        <f t="shared" si="134"/>
        <v>0.03</v>
      </c>
      <c r="R1440" s="8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5">
        <f t="shared" si="132"/>
        <v>42040.829872685179</v>
      </c>
      <c r="L1441" s="5">
        <f t="shared" si="133"/>
        <v>42070.829872685179</v>
      </c>
      <c r="M1441" t="b">
        <v>0</v>
      </c>
      <c r="N1441">
        <v>6</v>
      </c>
      <c r="O1441" t="b">
        <v>0</v>
      </c>
      <c r="P1441" t="s">
        <v>8287</v>
      </c>
      <c r="Q1441" s="7">
        <f t="shared" si="134"/>
        <v>6.6055045871559637E-2</v>
      </c>
      <c r="R1441" s="8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5">
        <f t="shared" si="132"/>
        <v>42486.748414351852</v>
      </c>
      <c r="L1442" s="5">
        <f t="shared" si="133"/>
        <v>42516.748414351852</v>
      </c>
      <c r="M1442" t="b">
        <v>0</v>
      </c>
      <c r="N1442">
        <v>1</v>
      </c>
      <c r="O1442" t="b">
        <v>0</v>
      </c>
      <c r="P1442" t="s">
        <v>8287</v>
      </c>
      <c r="Q1442" s="7">
        <f t="shared" si="134"/>
        <v>7.6923076923076926E-5</v>
      </c>
      <c r="R1442" s="8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5">
        <f t="shared" si="132"/>
        <v>42198.765844907408</v>
      </c>
      <c r="L1443" s="5">
        <f t="shared" si="133"/>
        <v>42258.765844907408</v>
      </c>
      <c r="M1443" t="b">
        <v>0</v>
      </c>
      <c r="N1443">
        <v>3</v>
      </c>
      <c r="O1443" t="b">
        <v>0</v>
      </c>
      <c r="P1443" t="s">
        <v>8287</v>
      </c>
      <c r="Q1443" s="7">
        <f t="shared" si="134"/>
        <v>1.1222222222222222E-2</v>
      </c>
      <c r="R1443" s="8">
        <f t="shared" si="135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5">
        <f t="shared" si="132"/>
        <v>42485.64534722222</v>
      </c>
      <c r="L1444" s="5">
        <f t="shared" si="133"/>
        <v>42515.64534722222</v>
      </c>
      <c r="M1444" t="b">
        <v>0</v>
      </c>
      <c r="N1444">
        <v>0</v>
      </c>
      <c r="O1444" t="b">
        <v>0</v>
      </c>
      <c r="P1444" t="s">
        <v>8287</v>
      </c>
      <c r="Q1444" s="7">
        <f t="shared" si="134"/>
        <v>0</v>
      </c>
      <c r="R1444" s="8">
        <f t="shared" si="135"/>
        <v>0</v>
      </c>
      <c r="S1444" t="str">
        <f t="shared" si="136"/>
        <v>publishing</v>
      </c>
      <c r="T1444" t="str">
        <f t="shared" si="137"/>
        <v>translations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5">
        <f t="shared" si="132"/>
        <v>42707.926030092596</v>
      </c>
      <c r="L1445" s="5">
        <f t="shared" si="133"/>
        <v>42737.926030092596</v>
      </c>
      <c r="M1445" t="b">
        <v>0</v>
      </c>
      <c r="N1445">
        <v>0</v>
      </c>
      <c r="O1445" t="b">
        <v>0</v>
      </c>
      <c r="P1445" t="s">
        <v>8287</v>
      </c>
      <c r="Q1445" s="7">
        <f t="shared" si="134"/>
        <v>0</v>
      </c>
      <c r="R1445" s="8">
        <f t="shared" si="135"/>
        <v>0</v>
      </c>
      <c r="S1445" t="str">
        <f t="shared" si="136"/>
        <v>publishing</v>
      </c>
      <c r="T1445" t="str">
        <f t="shared" si="137"/>
        <v>translations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5">
        <f t="shared" si="132"/>
        <v>42199.873402777783</v>
      </c>
      <c r="L1446" s="5">
        <f t="shared" si="133"/>
        <v>42259.873402777783</v>
      </c>
      <c r="M1446" t="b">
        <v>0</v>
      </c>
      <c r="N1446">
        <v>0</v>
      </c>
      <c r="O1446" t="b">
        <v>0</v>
      </c>
      <c r="P1446" t="s">
        <v>8287</v>
      </c>
      <c r="Q1446" s="7">
        <f t="shared" si="134"/>
        <v>0</v>
      </c>
      <c r="R1446" s="8">
        <f t="shared" si="135"/>
        <v>0</v>
      </c>
      <c r="S1446" t="str">
        <f t="shared" si="136"/>
        <v>publishing</v>
      </c>
      <c r="T1446" t="str">
        <f t="shared" si="137"/>
        <v>translations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5">
        <f t="shared" si="132"/>
        <v>42139.542303240742</v>
      </c>
      <c r="L1447" s="5">
        <f t="shared" si="133"/>
        <v>42169.542303240742</v>
      </c>
      <c r="M1447" t="b">
        <v>0</v>
      </c>
      <c r="N1447">
        <v>0</v>
      </c>
      <c r="O1447" t="b">
        <v>0</v>
      </c>
      <c r="P1447" t="s">
        <v>8287</v>
      </c>
      <c r="Q1447" s="7">
        <f t="shared" si="134"/>
        <v>0</v>
      </c>
      <c r="R1447" s="8">
        <f t="shared" si="135"/>
        <v>0</v>
      </c>
      <c r="S1447" t="str">
        <f t="shared" si="136"/>
        <v>publishing</v>
      </c>
      <c r="T1447" t="str">
        <f t="shared" si="137"/>
        <v>translations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5">
        <f t="shared" si="132"/>
        <v>42461.447662037041</v>
      </c>
      <c r="L1448" s="5">
        <f t="shared" si="133"/>
        <v>42481.447662037041</v>
      </c>
      <c r="M1448" t="b">
        <v>0</v>
      </c>
      <c r="N1448">
        <v>0</v>
      </c>
      <c r="O1448" t="b">
        <v>0</v>
      </c>
      <c r="P1448" t="s">
        <v>8287</v>
      </c>
      <c r="Q1448" s="7">
        <f t="shared" si="134"/>
        <v>0</v>
      </c>
      <c r="R1448" s="8">
        <f t="shared" si="135"/>
        <v>0</v>
      </c>
      <c r="S1448" t="str">
        <f t="shared" si="136"/>
        <v>publishing</v>
      </c>
      <c r="T1448" t="str">
        <f t="shared" si="137"/>
        <v>translations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5">
        <f t="shared" si="132"/>
        <v>42529.730717592596</v>
      </c>
      <c r="L1449" s="5">
        <f t="shared" si="133"/>
        <v>42559.730717592596</v>
      </c>
      <c r="M1449" t="b">
        <v>0</v>
      </c>
      <c r="N1449">
        <v>3</v>
      </c>
      <c r="O1449" t="b">
        <v>0</v>
      </c>
      <c r="P1449" t="s">
        <v>8287</v>
      </c>
      <c r="Q1449" s="7">
        <f t="shared" si="134"/>
        <v>1.4999999999999999E-4</v>
      </c>
      <c r="R1449" s="8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5">
        <f t="shared" si="132"/>
        <v>42115.936550925922</v>
      </c>
      <c r="L1450" s="5">
        <f t="shared" si="133"/>
        <v>42146.225694444445</v>
      </c>
      <c r="M1450" t="b">
        <v>0</v>
      </c>
      <c r="N1450">
        <v>0</v>
      </c>
      <c r="O1450" t="b">
        <v>0</v>
      </c>
      <c r="P1450" t="s">
        <v>8287</v>
      </c>
      <c r="Q1450" s="7">
        <f t="shared" si="134"/>
        <v>0</v>
      </c>
      <c r="R1450" s="8">
        <f t="shared" si="135"/>
        <v>0</v>
      </c>
      <c r="S1450" t="str">
        <f t="shared" si="136"/>
        <v>publishing</v>
      </c>
      <c r="T1450" t="str">
        <f t="shared" si="137"/>
        <v>translations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5">
        <f t="shared" si="132"/>
        <v>42086.811400462961</v>
      </c>
      <c r="L1451" s="5">
        <f t="shared" si="133"/>
        <v>42134.811400462961</v>
      </c>
      <c r="M1451" t="b">
        <v>0</v>
      </c>
      <c r="N1451">
        <v>0</v>
      </c>
      <c r="O1451" t="b">
        <v>0</v>
      </c>
      <c r="P1451" t="s">
        <v>8287</v>
      </c>
      <c r="Q1451" s="7">
        <f t="shared" si="134"/>
        <v>0</v>
      </c>
      <c r="R1451" s="8">
        <f t="shared" si="135"/>
        <v>0</v>
      </c>
      <c r="S1451" t="str">
        <f t="shared" si="136"/>
        <v>publishing</v>
      </c>
      <c r="T1451" t="str">
        <f t="shared" si="137"/>
        <v>translations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5">
        <f t="shared" si="132"/>
        <v>42390.171261574069</v>
      </c>
      <c r="L1452" s="5">
        <f t="shared" si="133"/>
        <v>42420.171261574069</v>
      </c>
      <c r="M1452" t="b">
        <v>0</v>
      </c>
      <c r="N1452">
        <v>1</v>
      </c>
      <c r="O1452" t="b">
        <v>0</v>
      </c>
      <c r="P1452" t="s">
        <v>8287</v>
      </c>
      <c r="Q1452" s="7">
        <f t="shared" si="134"/>
        <v>1.0000000000000001E-5</v>
      </c>
      <c r="R1452" s="8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5">
        <f t="shared" si="132"/>
        <v>41931.959016203706</v>
      </c>
      <c r="L1453" s="5">
        <f t="shared" si="133"/>
        <v>41962.00068287037</v>
      </c>
      <c r="M1453" t="b">
        <v>0</v>
      </c>
      <c r="N1453">
        <v>2</v>
      </c>
      <c r="O1453" t="b">
        <v>0</v>
      </c>
      <c r="P1453" t="s">
        <v>8287</v>
      </c>
      <c r="Q1453" s="7">
        <f t="shared" si="134"/>
        <v>1.0554089709762533E-4</v>
      </c>
      <c r="R1453" s="8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5">
        <f t="shared" si="132"/>
        <v>41818.703275462962</v>
      </c>
      <c r="L1454" s="5">
        <f t="shared" si="133"/>
        <v>41848.703275462962</v>
      </c>
      <c r="M1454" t="b">
        <v>0</v>
      </c>
      <c r="N1454">
        <v>0</v>
      </c>
      <c r="O1454" t="b">
        <v>0</v>
      </c>
      <c r="P1454" t="s">
        <v>8287</v>
      </c>
      <c r="Q1454" s="7">
        <f t="shared" si="134"/>
        <v>0</v>
      </c>
      <c r="R1454" s="8">
        <f t="shared" si="135"/>
        <v>0</v>
      </c>
      <c r="S1454" t="str">
        <f t="shared" si="136"/>
        <v>publishing</v>
      </c>
      <c r="T1454" t="str">
        <f t="shared" si="137"/>
        <v>translations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5">
        <f t="shared" si="132"/>
        <v>42795.696145833332</v>
      </c>
      <c r="L1455" s="5">
        <f t="shared" si="133"/>
        <v>42840.654479166667</v>
      </c>
      <c r="M1455" t="b">
        <v>0</v>
      </c>
      <c r="N1455">
        <v>0</v>
      </c>
      <c r="O1455" t="b">
        <v>0</v>
      </c>
      <c r="P1455" t="s">
        <v>8287</v>
      </c>
      <c r="Q1455" s="7">
        <f t="shared" si="134"/>
        <v>0</v>
      </c>
      <c r="R1455" s="8">
        <f t="shared" si="135"/>
        <v>0</v>
      </c>
      <c r="S1455" t="str">
        <f t="shared" si="136"/>
        <v>publishing</v>
      </c>
      <c r="T1455" t="str">
        <f t="shared" si="137"/>
        <v>translations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5">
        <f t="shared" si="132"/>
        <v>42463.866666666669</v>
      </c>
      <c r="L1456" s="5">
        <f t="shared" si="133"/>
        <v>42484.915972222225</v>
      </c>
      <c r="M1456" t="b">
        <v>0</v>
      </c>
      <c r="N1456">
        <v>1</v>
      </c>
      <c r="O1456" t="b">
        <v>0</v>
      </c>
      <c r="P1456" t="s">
        <v>8287</v>
      </c>
      <c r="Q1456" s="7">
        <f t="shared" si="134"/>
        <v>8.5714285714285719E-3</v>
      </c>
      <c r="R1456" s="8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5">
        <f t="shared" si="132"/>
        <v>41832.672685185185</v>
      </c>
      <c r="L1457" s="5">
        <f t="shared" si="133"/>
        <v>41887.568749999999</v>
      </c>
      <c r="M1457" t="b">
        <v>0</v>
      </c>
      <c r="N1457">
        <v>7</v>
      </c>
      <c r="O1457" t="b">
        <v>0</v>
      </c>
      <c r="P1457" t="s">
        <v>8287</v>
      </c>
      <c r="Q1457" s="7">
        <f t="shared" si="134"/>
        <v>0.105</v>
      </c>
      <c r="R1457" s="8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5">
        <f t="shared" si="132"/>
        <v>42708.668576388889</v>
      </c>
      <c r="L1458" s="5">
        <f t="shared" si="133"/>
        <v>42738.668576388889</v>
      </c>
      <c r="M1458" t="b">
        <v>0</v>
      </c>
      <c r="N1458">
        <v>3</v>
      </c>
      <c r="O1458" t="b">
        <v>0</v>
      </c>
      <c r="P1458" t="s">
        <v>8287</v>
      </c>
      <c r="Q1458" s="7">
        <f t="shared" si="134"/>
        <v>2.9000000000000001E-2</v>
      </c>
      <c r="R1458" s="8">
        <f t="shared" si="135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5">
        <f t="shared" si="132"/>
        <v>42289.89634259259</v>
      </c>
      <c r="L1459" s="5">
        <f t="shared" si="133"/>
        <v>42319.938009259262</v>
      </c>
      <c r="M1459" t="b">
        <v>0</v>
      </c>
      <c r="N1459">
        <v>0</v>
      </c>
      <c r="O1459" t="b">
        <v>0</v>
      </c>
      <c r="P1459" t="s">
        <v>8287</v>
      </c>
      <c r="Q1459" s="7">
        <f t="shared" si="134"/>
        <v>0</v>
      </c>
      <c r="R1459" s="8">
        <f t="shared" si="135"/>
        <v>0</v>
      </c>
      <c r="S1459" t="str">
        <f t="shared" si="136"/>
        <v>publishing</v>
      </c>
      <c r="T1459" t="str">
        <f t="shared" si="137"/>
        <v>translations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5">
        <f t="shared" si="132"/>
        <v>41831.705555555556</v>
      </c>
      <c r="L1460" s="5">
        <f t="shared" si="133"/>
        <v>41862.166666666664</v>
      </c>
      <c r="M1460" t="b">
        <v>0</v>
      </c>
      <c r="N1460">
        <v>0</v>
      </c>
      <c r="O1460" t="b">
        <v>0</v>
      </c>
      <c r="P1460" t="s">
        <v>8287</v>
      </c>
      <c r="Q1460" s="7">
        <f t="shared" si="134"/>
        <v>0</v>
      </c>
      <c r="R1460" s="8">
        <f t="shared" si="135"/>
        <v>0</v>
      </c>
      <c r="S1460" t="str">
        <f t="shared" si="136"/>
        <v>publishing</v>
      </c>
      <c r="T1460" t="str">
        <f t="shared" si="137"/>
        <v>translations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5">
        <f t="shared" si="132"/>
        <v>42312.204814814817</v>
      </c>
      <c r="L1461" s="5">
        <f t="shared" si="133"/>
        <v>42340.725694444445</v>
      </c>
      <c r="M1461" t="b">
        <v>0</v>
      </c>
      <c r="N1461">
        <v>0</v>
      </c>
      <c r="O1461" t="b">
        <v>0</v>
      </c>
      <c r="P1461" t="s">
        <v>8287</v>
      </c>
      <c r="Q1461" s="7">
        <f t="shared" si="134"/>
        <v>0</v>
      </c>
      <c r="R1461" s="8">
        <f t="shared" si="135"/>
        <v>0</v>
      </c>
      <c r="S1461" t="str">
        <f t="shared" si="136"/>
        <v>publishing</v>
      </c>
      <c r="T1461" t="str">
        <f t="shared" si="137"/>
        <v>translations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5">
        <f t="shared" si="132"/>
        <v>41915.896967592591</v>
      </c>
      <c r="L1462" s="5">
        <f t="shared" si="133"/>
        <v>41973.989583333328</v>
      </c>
      <c r="M1462" t="b">
        <v>0</v>
      </c>
      <c r="N1462">
        <v>0</v>
      </c>
      <c r="O1462" t="b">
        <v>0</v>
      </c>
      <c r="P1462" t="s">
        <v>8287</v>
      </c>
      <c r="Q1462" s="7">
        <f t="shared" si="134"/>
        <v>0</v>
      </c>
      <c r="R1462" s="8">
        <f t="shared" si="135"/>
        <v>0</v>
      </c>
      <c r="S1462" t="str">
        <f t="shared" si="136"/>
        <v>publishing</v>
      </c>
      <c r="T1462" t="str">
        <f t="shared" si="137"/>
        <v>translations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5">
        <f t="shared" si="132"/>
        <v>41899.645300925928</v>
      </c>
      <c r="L1463" s="5">
        <f t="shared" si="133"/>
        <v>41933</v>
      </c>
      <c r="M1463" t="b">
        <v>1</v>
      </c>
      <c r="N1463">
        <v>340</v>
      </c>
      <c r="O1463" t="b">
        <v>1</v>
      </c>
      <c r="P1463" t="s">
        <v>8288</v>
      </c>
      <c r="Q1463" s="7">
        <f t="shared" si="134"/>
        <v>1.012446</v>
      </c>
      <c r="R1463" s="8">
        <f t="shared" si="135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5">
        <f t="shared" si="132"/>
        <v>41344.662858796299</v>
      </c>
      <c r="L1464" s="5">
        <f t="shared" si="133"/>
        <v>41374.662858796299</v>
      </c>
      <c r="M1464" t="b">
        <v>1</v>
      </c>
      <c r="N1464">
        <v>150</v>
      </c>
      <c r="O1464" t="b">
        <v>1</v>
      </c>
      <c r="P1464" t="s">
        <v>8288</v>
      </c>
      <c r="Q1464" s="7">
        <f t="shared" si="134"/>
        <v>1.085175</v>
      </c>
      <c r="R1464" s="8">
        <f t="shared" si="135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5">
        <f t="shared" si="132"/>
        <v>41326.911319444444</v>
      </c>
      <c r="L1465" s="5">
        <f t="shared" si="133"/>
        <v>41371.869652777779</v>
      </c>
      <c r="M1465" t="b">
        <v>1</v>
      </c>
      <c r="N1465">
        <v>25</v>
      </c>
      <c r="O1465" t="b">
        <v>1</v>
      </c>
      <c r="P1465" t="s">
        <v>8288</v>
      </c>
      <c r="Q1465" s="7">
        <f t="shared" si="134"/>
        <v>1.4766666666666666</v>
      </c>
      <c r="R1465" s="8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5">
        <f t="shared" si="132"/>
        <v>41291.661550925928</v>
      </c>
      <c r="L1466" s="5">
        <f t="shared" si="133"/>
        <v>41321.661550925928</v>
      </c>
      <c r="M1466" t="b">
        <v>1</v>
      </c>
      <c r="N1466">
        <v>234</v>
      </c>
      <c r="O1466" t="b">
        <v>1</v>
      </c>
      <c r="P1466" t="s">
        <v>8288</v>
      </c>
      <c r="Q1466" s="7">
        <f t="shared" si="134"/>
        <v>1.6319999999999999</v>
      </c>
      <c r="R1466" s="8">
        <f t="shared" si="135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5">
        <f t="shared" si="132"/>
        <v>40959.734398148146</v>
      </c>
      <c r="L1467" s="5">
        <f t="shared" si="133"/>
        <v>40990.125</v>
      </c>
      <c r="M1467" t="b">
        <v>1</v>
      </c>
      <c r="N1467">
        <v>2602</v>
      </c>
      <c r="O1467" t="b">
        <v>1</v>
      </c>
      <c r="P1467" t="s">
        <v>8288</v>
      </c>
      <c r="Q1467" s="7">
        <f t="shared" si="134"/>
        <v>4.5641449999999999</v>
      </c>
      <c r="R1467" s="8">
        <f t="shared" si="135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5">
        <f t="shared" si="132"/>
        <v>42340.172060185185</v>
      </c>
      <c r="L1468" s="5">
        <f t="shared" si="133"/>
        <v>42381.208333333328</v>
      </c>
      <c r="M1468" t="b">
        <v>1</v>
      </c>
      <c r="N1468">
        <v>248</v>
      </c>
      <c r="O1468" t="b">
        <v>1</v>
      </c>
      <c r="P1468" t="s">
        <v>8288</v>
      </c>
      <c r="Q1468" s="7">
        <f t="shared" si="134"/>
        <v>1.0787731249999999</v>
      </c>
      <c r="R1468" s="8">
        <f t="shared" si="135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5">
        <f t="shared" si="132"/>
        <v>40933.80190972222</v>
      </c>
      <c r="L1469" s="5">
        <f t="shared" si="133"/>
        <v>40993.760243055556</v>
      </c>
      <c r="M1469" t="b">
        <v>1</v>
      </c>
      <c r="N1469">
        <v>600</v>
      </c>
      <c r="O1469" t="b">
        <v>1</v>
      </c>
      <c r="P1469" t="s">
        <v>8288</v>
      </c>
      <c r="Q1469" s="7">
        <f t="shared" si="134"/>
        <v>1.1508</v>
      </c>
      <c r="R1469" s="8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5">
        <f t="shared" si="132"/>
        <v>40646.014456018522</v>
      </c>
      <c r="L1470" s="5">
        <f t="shared" si="133"/>
        <v>40706.014456018522</v>
      </c>
      <c r="M1470" t="b">
        <v>1</v>
      </c>
      <c r="N1470">
        <v>293</v>
      </c>
      <c r="O1470" t="b">
        <v>1</v>
      </c>
      <c r="P1470" t="s">
        <v>8288</v>
      </c>
      <c r="Q1470" s="7">
        <f t="shared" si="134"/>
        <v>1.0236842105263158</v>
      </c>
      <c r="R1470" s="8">
        <f t="shared" si="135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5">
        <f t="shared" si="132"/>
        <v>41290.598483796297</v>
      </c>
      <c r="L1471" s="5">
        <f t="shared" si="133"/>
        <v>41320.598483796297</v>
      </c>
      <c r="M1471" t="b">
        <v>1</v>
      </c>
      <c r="N1471">
        <v>321</v>
      </c>
      <c r="O1471" t="b">
        <v>1</v>
      </c>
      <c r="P1471" t="s">
        <v>8288</v>
      </c>
      <c r="Q1471" s="7">
        <f t="shared" si="134"/>
        <v>1.0842485875706214</v>
      </c>
      <c r="R1471" s="8">
        <f t="shared" si="135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5">
        <f t="shared" si="132"/>
        <v>41250.827118055553</v>
      </c>
      <c r="L1472" s="5">
        <f t="shared" si="133"/>
        <v>41271.827118055553</v>
      </c>
      <c r="M1472" t="b">
        <v>1</v>
      </c>
      <c r="N1472">
        <v>81</v>
      </c>
      <c r="O1472" t="b">
        <v>1</v>
      </c>
      <c r="P1472" t="s">
        <v>8288</v>
      </c>
      <c r="Q1472" s="7">
        <f t="shared" si="134"/>
        <v>1.2513333333333334</v>
      </c>
      <c r="R1472" s="8">
        <f t="shared" si="135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5">
        <f t="shared" si="132"/>
        <v>42073.957569444443</v>
      </c>
      <c r="L1473" s="5">
        <f t="shared" si="133"/>
        <v>42103.957569444443</v>
      </c>
      <c r="M1473" t="b">
        <v>1</v>
      </c>
      <c r="N1473">
        <v>343</v>
      </c>
      <c r="O1473" t="b">
        <v>1</v>
      </c>
      <c r="P1473" t="s">
        <v>8288</v>
      </c>
      <c r="Q1473" s="7">
        <f t="shared" si="134"/>
        <v>1.03840625</v>
      </c>
      <c r="R1473" s="8">
        <f t="shared" si="135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5">
        <f t="shared" si="132"/>
        <v>41533.542858796296</v>
      </c>
      <c r="L1474" s="5">
        <f t="shared" si="133"/>
        <v>41563.542858796296</v>
      </c>
      <c r="M1474" t="b">
        <v>1</v>
      </c>
      <c r="N1474">
        <v>336</v>
      </c>
      <c r="O1474" t="b">
        <v>1</v>
      </c>
      <c r="P1474" t="s">
        <v>8288</v>
      </c>
      <c r="Q1474" s="7">
        <f t="shared" si="134"/>
        <v>1.3870400000000001</v>
      </c>
      <c r="R1474" s="8">
        <f t="shared" si="135"/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5">
        <f t="shared" ref="K1475:K1538" si="138">(((J1475/60)/60)/24)+DATE(1970,1,1)</f>
        <v>40939.979618055557</v>
      </c>
      <c r="L1475" s="5">
        <f t="shared" ref="L1475:L1538" si="139">(((I1475/60)/60)/24)+DATE(1970,1,1)</f>
        <v>40969.979618055557</v>
      </c>
      <c r="M1475" t="b">
        <v>1</v>
      </c>
      <c r="N1475">
        <v>47</v>
      </c>
      <c r="O1475" t="b">
        <v>1</v>
      </c>
      <c r="P1475" t="s">
        <v>8288</v>
      </c>
      <c r="Q1475" s="7">
        <f t="shared" ref="Q1475:Q1538" si="140">E1475/D1475</f>
        <v>1.20516</v>
      </c>
      <c r="R1475" s="8">
        <f t="shared" ref="R1475:R1538" si="141">IFERROR(E1475/N1475,0)</f>
        <v>38.462553191489363</v>
      </c>
      <c r="S1475" t="str">
        <f t="shared" ref="S1475:S1538" si="142">LEFT(P1475,FIND("/",P1475)-1)</f>
        <v>publishing</v>
      </c>
      <c r="T1475" t="str">
        <f t="shared" ref="T1475:T1538" si="143">RIGHT(P1475,LEN(P1475)-FIND("/",P1475))</f>
        <v>radio &amp; podcasts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5">
        <f t="shared" si="138"/>
        <v>41500.727916666663</v>
      </c>
      <c r="L1476" s="5">
        <f t="shared" si="139"/>
        <v>41530.727916666663</v>
      </c>
      <c r="M1476" t="b">
        <v>1</v>
      </c>
      <c r="N1476">
        <v>76</v>
      </c>
      <c r="O1476" t="b">
        <v>1</v>
      </c>
      <c r="P1476" t="s">
        <v>8288</v>
      </c>
      <c r="Q1476" s="7">
        <f t="shared" si="140"/>
        <v>1.1226666666666667</v>
      </c>
      <c r="R1476" s="8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5">
        <f t="shared" si="138"/>
        <v>41960.722951388889</v>
      </c>
      <c r="L1477" s="5">
        <f t="shared" si="139"/>
        <v>41993.207638888889</v>
      </c>
      <c r="M1477" t="b">
        <v>1</v>
      </c>
      <c r="N1477">
        <v>441</v>
      </c>
      <c r="O1477" t="b">
        <v>1</v>
      </c>
      <c r="P1477" t="s">
        <v>8288</v>
      </c>
      <c r="Q1477" s="7">
        <f t="shared" si="140"/>
        <v>1.8866966666666667</v>
      </c>
      <c r="R1477" s="8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5">
        <f t="shared" si="138"/>
        <v>40766.041921296295</v>
      </c>
      <c r="L1478" s="5">
        <f t="shared" si="139"/>
        <v>40796.041921296295</v>
      </c>
      <c r="M1478" t="b">
        <v>1</v>
      </c>
      <c r="N1478">
        <v>916</v>
      </c>
      <c r="O1478" t="b">
        <v>1</v>
      </c>
      <c r="P1478" t="s">
        <v>8288</v>
      </c>
      <c r="Q1478" s="7">
        <f t="shared" si="140"/>
        <v>6.6155466666666669</v>
      </c>
      <c r="R1478" s="8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5">
        <f t="shared" si="138"/>
        <v>40840.615787037037</v>
      </c>
      <c r="L1479" s="5">
        <f t="shared" si="139"/>
        <v>40900.125</v>
      </c>
      <c r="M1479" t="b">
        <v>1</v>
      </c>
      <c r="N1479">
        <v>369</v>
      </c>
      <c r="O1479" t="b">
        <v>1</v>
      </c>
      <c r="P1479" t="s">
        <v>8288</v>
      </c>
      <c r="Q1479" s="7">
        <f t="shared" si="140"/>
        <v>1.1131</v>
      </c>
      <c r="R1479" s="8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5">
        <f t="shared" si="138"/>
        <v>41394.871678240743</v>
      </c>
      <c r="L1480" s="5">
        <f t="shared" si="139"/>
        <v>41408.871678240743</v>
      </c>
      <c r="M1480" t="b">
        <v>1</v>
      </c>
      <c r="N1480">
        <v>20242</v>
      </c>
      <c r="O1480" t="b">
        <v>1</v>
      </c>
      <c r="P1480" t="s">
        <v>8288</v>
      </c>
      <c r="Q1480" s="7">
        <f t="shared" si="140"/>
        <v>11.8161422</v>
      </c>
      <c r="R1480" s="8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5">
        <f t="shared" si="138"/>
        <v>41754.745243055557</v>
      </c>
      <c r="L1481" s="5">
        <f t="shared" si="139"/>
        <v>41769.165972222225</v>
      </c>
      <c r="M1481" t="b">
        <v>1</v>
      </c>
      <c r="N1481">
        <v>71</v>
      </c>
      <c r="O1481" t="b">
        <v>1</v>
      </c>
      <c r="P1481" t="s">
        <v>8288</v>
      </c>
      <c r="Q1481" s="7">
        <f t="shared" si="140"/>
        <v>1.37375</v>
      </c>
      <c r="R1481" s="8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5">
        <f t="shared" si="138"/>
        <v>41464.934016203704</v>
      </c>
      <c r="L1482" s="5">
        <f t="shared" si="139"/>
        <v>41481.708333333336</v>
      </c>
      <c r="M1482" t="b">
        <v>1</v>
      </c>
      <c r="N1482">
        <v>635</v>
      </c>
      <c r="O1482" t="b">
        <v>1</v>
      </c>
      <c r="P1482" t="s">
        <v>8288</v>
      </c>
      <c r="Q1482" s="7">
        <f t="shared" si="140"/>
        <v>1.170404</v>
      </c>
      <c r="R1482" s="8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5">
        <f t="shared" si="138"/>
        <v>41550.922974537039</v>
      </c>
      <c r="L1483" s="5">
        <f t="shared" si="139"/>
        <v>41580.922974537039</v>
      </c>
      <c r="M1483" t="b">
        <v>0</v>
      </c>
      <c r="N1483">
        <v>6</v>
      </c>
      <c r="O1483" t="b">
        <v>0</v>
      </c>
      <c r="P1483" t="s">
        <v>8275</v>
      </c>
      <c r="Q1483" s="7">
        <f t="shared" si="140"/>
        <v>2.1000000000000001E-2</v>
      </c>
      <c r="R1483" s="8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5">
        <f t="shared" si="138"/>
        <v>41136.85805555556</v>
      </c>
      <c r="L1484" s="5">
        <f t="shared" si="139"/>
        <v>41159.32708333333</v>
      </c>
      <c r="M1484" t="b">
        <v>0</v>
      </c>
      <c r="N1484">
        <v>1</v>
      </c>
      <c r="O1484" t="b">
        <v>0</v>
      </c>
      <c r="P1484" t="s">
        <v>8275</v>
      </c>
      <c r="Q1484" s="7">
        <f t="shared" si="140"/>
        <v>1E-3</v>
      </c>
      <c r="R1484" s="8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5">
        <f t="shared" si="138"/>
        <v>42548.192997685182</v>
      </c>
      <c r="L1485" s="5">
        <f t="shared" si="139"/>
        <v>42573.192997685182</v>
      </c>
      <c r="M1485" t="b">
        <v>0</v>
      </c>
      <c r="N1485">
        <v>2</v>
      </c>
      <c r="O1485" t="b">
        <v>0</v>
      </c>
      <c r="P1485" t="s">
        <v>8275</v>
      </c>
      <c r="Q1485" s="7">
        <f t="shared" si="140"/>
        <v>7.1428571428571426E-3</v>
      </c>
      <c r="R1485" s="8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5">
        <f t="shared" si="138"/>
        <v>41053.200960648144</v>
      </c>
      <c r="L1486" s="5">
        <f t="shared" si="139"/>
        <v>41111.618750000001</v>
      </c>
      <c r="M1486" t="b">
        <v>0</v>
      </c>
      <c r="N1486">
        <v>0</v>
      </c>
      <c r="O1486" t="b">
        <v>0</v>
      </c>
      <c r="P1486" t="s">
        <v>8275</v>
      </c>
      <c r="Q1486" s="7">
        <f t="shared" si="140"/>
        <v>0</v>
      </c>
      <c r="R1486" s="8">
        <f t="shared" si="141"/>
        <v>0</v>
      </c>
      <c r="S1486" t="str">
        <f t="shared" si="142"/>
        <v>publishing</v>
      </c>
      <c r="T1486" t="str">
        <f t="shared" si="143"/>
        <v>fiction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5">
        <f t="shared" si="138"/>
        <v>42130.795983796299</v>
      </c>
      <c r="L1487" s="5">
        <f t="shared" si="139"/>
        <v>42175.795983796299</v>
      </c>
      <c r="M1487" t="b">
        <v>0</v>
      </c>
      <c r="N1487">
        <v>3</v>
      </c>
      <c r="O1487" t="b">
        <v>0</v>
      </c>
      <c r="P1487" t="s">
        <v>8275</v>
      </c>
      <c r="Q1487" s="7">
        <f t="shared" si="140"/>
        <v>2.2388059701492536E-2</v>
      </c>
      <c r="R1487" s="8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5">
        <f t="shared" si="138"/>
        <v>42032.168530092589</v>
      </c>
      <c r="L1488" s="5">
        <f t="shared" si="139"/>
        <v>42062.168530092589</v>
      </c>
      <c r="M1488" t="b">
        <v>0</v>
      </c>
      <c r="N1488">
        <v>3</v>
      </c>
      <c r="O1488" t="b">
        <v>0</v>
      </c>
      <c r="P1488" t="s">
        <v>8275</v>
      </c>
      <c r="Q1488" s="7">
        <f t="shared" si="140"/>
        <v>2.3999999999999998E-3</v>
      </c>
      <c r="R1488" s="8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5">
        <f t="shared" si="138"/>
        <v>42554.917488425926</v>
      </c>
      <c r="L1489" s="5">
        <f t="shared" si="139"/>
        <v>42584.917488425926</v>
      </c>
      <c r="M1489" t="b">
        <v>0</v>
      </c>
      <c r="N1489">
        <v>0</v>
      </c>
      <c r="O1489" t="b">
        <v>0</v>
      </c>
      <c r="P1489" t="s">
        <v>8275</v>
      </c>
      <c r="Q1489" s="7">
        <f t="shared" si="140"/>
        <v>0</v>
      </c>
      <c r="R1489" s="8">
        <f t="shared" si="141"/>
        <v>0</v>
      </c>
      <c r="S1489" t="str">
        <f t="shared" si="142"/>
        <v>publishing</v>
      </c>
      <c r="T1489" t="str">
        <f t="shared" si="143"/>
        <v>fiction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5">
        <f t="shared" si="138"/>
        <v>41614.563194444447</v>
      </c>
      <c r="L1490" s="5">
        <f t="shared" si="139"/>
        <v>41644.563194444447</v>
      </c>
      <c r="M1490" t="b">
        <v>0</v>
      </c>
      <c r="N1490">
        <v>6</v>
      </c>
      <c r="O1490" t="b">
        <v>0</v>
      </c>
      <c r="P1490" t="s">
        <v>8275</v>
      </c>
      <c r="Q1490" s="7">
        <f t="shared" si="140"/>
        <v>2.4E-2</v>
      </c>
      <c r="R1490" s="8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5">
        <f t="shared" si="138"/>
        <v>41198.611712962964</v>
      </c>
      <c r="L1491" s="5">
        <f t="shared" si="139"/>
        <v>41228.653379629628</v>
      </c>
      <c r="M1491" t="b">
        <v>0</v>
      </c>
      <c r="N1491">
        <v>0</v>
      </c>
      <c r="O1491" t="b">
        <v>0</v>
      </c>
      <c r="P1491" t="s">
        <v>8275</v>
      </c>
      <c r="Q1491" s="7">
        <f t="shared" si="140"/>
        <v>0</v>
      </c>
      <c r="R1491" s="8">
        <f t="shared" si="141"/>
        <v>0</v>
      </c>
      <c r="S1491" t="str">
        <f t="shared" si="142"/>
        <v>publishing</v>
      </c>
      <c r="T1491" t="str">
        <f t="shared" si="143"/>
        <v>fiction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5">
        <f t="shared" si="138"/>
        <v>41520.561041666668</v>
      </c>
      <c r="L1492" s="5">
        <f t="shared" si="139"/>
        <v>41549.561041666668</v>
      </c>
      <c r="M1492" t="b">
        <v>0</v>
      </c>
      <c r="N1492">
        <v>19</v>
      </c>
      <c r="O1492" t="b">
        <v>0</v>
      </c>
      <c r="P1492" t="s">
        <v>8275</v>
      </c>
      <c r="Q1492" s="7">
        <f t="shared" si="140"/>
        <v>0.30862068965517242</v>
      </c>
      <c r="R1492" s="8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5">
        <f t="shared" si="138"/>
        <v>41991.713460648149</v>
      </c>
      <c r="L1493" s="5">
        <f t="shared" si="139"/>
        <v>42050.651388888888</v>
      </c>
      <c r="M1493" t="b">
        <v>0</v>
      </c>
      <c r="N1493">
        <v>1</v>
      </c>
      <c r="O1493" t="b">
        <v>0</v>
      </c>
      <c r="P1493" t="s">
        <v>8275</v>
      </c>
      <c r="Q1493" s="7">
        <f t="shared" si="140"/>
        <v>8.3333333333333329E-2</v>
      </c>
      <c r="R1493" s="8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5">
        <f t="shared" si="138"/>
        <v>40682.884791666671</v>
      </c>
      <c r="L1494" s="5">
        <f t="shared" si="139"/>
        <v>40712.884791666671</v>
      </c>
      <c r="M1494" t="b">
        <v>0</v>
      </c>
      <c r="N1494">
        <v>2</v>
      </c>
      <c r="O1494" t="b">
        <v>0</v>
      </c>
      <c r="P1494" t="s">
        <v>8275</v>
      </c>
      <c r="Q1494" s="7">
        <f t="shared" si="140"/>
        <v>7.4999999999999997E-3</v>
      </c>
      <c r="R1494" s="8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5">
        <f t="shared" si="138"/>
        <v>41411.866608796299</v>
      </c>
      <c r="L1495" s="5">
        <f t="shared" si="139"/>
        <v>41441.866608796299</v>
      </c>
      <c r="M1495" t="b">
        <v>0</v>
      </c>
      <c r="N1495">
        <v>0</v>
      </c>
      <c r="O1495" t="b">
        <v>0</v>
      </c>
      <c r="P1495" t="s">
        <v>8275</v>
      </c>
      <c r="Q1495" s="7">
        <f t="shared" si="140"/>
        <v>0</v>
      </c>
      <c r="R1495" s="8">
        <f t="shared" si="141"/>
        <v>0</v>
      </c>
      <c r="S1495" t="str">
        <f t="shared" si="142"/>
        <v>publishing</v>
      </c>
      <c r="T1495" t="str">
        <f t="shared" si="143"/>
        <v>fiction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5">
        <f t="shared" si="138"/>
        <v>42067.722372685181</v>
      </c>
      <c r="L1496" s="5">
        <f t="shared" si="139"/>
        <v>42097.651388888888</v>
      </c>
      <c r="M1496" t="b">
        <v>0</v>
      </c>
      <c r="N1496">
        <v>11</v>
      </c>
      <c r="O1496" t="b">
        <v>0</v>
      </c>
      <c r="P1496" t="s">
        <v>8275</v>
      </c>
      <c r="Q1496" s="7">
        <f t="shared" si="140"/>
        <v>8.8999999999999996E-2</v>
      </c>
      <c r="R1496" s="8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5">
        <f t="shared" si="138"/>
        <v>40752.789710648147</v>
      </c>
      <c r="L1497" s="5">
        <f t="shared" si="139"/>
        <v>40782.789710648147</v>
      </c>
      <c r="M1497" t="b">
        <v>0</v>
      </c>
      <c r="N1497">
        <v>0</v>
      </c>
      <c r="O1497" t="b">
        <v>0</v>
      </c>
      <c r="P1497" t="s">
        <v>8275</v>
      </c>
      <c r="Q1497" s="7">
        <f t="shared" si="140"/>
        <v>0</v>
      </c>
      <c r="R1497" s="8">
        <f t="shared" si="141"/>
        <v>0</v>
      </c>
      <c r="S1497" t="str">
        <f t="shared" si="142"/>
        <v>publishing</v>
      </c>
      <c r="T1497" t="str">
        <f t="shared" si="143"/>
        <v>fiction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5">
        <f t="shared" si="138"/>
        <v>41838.475219907406</v>
      </c>
      <c r="L1498" s="5">
        <f t="shared" si="139"/>
        <v>41898.475219907406</v>
      </c>
      <c r="M1498" t="b">
        <v>0</v>
      </c>
      <c r="N1498">
        <v>0</v>
      </c>
      <c r="O1498" t="b">
        <v>0</v>
      </c>
      <c r="P1498" t="s">
        <v>8275</v>
      </c>
      <c r="Q1498" s="7">
        <f t="shared" si="140"/>
        <v>0</v>
      </c>
      <c r="R1498" s="8">
        <f t="shared" si="141"/>
        <v>0</v>
      </c>
      <c r="S1498" t="str">
        <f t="shared" si="142"/>
        <v>publishing</v>
      </c>
      <c r="T1498" t="str">
        <f t="shared" si="143"/>
        <v>fiction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5">
        <f t="shared" si="138"/>
        <v>41444.64261574074</v>
      </c>
      <c r="L1499" s="5">
        <f t="shared" si="139"/>
        <v>41486.821527777778</v>
      </c>
      <c r="M1499" t="b">
        <v>0</v>
      </c>
      <c r="N1499">
        <v>1</v>
      </c>
      <c r="O1499" t="b">
        <v>0</v>
      </c>
      <c r="P1499" t="s">
        <v>8275</v>
      </c>
      <c r="Q1499" s="7">
        <f t="shared" si="140"/>
        <v>6.666666666666667E-5</v>
      </c>
      <c r="R1499" s="8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5">
        <f t="shared" si="138"/>
        <v>41840.983541666668</v>
      </c>
      <c r="L1500" s="5">
        <f t="shared" si="139"/>
        <v>41885.983541666668</v>
      </c>
      <c r="M1500" t="b">
        <v>0</v>
      </c>
      <c r="N1500">
        <v>3</v>
      </c>
      <c r="O1500" t="b">
        <v>0</v>
      </c>
      <c r="P1500" t="s">
        <v>8275</v>
      </c>
      <c r="Q1500" s="7">
        <f t="shared" si="140"/>
        <v>1.9E-2</v>
      </c>
      <c r="R1500" s="8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5">
        <f t="shared" si="138"/>
        <v>42527.007326388892</v>
      </c>
      <c r="L1501" s="5">
        <f t="shared" si="139"/>
        <v>42587.007326388892</v>
      </c>
      <c r="M1501" t="b">
        <v>0</v>
      </c>
      <c r="N1501">
        <v>1</v>
      </c>
      <c r="O1501" t="b">
        <v>0</v>
      </c>
      <c r="P1501" t="s">
        <v>8275</v>
      </c>
      <c r="Q1501" s="7">
        <f t="shared" si="140"/>
        <v>2.5000000000000001E-3</v>
      </c>
      <c r="R1501" s="8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5">
        <f t="shared" si="138"/>
        <v>41365.904594907406</v>
      </c>
      <c r="L1502" s="5">
        <f t="shared" si="139"/>
        <v>41395.904594907406</v>
      </c>
      <c r="M1502" t="b">
        <v>0</v>
      </c>
      <c r="N1502">
        <v>15</v>
      </c>
      <c r="O1502" t="b">
        <v>0</v>
      </c>
      <c r="P1502" t="s">
        <v>8275</v>
      </c>
      <c r="Q1502" s="7">
        <f t="shared" si="140"/>
        <v>0.25035714285714283</v>
      </c>
      <c r="R1502" s="8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5">
        <f t="shared" si="138"/>
        <v>42163.583599537036</v>
      </c>
      <c r="L1503" s="5">
        <f t="shared" si="139"/>
        <v>42193.583599537036</v>
      </c>
      <c r="M1503" t="b">
        <v>1</v>
      </c>
      <c r="N1503">
        <v>885</v>
      </c>
      <c r="O1503" t="b">
        <v>1</v>
      </c>
      <c r="P1503" t="s">
        <v>8285</v>
      </c>
      <c r="Q1503" s="7">
        <f t="shared" si="140"/>
        <v>1.6633076923076924</v>
      </c>
      <c r="R1503" s="8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5">
        <f t="shared" si="138"/>
        <v>42426.542592592596</v>
      </c>
      <c r="L1504" s="5">
        <f t="shared" si="139"/>
        <v>42454.916666666672</v>
      </c>
      <c r="M1504" t="b">
        <v>1</v>
      </c>
      <c r="N1504">
        <v>329</v>
      </c>
      <c r="O1504" t="b">
        <v>1</v>
      </c>
      <c r="P1504" t="s">
        <v>8285</v>
      </c>
      <c r="Q1504" s="7">
        <f t="shared" si="140"/>
        <v>1.0144545454545455</v>
      </c>
      <c r="R1504" s="8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5">
        <f t="shared" si="138"/>
        <v>42606.347233796296</v>
      </c>
      <c r="L1505" s="5">
        <f t="shared" si="139"/>
        <v>42666.347233796296</v>
      </c>
      <c r="M1505" t="b">
        <v>1</v>
      </c>
      <c r="N1505">
        <v>71</v>
      </c>
      <c r="O1505" t="b">
        <v>1</v>
      </c>
      <c r="P1505" t="s">
        <v>8285</v>
      </c>
      <c r="Q1505" s="7">
        <f t="shared" si="140"/>
        <v>1.0789146666666667</v>
      </c>
      <c r="R1505" s="8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5">
        <f t="shared" si="138"/>
        <v>41772.657685185186</v>
      </c>
      <c r="L1506" s="5">
        <f t="shared" si="139"/>
        <v>41800.356249999997</v>
      </c>
      <c r="M1506" t="b">
        <v>1</v>
      </c>
      <c r="N1506">
        <v>269</v>
      </c>
      <c r="O1506" t="b">
        <v>1</v>
      </c>
      <c r="P1506" t="s">
        <v>8285</v>
      </c>
      <c r="Q1506" s="7">
        <f t="shared" si="140"/>
        <v>2.7793846153846156</v>
      </c>
      <c r="R1506" s="8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5">
        <f t="shared" si="138"/>
        <v>42414.44332175926</v>
      </c>
      <c r="L1507" s="5">
        <f t="shared" si="139"/>
        <v>42451.834027777775</v>
      </c>
      <c r="M1507" t="b">
        <v>1</v>
      </c>
      <c r="N1507">
        <v>345</v>
      </c>
      <c r="O1507" t="b">
        <v>1</v>
      </c>
      <c r="P1507" t="s">
        <v>8285</v>
      </c>
      <c r="Q1507" s="7">
        <f t="shared" si="140"/>
        <v>1.0358125</v>
      </c>
      <c r="R1507" s="8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5">
        <f t="shared" si="138"/>
        <v>41814.785925925928</v>
      </c>
      <c r="L1508" s="5">
        <f t="shared" si="139"/>
        <v>41844.785925925928</v>
      </c>
      <c r="M1508" t="b">
        <v>1</v>
      </c>
      <c r="N1508">
        <v>43</v>
      </c>
      <c r="O1508" t="b">
        <v>1</v>
      </c>
      <c r="P1508" t="s">
        <v>8285</v>
      </c>
      <c r="Q1508" s="7">
        <f t="shared" si="140"/>
        <v>1.1140000000000001</v>
      </c>
      <c r="R1508" s="8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5">
        <f t="shared" si="138"/>
        <v>40254.450335648151</v>
      </c>
      <c r="L1509" s="5">
        <f t="shared" si="139"/>
        <v>40313.340277777781</v>
      </c>
      <c r="M1509" t="b">
        <v>1</v>
      </c>
      <c r="N1509">
        <v>33</v>
      </c>
      <c r="O1509" t="b">
        <v>1</v>
      </c>
      <c r="P1509" t="s">
        <v>8285</v>
      </c>
      <c r="Q1509" s="7">
        <f t="shared" si="140"/>
        <v>2.15</v>
      </c>
      <c r="R1509" s="8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5">
        <f t="shared" si="138"/>
        <v>41786.614363425928</v>
      </c>
      <c r="L1510" s="5">
        <f t="shared" si="139"/>
        <v>41817.614363425928</v>
      </c>
      <c r="M1510" t="b">
        <v>1</v>
      </c>
      <c r="N1510">
        <v>211</v>
      </c>
      <c r="O1510" t="b">
        <v>1</v>
      </c>
      <c r="P1510" t="s">
        <v>8285</v>
      </c>
      <c r="Q1510" s="7">
        <f t="shared" si="140"/>
        <v>1.1076216216216217</v>
      </c>
      <c r="R1510" s="8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5">
        <f t="shared" si="138"/>
        <v>42751.533391203702</v>
      </c>
      <c r="L1511" s="5">
        <f t="shared" si="139"/>
        <v>42780.957638888889</v>
      </c>
      <c r="M1511" t="b">
        <v>1</v>
      </c>
      <c r="N1511">
        <v>196</v>
      </c>
      <c r="O1511" t="b">
        <v>1</v>
      </c>
      <c r="P1511" t="s">
        <v>8285</v>
      </c>
      <c r="Q1511" s="7">
        <f t="shared" si="140"/>
        <v>1.2364125714285714</v>
      </c>
      <c r="R1511" s="8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5">
        <f t="shared" si="138"/>
        <v>41809.385162037033</v>
      </c>
      <c r="L1512" s="5">
        <f t="shared" si="139"/>
        <v>41839.385162037033</v>
      </c>
      <c r="M1512" t="b">
        <v>1</v>
      </c>
      <c r="N1512">
        <v>405</v>
      </c>
      <c r="O1512" t="b">
        <v>1</v>
      </c>
      <c r="P1512" t="s">
        <v>8285</v>
      </c>
      <c r="Q1512" s="7">
        <f t="shared" si="140"/>
        <v>1.0103500000000001</v>
      </c>
      <c r="R1512" s="8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5">
        <f t="shared" si="138"/>
        <v>42296.583379629628</v>
      </c>
      <c r="L1513" s="5">
        <f t="shared" si="139"/>
        <v>42326.625046296293</v>
      </c>
      <c r="M1513" t="b">
        <v>1</v>
      </c>
      <c r="N1513">
        <v>206</v>
      </c>
      <c r="O1513" t="b">
        <v>1</v>
      </c>
      <c r="P1513" t="s">
        <v>8285</v>
      </c>
      <c r="Q1513" s="7">
        <f t="shared" si="140"/>
        <v>1.1179285714285714</v>
      </c>
      <c r="R1513" s="8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5">
        <f t="shared" si="138"/>
        <v>42741.684479166666</v>
      </c>
      <c r="L1514" s="5">
        <f t="shared" si="139"/>
        <v>42771.684479166666</v>
      </c>
      <c r="M1514" t="b">
        <v>1</v>
      </c>
      <c r="N1514">
        <v>335</v>
      </c>
      <c r="O1514" t="b">
        <v>1</v>
      </c>
      <c r="P1514" t="s">
        <v>8285</v>
      </c>
      <c r="Q1514" s="7">
        <f t="shared" si="140"/>
        <v>5.5877142857142861</v>
      </c>
      <c r="R1514" s="8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5">
        <f t="shared" si="138"/>
        <v>41806.637337962966</v>
      </c>
      <c r="L1515" s="5">
        <f t="shared" si="139"/>
        <v>41836.637337962966</v>
      </c>
      <c r="M1515" t="b">
        <v>1</v>
      </c>
      <c r="N1515">
        <v>215</v>
      </c>
      <c r="O1515" t="b">
        <v>1</v>
      </c>
      <c r="P1515" t="s">
        <v>8285</v>
      </c>
      <c r="Q1515" s="7">
        <f t="shared" si="140"/>
        <v>1.5001875</v>
      </c>
      <c r="R1515" s="8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5">
        <f t="shared" si="138"/>
        <v>42234.597685185188</v>
      </c>
      <c r="L1516" s="5">
        <f t="shared" si="139"/>
        <v>42274.597685185188</v>
      </c>
      <c r="M1516" t="b">
        <v>1</v>
      </c>
      <c r="N1516">
        <v>176</v>
      </c>
      <c r="O1516" t="b">
        <v>1</v>
      </c>
      <c r="P1516" t="s">
        <v>8285</v>
      </c>
      <c r="Q1516" s="7">
        <f t="shared" si="140"/>
        <v>1.0647599999999999</v>
      </c>
      <c r="R1516" s="8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5">
        <f t="shared" si="138"/>
        <v>42415.253437499996</v>
      </c>
      <c r="L1517" s="5">
        <f t="shared" si="139"/>
        <v>42445.211770833332</v>
      </c>
      <c r="M1517" t="b">
        <v>1</v>
      </c>
      <c r="N1517">
        <v>555</v>
      </c>
      <c r="O1517" t="b">
        <v>1</v>
      </c>
      <c r="P1517" t="s">
        <v>8285</v>
      </c>
      <c r="Q1517" s="7">
        <f t="shared" si="140"/>
        <v>1.57189</v>
      </c>
      <c r="R1517" s="8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5">
        <f t="shared" si="138"/>
        <v>42619.466342592597</v>
      </c>
      <c r="L1518" s="5">
        <f t="shared" si="139"/>
        <v>42649.583333333328</v>
      </c>
      <c r="M1518" t="b">
        <v>1</v>
      </c>
      <c r="N1518">
        <v>116</v>
      </c>
      <c r="O1518" t="b">
        <v>1</v>
      </c>
      <c r="P1518" t="s">
        <v>8285</v>
      </c>
      <c r="Q1518" s="7">
        <f t="shared" si="140"/>
        <v>1.0865882352941176</v>
      </c>
      <c r="R1518" s="8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5">
        <f t="shared" si="138"/>
        <v>41948.56658564815</v>
      </c>
      <c r="L1519" s="5">
        <f t="shared" si="139"/>
        <v>41979.25</v>
      </c>
      <c r="M1519" t="b">
        <v>1</v>
      </c>
      <c r="N1519">
        <v>615</v>
      </c>
      <c r="O1519" t="b">
        <v>1</v>
      </c>
      <c r="P1519" t="s">
        <v>8285</v>
      </c>
      <c r="Q1519" s="7">
        <f t="shared" si="140"/>
        <v>1.6197999999999999</v>
      </c>
      <c r="R1519" s="8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5">
        <f t="shared" si="138"/>
        <v>41760.8200462963</v>
      </c>
      <c r="L1520" s="5">
        <f t="shared" si="139"/>
        <v>41790.8200462963</v>
      </c>
      <c r="M1520" t="b">
        <v>1</v>
      </c>
      <c r="N1520">
        <v>236</v>
      </c>
      <c r="O1520" t="b">
        <v>1</v>
      </c>
      <c r="P1520" t="s">
        <v>8285</v>
      </c>
      <c r="Q1520" s="7">
        <f t="shared" si="140"/>
        <v>2.0536666666666665</v>
      </c>
      <c r="R1520" s="8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5">
        <f t="shared" si="138"/>
        <v>41782.741701388892</v>
      </c>
      <c r="L1521" s="5">
        <f t="shared" si="139"/>
        <v>41810.915972222225</v>
      </c>
      <c r="M1521" t="b">
        <v>1</v>
      </c>
      <c r="N1521">
        <v>145</v>
      </c>
      <c r="O1521" t="b">
        <v>1</v>
      </c>
      <c r="P1521" t="s">
        <v>8285</v>
      </c>
      <c r="Q1521" s="7">
        <f t="shared" si="140"/>
        <v>1.033638888888889</v>
      </c>
      <c r="R1521" s="8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5">
        <f t="shared" si="138"/>
        <v>41955.857789351852</v>
      </c>
      <c r="L1522" s="5">
        <f t="shared" si="139"/>
        <v>41992.166666666672</v>
      </c>
      <c r="M1522" t="b">
        <v>1</v>
      </c>
      <c r="N1522">
        <v>167</v>
      </c>
      <c r="O1522" t="b">
        <v>1</v>
      </c>
      <c r="P1522" t="s">
        <v>8285</v>
      </c>
      <c r="Q1522" s="7">
        <f t="shared" si="140"/>
        <v>1.0347222222222223</v>
      </c>
      <c r="R1522" s="8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5">
        <f t="shared" si="138"/>
        <v>42493.167719907404</v>
      </c>
      <c r="L1523" s="5">
        <f t="shared" si="139"/>
        <v>42528.167719907404</v>
      </c>
      <c r="M1523" t="b">
        <v>1</v>
      </c>
      <c r="N1523">
        <v>235</v>
      </c>
      <c r="O1523" t="b">
        <v>1</v>
      </c>
      <c r="P1523" t="s">
        <v>8285</v>
      </c>
      <c r="Q1523" s="7">
        <f t="shared" si="140"/>
        <v>1.0681333333333334</v>
      </c>
      <c r="R1523" s="8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5">
        <f t="shared" si="138"/>
        <v>41899.830312500002</v>
      </c>
      <c r="L1524" s="5">
        <f t="shared" si="139"/>
        <v>41929.830312500002</v>
      </c>
      <c r="M1524" t="b">
        <v>1</v>
      </c>
      <c r="N1524">
        <v>452</v>
      </c>
      <c r="O1524" t="b">
        <v>1</v>
      </c>
      <c r="P1524" t="s">
        <v>8285</v>
      </c>
      <c r="Q1524" s="7">
        <f t="shared" si="140"/>
        <v>1.3896574712643677</v>
      </c>
      <c r="R1524" s="8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5">
        <f t="shared" si="138"/>
        <v>41964.751342592594</v>
      </c>
      <c r="L1525" s="5">
        <f t="shared" si="139"/>
        <v>41996</v>
      </c>
      <c r="M1525" t="b">
        <v>1</v>
      </c>
      <c r="N1525">
        <v>241</v>
      </c>
      <c r="O1525" t="b">
        <v>1</v>
      </c>
      <c r="P1525" t="s">
        <v>8285</v>
      </c>
      <c r="Q1525" s="7">
        <f t="shared" si="140"/>
        <v>1.2484324324324325</v>
      </c>
      <c r="R1525" s="8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5">
        <f t="shared" si="138"/>
        <v>42756.501041666663</v>
      </c>
      <c r="L1526" s="5">
        <f t="shared" si="139"/>
        <v>42786.501041666663</v>
      </c>
      <c r="M1526" t="b">
        <v>1</v>
      </c>
      <c r="N1526">
        <v>28</v>
      </c>
      <c r="O1526" t="b">
        <v>1</v>
      </c>
      <c r="P1526" t="s">
        <v>8285</v>
      </c>
      <c r="Q1526" s="7">
        <f t="shared" si="140"/>
        <v>2.0699999999999998</v>
      </c>
      <c r="R1526" s="8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5">
        <f t="shared" si="138"/>
        <v>42570.702986111108</v>
      </c>
      <c r="L1527" s="5">
        <f t="shared" si="139"/>
        <v>42600.702986111108</v>
      </c>
      <c r="M1527" t="b">
        <v>1</v>
      </c>
      <c r="N1527">
        <v>140</v>
      </c>
      <c r="O1527" t="b">
        <v>1</v>
      </c>
      <c r="P1527" t="s">
        <v>8285</v>
      </c>
      <c r="Q1527" s="7">
        <f t="shared" si="140"/>
        <v>1.7400576923076922</v>
      </c>
      <c r="R1527" s="8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5">
        <f t="shared" si="138"/>
        <v>42339.276006944448</v>
      </c>
      <c r="L1528" s="5">
        <f t="shared" si="139"/>
        <v>42388.276006944448</v>
      </c>
      <c r="M1528" t="b">
        <v>1</v>
      </c>
      <c r="N1528">
        <v>280</v>
      </c>
      <c r="O1528" t="b">
        <v>1</v>
      </c>
      <c r="P1528" t="s">
        <v>8285</v>
      </c>
      <c r="Q1528" s="7">
        <f t="shared" si="140"/>
        <v>1.2032608695652174</v>
      </c>
      <c r="R1528" s="8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5">
        <f t="shared" si="138"/>
        <v>42780.600532407407</v>
      </c>
      <c r="L1529" s="5">
        <f t="shared" si="139"/>
        <v>42808.558865740735</v>
      </c>
      <c r="M1529" t="b">
        <v>1</v>
      </c>
      <c r="N1529">
        <v>70</v>
      </c>
      <c r="O1529" t="b">
        <v>1</v>
      </c>
      <c r="P1529" t="s">
        <v>8285</v>
      </c>
      <c r="Q1529" s="7">
        <f t="shared" si="140"/>
        <v>1.1044428571428573</v>
      </c>
      <c r="R1529" s="8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5">
        <f t="shared" si="138"/>
        <v>42736.732893518521</v>
      </c>
      <c r="L1530" s="5">
        <f t="shared" si="139"/>
        <v>42767</v>
      </c>
      <c r="M1530" t="b">
        <v>1</v>
      </c>
      <c r="N1530">
        <v>160</v>
      </c>
      <c r="O1530" t="b">
        <v>1</v>
      </c>
      <c r="P1530" t="s">
        <v>8285</v>
      </c>
      <c r="Q1530" s="7">
        <f t="shared" si="140"/>
        <v>2.8156666666666665</v>
      </c>
      <c r="R1530" s="8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5">
        <f t="shared" si="138"/>
        <v>42052.628703703704</v>
      </c>
      <c r="L1531" s="5">
        <f t="shared" si="139"/>
        <v>42082.587037037039</v>
      </c>
      <c r="M1531" t="b">
        <v>1</v>
      </c>
      <c r="N1531">
        <v>141</v>
      </c>
      <c r="O1531" t="b">
        <v>1</v>
      </c>
      <c r="P1531" t="s">
        <v>8285</v>
      </c>
      <c r="Q1531" s="7">
        <f t="shared" si="140"/>
        <v>1.0067894736842105</v>
      </c>
      <c r="R1531" s="8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5">
        <f t="shared" si="138"/>
        <v>42275.767303240747</v>
      </c>
      <c r="L1532" s="5">
        <f t="shared" si="139"/>
        <v>42300.767303240747</v>
      </c>
      <c r="M1532" t="b">
        <v>1</v>
      </c>
      <c r="N1532">
        <v>874</v>
      </c>
      <c r="O1532" t="b">
        <v>1</v>
      </c>
      <c r="P1532" t="s">
        <v>8285</v>
      </c>
      <c r="Q1532" s="7">
        <f t="shared" si="140"/>
        <v>1.3482571428571428</v>
      </c>
      <c r="R1532" s="8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5">
        <f t="shared" si="138"/>
        <v>41941.802384259259</v>
      </c>
      <c r="L1533" s="5">
        <f t="shared" si="139"/>
        <v>41974.125</v>
      </c>
      <c r="M1533" t="b">
        <v>1</v>
      </c>
      <c r="N1533">
        <v>73</v>
      </c>
      <c r="O1533" t="b">
        <v>1</v>
      </c>
      <c r="P1533" t="s">
        <v>8285</v>
      </c>
      <c r="Q1533" s="7">
        <f t="shared" si="140"/>
        <v>1.7595744680851064</v>
      </c>
      <c r="R1533" s="8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5">
        <f t="shared" si="138"/>
        <v>42391.475289351853</v>
      </c>
      <c r="L1534" s="5">
        <f t="shared" si="139"/>
        <v>42415.625</v>
      </c>
      <c r="M1534" t="b">
        <v>1</v>
      </c>
      <c r="N1534">
        <v>294</v>
      </c>
      <c r="O1534" t="b">
        <v>1</v>
      </c>
      <c r="P1534" t="s">
        <v>8285</v>
      </c>
      <c r="Q1534" s="7">
        <f t="shared" si="140"/>
        <v>4.8402000000000003</v>
      </c>
      <c r="R1534" s="8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5">
        <f t="shared" si="138"/>
        <v>42443.00204861111</v>
      </c>
      <c r="L1535" s="5">
        <f t="shared" si="139"/>
        <v>42492.165972222225</v>
      </c>
      <c r="M1535" t="b">
        <v>1</v>
      </c>
      <c r="N1535">
        <v>740</v>
      </c>
      <c r="O1535" t="b">
        <v>1</v>
      </c>
      <c r="P1535" t="s">
        <v>8285</v>
      </c>
      <c r="Q1535" s="7">
        <f t="shared" si="140"/>
        <v>1.4514</v>
      </c>
      <c r="R1535" s="8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5">
        <f t="shared" si="138"/>
        <v>42221.67432870371</v>
      </c>
      <c r="L1536" s="5">
        <f t="shared" si="139"/>
        <v>42251.67432870371</v>
      </c>
      <c r="M1536" t="b">
        <v>1</v>
      </c>
      <c r="N1536">
        <v>369</v>
      </c>
      <c r="O1536" t="b">
        <v>1</v>
      </c>
      <c r="P1536" t="s">
        <v>8285</v>
      </c>
      <c r="Q1536" s="7">
        <f t="shared" si="140"/>
        <v>4.1773333333333333</v>
      </c>
      <c r="R1536" s="8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5">
        <f t="shared" si="138"/>
        <v>42484.829062500001</v>
      </c>
      <c r="L1537" s="5">
        <f t="shared" si="139"/>
        <v>42513.916666666672</v>
      </c>
      <c r="M1537" t="b">
        <v>1</v>
      </c>
      <c r="N1537">
        <v>110</v>
      </c>
      <c r="O1537" t="b">
        <v>1</v>
      </c>
      <c r="P1537" t="s">
        <v>8285</v>
      </c>
      <c r="Q1537" s="7">
        <f t="shared" si="140"/>
        <v>1.3242499999999999</v>
      </c>
      <c r="R1537" s="8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5">
        <f t="shared" si="138"/>
        <v>42213.802199074074</v>
      </c>
      <c r="L1538" s="5">
        <f t="shared" si="139"/>
        <v>42243.802199074074</v>
      </c>
      <c r="M1538" t="b">
        <v>1</v>
      </c>
      <c r="N1538">
        <v>455</v>
      </c>
      <c r="O1538" t="b">
        <v>1</v>
      </c>
      <c r="P1538" t="s">
        <v>8285</v>
      </c>
      <c r="Q1538" s="7">
        <f t="shared" si="140"/>
        <v>2.5030841666666666</v>
      </c>
      <c r="R1538" s="8">
        <f t="shared" si="141"/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5">
        <f t="shared" ref="K1539:K1602" si="144">(((J1539/60)/60)/24)+DATE(1970,1,1)</f>
        <v>42552.315127314811</v>
      </c>
      <c r="L1539" s="5">
        <f t="shared" ref="L1539:L1602" si="145">(((I1539/60)/60)/24)+DATE(1970,1,1)</f>
        <v>42588.75</v>
      </c>
      <c r="M1539" t="b">
        <v>1</v>
      </c>
      <c r="N1539">
        <v>224</v>
      </c>
      <c r="O1539" t="b">
        <v>1</v>
      </c>
      <c r="P1539" t="s">
        <v>8285</v>
      </c>
      <c r="Q1539" s="7">
        <f t="shared" ref="Q1539:Q1602" si="146">E1539/D1539</f>
        <v>1.7989999999999999</v>
      </c>
      <c r="R1539" s="8">
        <f t="shared" ref="R1539:R1602" si="147">IFERROR(E1539/N1539,0)</f>
        <v>96.375</v>
      </c>
      <c r="S1539" t="str">
        <f t="shared" ref="S1539:S1602" si="148">LEFT(P1539,FIND("/",P1539)-1)</f>
        <v>photography</v>
      </c>
      <c r="T1539" t="str">
        <f t="shared" ref="T1539:T1602" si="149">RIGHT(P1539,LEN(P1539)-FIND("/",P1539))</f>
        <v>photobooks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5">
        <f t="shared" si="144"/>
        <v>41981.782060185185</v>
      </c>
      <c r="L1540" s="5">
        <f t="shared" si="145"/>
        <v>42026.782060185185</v>
      </c>
      <c r="M1540" t="b">
        <v>1</v>
      </c>
      <c r="N1540">
        <v>46</v>
      </c>
      <c r="O1540" t="b">
        <v>1</v>
      </c>
      <c r="P1540" t="s">
        <v>8285</v>
      </c>
      <c r="Q1540" s="7">
        <f t="shared" si="146"/>
        <v>1.0262857142857142</v>
      </c>
      <c r="R1540" s="8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5">
        <f t="shared" si="144"/>
        <v>42705.919201388882</v>
      </c>
      <c r="L1541" s="5">
        <f t="shared" si="145"/>
        <v>42738.919201388882</v>
      </c>
      <c r="M1541" t="b">
        <v>0</v>
      </c>
      <c r="N1541">
        <v>284</v>
      </c>
      <c r="O1541" t="b">
        <v>1</v>
      </c>
      <c r="P1541" t="s">
        <v>8285</v>
      </c>
      <c r="Q1541" s="7">
        <f t="shared" si="146"/>
        <v>1.359861</v>
      </c>
      <c r="R1541" s="8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5">
        <f t="shared" si="144"/>
        <v>41939.00712962963</v>
      </c>
      <c r="L1542" s="5">
        <f t="shared" si="145"/>
        <v>41969.052083333328</v>
      </c>
      <c r="M1542" t="b">
        <v>1</v>
      </c>
      <c r="N1542">
        <v>98</v>
      </c>
      <c r="O1542" t="b">
        <v>1</v>
      </c>
      <c r="P1542" t="s">
        <v>8285</v>
      </c>
      <c r="Q1542" s="7">
        <f t="shared" si="146"/>
        <v>1.1786666666666668</v>
      </c>
      <c r="R1542" s="8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5">
        <f t="shared" si="144"/>
        <v>41974.712245370371</v>
      </c>
      <c r="L1543" s="5">
        <f t="shared" si="145"/>
        <v>42004.712245370371</v>
      </c>
      <c r="M1543" t="b">
        <v>0</v>
      </c>
      <c r="N1543">
        <v>2</v>
      </c>
      <c r="O1543" t="b">
        <v>0</v>
      </c>
      <c r="P1543" t="s">
        <v>8289</v>
      </c>
      <c r="Q1543" s="7">
        <f t="shared" si="146"/>
        <v>3.3333333333333332E-4</v>
      </c>
      <c r="R1543" s="8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5">
        <f t="shared" si="144"/>
        <v>42170.996527777781</v>
      </c>
      <c r="L1544" s="5">
        <f t="shared" si="145"/>
        <v>42185.996527777781</v>
      </c>
      <c r="M1544" t="b">
        <v>0</v>
      </c>
      <c r="N1544">
        <v>1</v>
      </c>
      <c r="O1544" t="b">
        <v>0</v>
      </c>
      <c r="P1544" t="s">
        <v>8289</v>
      </c>
      <c r="Q1544" s="7">
        <f t="shared" si="146"/>
        <v>0.04</v>
      </c>
      <c r="R1544" s="8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5">
        <f t="shared" si="144"/>
        <v>41935.509652777779</v>
      </c>
      <c r="L1545" s="5">
        <f t="shared" si="145"/>
        <v>41965.551319444443</v>
      </c>
      <c r="M1545" t="b">
        <v>0</v>
      </c>
      <c r="N1545">
        <v>1</v>
      </c>
      <c r="O1545" t="b">
        <v>0</v>
      </c>
      <c r="P1545" t="s">
        <v>8289</v>
      </c>
      <c r="Q1545" s="7">
        <f t="shared" si="146"/>
        <v>4.4444444444444444E-3</v>
      </c>
      <c r="R1545" s="8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5">
        <f t="shared" si="144"/>
        <v>42053.051203703704</v>
      </c>
      <c r="L1546" s="5">
        <f t="shared" si="145"/>
        <v>42095.012499999997</v>
      </c>
      <c r="M1546" t="b">
        <v>0</v>
      </c>
      <c r="N1546">
        <v>0</v>
      </c>
      <c r="O1546" t="b">
        <v>0</v>
      </c>
      <c r="P1546" t="s">
        <v>8289</v>
      </c>
      <c r="Q1546" s="7">
        <f t="shared" si="146"/>
        <v>0</v>
      </c>
      <c r="R1546" s="8">
        <f t="shared" si="147"/>
        <v>0</v>
      </c>
      <c r="S1546" t="str">
        <f t="shared" si="148"/>
        <v>photography</v>
      </c>
      <c r="T1546" t="str">
        <f t="shared" si="149"/>
        <v>nature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5">
        <f t="shared" si="144"/>
        <v>42031.884652777779</v>
      </c>
      <c r="L1547" s="5">
        <f t="shared" si="145"/>
        <v>42065.886111111111</v>
      </c>
      <c r="M1547" t="b">
        <v>0</v>
      </c>
      <c r="N1547">
        <v>1</v>
      </c>
      <c r="O1547" t="b">
        <v>0</v>
      </c>
      <c r="P1547" t="s">
        <v>8289</v>
      </c>
      <c r="Q1547" s="7">
        <f t="shared" si="146"/>
        <v>3.3333333333333332E-4</v>
      </c>
      <c r="R1547" s="8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5">
        <f t="shared" si="144"/>
        <v>41839.212951388887</v>
      </c>
      <c r="L1548" s="5">
        <f t="shared" si="145"/>
        <v>41899.212951388887</v>
      </c>
      <c r="M1548" t="b">
        <v>0</v>
      </c>
      <c r="N1548">
        <v>11</v>
      </c>
      <c r="O1548" t="b">
        <v>0</v>
      </c>
      <c r="P1548" t="s">
        <v>8289</v>
      </c>
      <c r="Q1548" s="7">
        <f t="shared" si="146"/>
        <v>0.28899999999999998</v>
      </c>
      <c r="R1548" s="8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5">
        <f t="shared" si="144"/>
        <v>42782.426875000005</v>
      </c>
      <c r="L1549" s="5">
        <f t="shared" si="145"/>
        <v>42789.426875000005</v>
      </c>
      <c r="M1549" t="b">
        <v>0</v>
      </c>
      <c r="N1549">
        <v>0</v>
      </c>
      <c r="O1549" t="b">
        <v>0</v>
      </c>
      <c r="P1549" t="s">
        <v>8289</v>
      </c>
      <c r="Q1549" s="7">
        <f t="shared" si="146"/>
        <v>0</v>
      </c>
      <c r="R1549" s="8">
        <f t="shared" si="147"/>
        <v>0</v>
      </c>
      <c r="S1549" t="str">
        <f t="shared" si="148"/>
        <v>photography</v>
      </c>
      <c r="T1549" t="str">
        <f t="shared" si="149"/>
        <v>nature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5">
        <f t="shared" si="144"/>
        <v>42286.88217592593</v>
      </c>
      <c r="L1550" s="5">
        <f t="shared" si="145"/>
        <v>42316.923842592587</v>
      </c>
      <c r="M1550" t="b">
        <v>0</v>
      </c>
      <c r="N1550">
        <v>1</v>
      </c>
      <c r="O1550" t="b">
        <v>0</v>
      </c>
      <c r="P1550" t="s">
        <v>8289</v>
      </c>
      <c r="Q1550" s="7">
        <f t="shared" si="146"/>
        <v>8.5714285714285715E-2</v>
      </c>
      <c r="R1550" s="8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5">
        <f t="shared" si="144"/>
        <v>42281.136099537034</v>
      </c>
      <c r="L1551" s="5">
        <f t="shared" si="145"/>
        <v>42311.177766203706</v>
      </c>
      <c r="M1551" t="b">
        <v>0</v>
      </c>
      <c r="N1551">
        <v>6</v>
      </c>
      <c r="O1551" t="b">
        <v>0</v>
      </c>
      <c r="P1551" t="s">
        <v>8289</v>
      </c>
      <c r="Q1551" s="7">
        <f t="shared" si="146"/>
        <v>0.34</v>
      </c>
      <c r="R1551" s="8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5">
        <f t="shared" si="144"/>
        <v>42472.449467592596</v>
      </c>
      <c r="L1552" s="5">
        <f t="shared" si="145"/>
        <v>42502.449467592596</v>
      </c>
      <c r="M1552" t="b">
        <v>0</v>
      </c>
      <c r="N1552">
        <v>7</v>
      </c>
      <c r="O1552" t="b">
        <v>0</v>
      </c>
      <c r="P1552" t="s">
        <v>8289</v>
      </c>
      <c r="Q1552" s="7">
        <f t="shared" si="146"/>
        <v>0.13466666666666666</v>
      </c>
      <c r="R1552" s="8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5">
        <f t="shared" si="144"/>
        <v>42121.824525462958</v>
      </c>
      <c r="L1553" s="5">
        <f t="shared" si="145"/>
        <v>42151.824525462958</v>
      </c>
      <c r="M1553" t="b">
        <v>0</v>
      </c>
      <c r="N1553">
        <v>0</v>
      </c>
      <c r="O1553" t="b">
        <v>0</v>
      </c>
      <c r="P1553" t="s">
        <v>8289</v>
      </c>
      <c r="Q1553" s="7">
        <f t="shared" si="146"/>
        <v>0</v>
      </c>
      <c r="R1553" s="8">
        <f t="shared" si="147"/>
        <v>0</v>
      </c>
      <c r="S1553" t="str">
        <f t="shared" si="148"/>
        <v>photography</v>
      </c>
      <c r="T1553" t="str">
        <f t="shared" si="149"/>
        <v>nature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5">
        <f t="shared" si="144"/>
        <v>41892.688750000001</v>
      </c>
      <c r="L1554" s="5">
        <f t="shared" si="145"/>
        <v>41913.165972222225</v>
      </c>
      <c r="M1554" t="b">
        <v>0</v>
      </c>
      <c r="N1554">
        <v>16</v>
      </c>
      <c r="O1554" t="b">
        <v>0</v>
      </c>
      <c r="P1554" t="s">
        <v>8289</v>
      </c>
      <c r="Q1554" s="7">
        <f t="shared" si="146"/>
        <v>0.49186046511627907</v>
      </c>
      <c r="R1554" s="8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5">
        <f t="shared" si="144"/>
        <v>42219.282951388886</v>
      </c>
      <c r="L1555" s="5">
        <f t="shared" si="145"/>
        <v>42249.282951388886</v>
      </c>
      <c r="M1555" t="b">
        <v>0</v>
      </c>
      <c r="N1555">
        <v>0</v>
      </c>
      <c r="O1555" t="b">
        <v>0</v>
      </c>
      <c r="P1555" t="s">
        <v>8289</v>
      </c>
      <c r="Q1555" s="7">
        <f t="shared" si="146"/>
        <v>0</v>
      </c>
      <c r="R1555" s="8">
        <f t="shared" si="147"/>
        <v>0</v>
      </c>
      <c r="S1555" t="str">
        <f t="shared" si="148"/>
        <v>photography</v>
      </c>
      <c r="T1555" t="str">
        <f t="shared" si="149"/>
        <v>nature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5">
        <f t="shared" si="144"/>
        <v>42188.252199074079</v>
      </c>
      <c r="L1556" s="5">
        <f t="shared" si="145"/>
        <v>42218.252199074079</v>
      </c>
      <c r="M1556" t="b">
        <v>0</v>
      </c>
      <c r="N1556">
        <v>0</v>
      </c>
      <c r="O1556" t="b">
        <v>0</v>
      </c>
      <c r="P1556" t="s">
        <v>8289</v>
      </c>
      <c r="Q1556" s="7">
        <f t="shared" si="146"/>
        <v>0</v>
      </c>
      <c r="R1556" s="8">
        <f t="shared" si="147"/>
        <v>0</v>
      </c>
      <c r="S1556" t="str">
        <f t="shared" si="148"/>
        <v>photography</v>
      </c>
      <c r="T1556" t="str">
        <f t="shared" si="149"/>
        <v>nature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5">
        <f t="shared" si="144"/>
        <v>42241.613796296297</v>
      </c>
      <c r="L1557" s="5">
        <f t="shared" si="145"/>
        <v>42264.708333333328</v>
      </c>
      <c r="M1557" t="b">
        <v>0</v>
      </c>
      <c r="N1557">
        <v>0</v>
      </c>
      <c r="O1557" t="b">
        <v>0</v>
      </c>
      <c r="P1557" t="s">
        <v>8289</v>
      </c>
      <c r="Q1557" s="7">
        <f t="shared" si="146"/>
        <v>0</v>
      </c>
      <c r="R1557" s="8">
        <f t="shared" si="147"/>
        <v>0</v>
      </c>
      <c r="S1557" t="str">
        <f t="shared" si="148"/>
        <v>photography</v>
      </c>
      <c r="T1557" t="str">
        <f t="shared" si="149"/>
        <v>nature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5">
        <f t="shared" si="144"/>
        <v>42525.153055555551</v>
      </c>
      <c r="L1558" s="5">
        <f t="shared" si="145"/>
        <v>42555.153055555551</v>
      </c>
      <c r="M1558" t="b">
        <v>0</v>
      </c>
      <c r="N1558">
        <v>12</v>
      </c>
      <c r="O1558" t="b">
        <v>0</v>
      </c>
      <c r="P1558" t="s">
        <v>8289</v>
      </c>
      <c r="Q1558" s="7">
        <f t="shared" si="146"/>
        <v>0.45133333333333331</v>
      </c>
      <c r="R1558" s="8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5">
        <f t="shared" si="144"/>
        <v>41871.65315972222</v>
      </c>
      <c r="L1559" s="5">
        <f t="shared" si="145"/>
        <v>41902.65315972222</v>
      </c>
      <c r="M1559" t="b">
        <v>0</v>
      </c>
      <c r="N1559">
        <v>1</v>
      </c>
      <c r="O1559" t="b">
        <v>0</v>
      </c>
      <c r="P1559" t="s">
        <v>8289</v>
      </c>
      <c r="Q1559" s="7">
        <f t="shared" si="146"/>
        <v>0.04</v>
      </c>
      <c r="R1559" s="8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5">
        <f t="shared" si="144"/>
        <v>42185.397673611107</v>
      </c>
      <c r="L1560" s="5">
        <f t="shared" si="145"/>
        <v>42244.508333333331</v>
      </c>
      <c r="M1560" t="b">
        <v>0</v>
      </c>
      <c r="N1560">
        <v>3</v>
      </c>
      <c r="O1560" t="b">
        <v>0</v>
      </c>
      <c r="P1560" t="s">
        <v>8289</v>
      </c>
      <c r="Q1560" s="7">
        <f t="shared" si="146"/>
        <v>4.6666666666666669E-2</v>
      </c>
      <c r="R1560" s="8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5">
        <f t="shared" si="144"/>
        <v>42108.05322916666</v>
      </c>
      <c r="L1561" s="5">
        <f t="shared" si="145"/>
        <v>42123.05322916666</v>
      </c>
      <c r="M1561" t="b">
        <v>0</v>
      </c>
      <c r="N1561">
        <v>1</v>
      </c>
      <c r="O1561" t="b">
        <v>0</v>
      </c>
      <c r="P1561" t="s">
        <v>8289</v>
      </c>
      <c r="Q1561" s="7">
        <f t="shared" si="146"/>
        <v>3.3333333333333335E-3</v>
      </c>
      <c r="R1561" s="8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5">
        <f t="shared" si="144"/>
        <v>41936.020752314813</v>
      </c>
      <c r="L1562" s="5">
        <f t="shared" si="145"/>
        <v>41956.062418981484</v>
      </c>
      <c r="M1562" t="b">
        <v>0</v>
      </c>
      <c r="N1562">
        <v>4</v>
      </c>
      <c r="O1562" t="b">
        <v>0</v>
      </c>
      <c r="P1562" t="s">
        <v>8289</v>
      </c>
      <c r="Q1562" s="7">
        <f t="shared" si="146"/>
        <v>3.7600000000000001E-2</v>
      </c>
      <c r="R1562" s="8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5">
        <f t="shared" si="144"/>
        <v>41555.041701388887</v>
      </c>
      <c r="L1563" s="5">
        <f t="shared" si="145"/>
        <v>41585.083368055559</v>
      </c>
      <c r="M1563" t="b">
        <v>0</v>
      </c>
      <c r="N1563">
        <v>1</v>
      </c>
      <c r="O1563" t="b">
        <v>0</v>
      </c>
      <c r="P1563" t="s">
        <v>8290</v>
      </c>
      <c r="Q1563" s="7">
        <f t="shared" si="146"/>
        <v>6.7000000000000002E-3</v>
      </c>
      <c r="R1563" s="8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5">
        <f t="shared" si="144"/>
        <v>40079.566157407404</v>
      </c>
      <c r="L1564" s="5">
        <f t="shared" si="145"/>
        <v>40149.034722222219</v>
      </c>
      <c r="M1564" t="b">
        <v>0</v>
      </c>
      <c r="N1564">
        <v>0</v>
      </c>
      <c r="O1564" t="b">
        <v>0</v>
      </c>
      <c r="P1564" t="s">
        <v>8290</v>
      </c>
      <c r="Q1564" s="7">
        <f t="shared" si="146"/>
        <v>0</v>
      </c>
      <c r="R1564" s="8">
        <f t="shared" si="147"/>
        <v>0</v>
      </c>
      <c r="S1564" t="str">
        <f t="shared" si="148"/>
        <v>publishing</v>
      </c>
      <c r="T1564" t="str">
        <f t="shared" si="149"/>
        <v>art books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5">
        <f t="shared" si="144"/>
        <v>41652.742488425924</v>
      </c>
      <c r="L1565" s="5">
        <f t="shared" si="145"/>
        <v>41712.700821759259</v>
      </c>
      <c r="M1565" t="b">
        <v>0</v>
      </c>
      <c r="N1565">
        <v>2</v>
      </c>
      <c r="O1565" t="b">
        <v>0</v>
      </c>
      <c r="P1565" t="s">
        <v>8290</v>
      </c>
      <c r="Q1565" s="7">
        <f t="shared" si="146"/>
        <v>1.4166666666666666E-2</v>
      </c>
      <c r="R1565" s="8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5">
        <f t="shared" si="144"/>
        <v>42121.367002314815</v>
      </c>
      <c r="L1566" s="5">
        <f t="shared" si="145"/>
        <v>42152.836805555555</v>
      </c>
      <c r="M1566" t="b">
        <v>0</v>
      </c>
      <c r="N1566">
        <v>1</v>
      </c>
      <c r="O1566" t="b">
        <v>0</v>
      </c>
      <c r="P1566" t="s">
        <v>8290</v>
      </c>
      <c r="Q1566" s="7">
        <f t="shared" si="146"/>
        <v>1E-3</v>
      </c>
      <c r="R1566" s="8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5">
        <f t="shared" si="144"/>
        <v>40672.729872685188</v>
      </c>
      <c r="L1567" s="5">
        <f t="shared" si="145"/>
        <v>40702.729872685188</v>
      </c>
      <c r="M1567" t="b">
        <v>0</v>
      </c>
      <c r="N1567">
        <v>1</v>
      </c>
      <c r="O1567" t="b">
        <v>0</v>
      </c>
      <c r="P1567" t="s">
        <v>8290</v>
      </c>
      <c r="Q1567" s="7">
        <f t="shared" si="146"/>
        <v>2.5000000000000001E-2</v>
      </c>
      <c r="R1567" s="8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5">
        <f t="shared" si="144"/>
        <v>42549.916712962964</v>
      </c>
      <c r="L1568" s="5">
        <f t="shared" si="145"/>
        <v>42578.916666666672</v>
      </c>
      <c r="M1568" t="b">
        <v>0</v>
      </c>
      <c r="N1568">
        <v>59</v>
      </c>
      <c r="O1568" t="b">
        <v>0</v>
      </c>
      <c r="P1568" t="s">
        <v>8290</v>
      </c>
      <c r="Q1568" s="7">
        <f t="shared" si="146"/>
        <v>0.21249999999999999</v>
      </c>
      <c r="R1568" s="8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5">
        <f t="shared" si="144"/>
        <v>41671.936863425923</v>
      </c>
      <c r="L1569" s="5">
        <f t="shared" si="145"/>
        <v>41687</v>
      </c>
      <c r="M1569" t="b">
        <v>0</v>
      </c>
      <c r="N1569">
        <v>13</v>
      </c>
      <c r="O1569" t="b">
        <v>0</v>
      </c>
      <c r="P1569" t="s">
        <v>8290</v>
      </c>
      <c r="Q1569" s="7">
        <f t="shared" si="146"/>
        <v>4.1176470588235294E-2</v>
      </c>
      <c r="R1569" s="8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5">
        <f t="shared" si="144"/>
        <v>41962.062326388885</v>
      </c>
      <c r="L1570" s="5">
        <f t="shared" si="145"/>
        <v>41997.062326388885</v>
      </c>
      <c r="M1570" t="b">
        <v>0</v>
      </c>
      <c r="N1570">
        <v>22</v>
      </c>
      <c r="O1570" t="b">
        <v>0</v>
      </c>
      <c r="P1570" t="s">
        <v>8290</v>
      </c>
      <c r="Q1570" s="7">
        <f t="shared" si="146"/>
        <v>0.13639999999999999</v>
      </c>
      <c r="R1570" s="8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5">
        <f t="shared" si="144"/>
        <v>41389.679560185185</v>
      </c>
      <c r="L1571" s="5">
        <f t="shared" si="145"/>
        <v>41419.679560185185</v>
      </c>
      <c r="M1571" t="b">
        <v>0</v>
      </c>
      <c r="N1571">
        <v>0</v>
      </c>
      <c r="O1571" t="b">
        <v>0</v>
      </c>
      <c r="P1571" t="s">
        <v>8290</v>
      </c>
      <c r="Q1571" s="7">
        <f t="shared" si="146"/>
        <v>0</v>
      </c>
      <c r="R1571" s="8">
        <f t="shared" si="147"/>
        <v>0</v>
      </c>
      <c r="S1571" t="str">
        <f t="shared" si="148"/>
        <v>publishing</v>
      </c>
      <c r="T1571" t="str">
        <f t="shared" si="149"/>
        <v>art books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5">
        <f t="shared" si="144"/>
        <v>42438.813449074078</v>
      </c>
      <c r="L1572" s="5">
        <f t="shared" si="145"/>
        <v>42468.771782407406</v>
      </c>
      <c r="M1572" t="b">
        <v>0</v>
      </c>
      <c r="N1572">
        <v>52</v>
      </c>
      <c r="O1572" t="b">
        <v>0</v>
      </c>
      <c r="P1572" t="s">
        <v>8290</v>
      </c>
      <c r="Q1572" s="7">
        <f t="shared" si="146"/>
        <v>0.41399999999999998</v>
      </c>
      <c r="R1572" s="8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5">
        <f t="shared" si="144"/>
        <v>42144.769479166673</v>
      </c>
      <c r="L1573" s="5">
        <f t="shared" si="145"/>
        <v>42174.769479166673</v>
      </c>
      <c r="M1573" t="b">
        <v>0</v>
      </c>
      <c r="N1573">
        <v>4</v>
      </c>
      <c r="O1573" t="b">
        <v>0</v>
      </c>
      <c r="P1573" t="s">
        <v>8290</v>
      </c>
      <c r="Q1573" s="7">
        <f t="shared" si="146"/>
        <v>6.6115702479338841E-3</v>
      </c>
      <c r="R1573" s="8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5">
        <f t="shared" si="144"/>
        <v>42404.033090277779</v>
      </c>
      <c r="L1574" s="5">
        <f t="shared" si="145"/>
        <v>42428.999305555553</v>
      </c>
      <c r="M1574" t="b">
        <v>0</v>
      </c>
      <c r="N1574">
        <v>3</v>
      </c>
      <c r="O1574" t="b">
        <v>0</v>
      </c>
      <c r="P1574" t="s">
        <v>8290</v>
      </c>
      <c r="Q1574" s="7">
        <f t="shared" si="146"/>
        <v>0.05</v>
      </c>
      <c r="R1574" s="8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5">
        <f t="shared" si="144"/>
        <v>42786.000023148154</v>
      </c>
      <c r="L1575" s="5">
        <f t="shared" si="145"/>
        <v>42826.165972222225</v>
      </c>
      <c r="M1575" t="b">
        <v>0</v>
      </c>
      <c r="N1575">
        <v>3</v>
      </c>
      <c r="O1575" t="b">
        <v>0</v>
      </c>
      <c r="P1575" t="s">
        <v>8290</v>
      </c>
      <c r="Q1575" s="7">
        <f t="shared" si="146"/>
        <v>2.4777777777777777E-2</v>
      </c>
      <c r="R1575" s="8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5">
        <f t="shared" si="144"/>
        <v>42017.927418981482</v>
      </c>
      <c r="L1576" s="5">
        <f t="shared" si="145"/>
        <v>42052.927418981482</v>
      </c>
      <c r="M1576" t="b">
        <v>0</v>
      </c>
      <c r="N1576">
        <v>6</v>
      </c>
      <c r="O1576" t="b">
        <v>0</v>
      </c>
      <c r="P1576" t="s">
        <v>8290</v>
      </c>
      <c r="Q1576" s="7">
        <f t="shared" si="146"/>
        <v>5.0599999999999999E-2</v>
      </c>
      <c r="R1576" s="8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5">
        <f t="shared" si="144"/>
        <v>41799.524259259262</v>
      </c>
      <c r="L1577" s="5">
        <f t="shared" si="145"/>
        <v>41829.524259259262</v>
      </c>
      <c r="M1577" t="b">
        <v>0</v>
      </c>
      <c r="N1577">
        <v>35</v>
      </c>
      <c r="O1577" t="b">
        <v>0</v>
      </c>
      <c r="P1577" t="s">
        <v>8290</v>
      </c>
      <c r="Q1577" s="7">
        <f t="shared" si="146"/>
        <v>0.2291</v>
      </c>
      <c r="R1577" s="8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5">
        <f t="shared" si="144"/>
        <v>42140.879259259258</v>
      </c>
      <c r="L1578" s="5">
        <f t="shared" si="145"/>
        <v>42185.879259259258</v>
      </c>
      <c r="M1578" t="b">
        <v>0</v>
      </c>
      <c r="N1578">
        <v>10</v>
      </c>
      <c r="O1578" t="b">
        <v>0</v>
      </c>
      <c r="P1578" t="s">
        <v>8290</v>
      </c>
      <c r="Q1578" s="7">
        <f t="shared" si="146"/>
        <v>0.13</v>
      </c>
      <c r="R1578" s="8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5">
        <f t="shared" si="144"/>
        <v>41054.847777777781</v>
      </c>
      <c r="L1579" s="5">
        <f t="shared" si="145"/>
        <v>41114.847777777781</v>
      </c>
      <c r="M1579" t="b">
        <v>0</v>
      </c>
      <c r="N1579">
        <v>2</v>
      </c>
      <c r="O1579" t="b">
        <v>0</v>
      </c>
      <c r="P1579" t="s">
        <v>8290</v>
      </c>
      <c r="Q1579" s="7">
        <f t="shared" si="146"/>
        <v>5.4999999999999997E-3</v>
      </c>
      <c r="R1579" s="8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5">
        <f t="shared" si="144"/>
        <v>40399.065868055557</v>
      </c>
      <c r="L1580" s="5">
        <f t="shared" si="145"/>
        <v>40423.083333333336</v>
      </c>
      <c r="M1580" t="b">
        <v>0</v>
      </c>
      <c r="N1580">
        <v>4</v>
      </c>
      <c r="O1580" t="b">
        <v>0</v>
      </c>
      <c r="P1580" t="s">
        <v>8290</v>
      </c>
      <c r="Q1580" s="7">
        <f t="shared" si="146"/>
        <v>0.10806536636794939</v>
      </c>
      <c r="R1580" s="8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5">
        <f t="shared" si="144"/>
        <v>41481.996423611112</v>
      </c>
      <c r="L1581" s="5">
        <f t="shared" si="145"/>
        <v>41514.996423611112</v>
      </c>
      <c r="M1581" t="b">
        <v>0</v>
      </c>
      <c r="N1581">
        <v>2</v>
      </c>
      <c r="O1581" t="b">
        <v>0</v>
      </c>
      <c r="P1581" t="s">
        <v>8290</v>
      </c>
      <c r="Q1581" s="7">
        <f t="shared" si="146"/>
        <v>8.4008400840084006E-3</v>
      </c>
      <c r="R1581" s="8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5">
        <f t="shared" si="144"/>
        <v>40990.050069444449</v>
      </c>
      <c r="L1582" s="5">
        <f t="shared" si="145"/>
        <v>41050.050069444449</v>
      </c>
      <c r="M1582" t="b">
        <v>0</v>
      </c>
      <c r="N1582">
        <v>0</v>
      </c>
      <c r="O1582" t="b">
        <v>0</v>
      </c>
      <c r="P1582" t="s">
        <v>8290</v>
      </c>
      <c r="Q1582" s="7">
        <f t="shared" si="146"/>
        <v>0</v>
      </c>
      <c r="R1582" s="8">
        <f t="shared" si="147"/>
        <v>0</v>
      </c>
      <c r="S1582" t="str">
        <f t="shared" si="148"/>
        <v>publishing</v>
      </c>
      <c r="T1582" t="str">
        <f t="shared" si="149"/>
        <v>art books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5">
        <f t="shared" si="144"/>
        <v>42325.448958333334</v>
      </c>
      <c r="L1583" s="5">
        <f t="shared" si="145"/>
        <v>42357.448958333334</v>
      </c>
      <c r="M1583" t="b">
        <v>0</v>
      </c>
      <c r="N1583">
        <v>1</v>
      </c>
      <c r="O1583" t="b">
        <v>0</v>
      </c>
      <c r="P1583" t="s">
        <v>8291</v>
      </c>
      <c r="Q1583" s="7">
        <f t="shared" si="146"/>
        <v>5.0000000000000001E-3</v>
      </c>
      <c r="R1583" s="8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5">
        <f t="shared" si="144"/>
        <v>42246.789965277778</v>
      </c>
      <c r="L1584" s="5">
        <f t="shared" si="145"/>
        <v>42303.888888888891</v>
      </c>
      <c r="M1584" t="b">
        <v>0</v>
      </c>
      <c r="N1584">
        <v>3</v>
      </c>
      <c r="O1584" t="b">
        <v>0</v>
      </c>
      <c r="P1584" t="s">
        <v>8291</v>
      </c>
      <c r="Q1584" s="7">
        <f t="shared" si="146"/>
        <v>9.2999999999999999E-2</v>
      </c>
      <c r="R1584" s="8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5">
        <f t="shared" si="144"/>
        <v>41877.904988425929</v>
      </c>
      <c r="L1585" s="5">
        <f t="shared" si="145"/>
        <v>41907.904988425929</v>
      </c>
      <c r="M1585" t="b">
        <v>0</v>
      </c>
      <c r="N1585">
        <v>1</v>
      </c>
      <c r="O1585" t="b">
        <v>0</v>
      </c>
      <c r="P1585" t="s">
        <v>8291</v>
      </c>
      <c r="Q1585" s="7">
        <f t="shared" si="146"/>
        <v>7.5000000000000002E-4</v>
      </c>
      <c r="R1585" s="8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5">
        <f t="shared" si="144"/>
        <v>41779.649317129632</v>
      </c>
      <c r="L1586" s="5">
        <f t="shared" si="145"/>
        <v>41789.649317129632</v>
      </c>
      <c r="M1586" t="b">
        <v>0</v>
      </c>
      <c r="N1586">
        <v>0</v>
      </c>
      <c r="O1586" t="b">
        <v>0</v>
      </c>
      <c r="P1586" t="s">
        <v>8291</v>
      </c>
      <c r="Q1586" s="7">
        <f t="shared" si="146"/>
        <v>0</v>
      </c>
      <c r="R1586" s="8">
        <f t="shared" si="147"/>
        <v>0</v>
      </c>
      <c r="S1586" t="str">
        <f t="shared" si="148"/>
        <v>photography</v>
      </c>
      <c r="T1586" t="str">
        <f t="shared" si="149"/>
        <v>places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5">
        <f t="shared" si="144"/>
        <v>42707.895462962959</v>
      </c>
      <c r="L1587" s="5">
        <f t="shared" si="145"/>
        <v>42729.458333333328</v>
      </c>
      <c r="M1587" t="b">
        <v>0</v>
      </c>
      <c r="N1587">
        <v>12</v>
      </c>
      <c r="O1587" t="b">
        <v>0</v>
      </c>
      <c r="P1587" t="s">
        <v>8291</v>
      </c>
      <c r="Q1587" s="7">
        <f t="shared" si="146"/>
        <v>0.79</v>
      </c>
      <c r="R1587" s="8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5">
        <f t="shared" si="144"/>
        <v>42069.104421296302</v>
      </c>
      <c r="L1588" s="5">
        <f t="shared" si="145"/>
        <v>42099.062754629631</v>
      </c>
      <c r="M1588" t="b">
        <v>0</v>
      </c>
      <c r="N1588">
        <v>0</v>
      </c>
      <c r="O1588" t="b">
        <v>0</v>
      </c>
      <c r="P1588" t="s">
        <v>8291</v>
      </c>
      <c r="Q1588" s="7">
        <f t="shared" si="146"/>
        <v>0</v>
      </c>
      <c r="R1588" s="8">
        <f t="shared" si="147"/>
        <v>0</v>
      </c>
      <c r="S1588" t="str">
        <f t="shared" si="148"/>
        <v>photography</v>
      </c>
      <c r="T1588" t="str">
        <f t="shared" si="149"/>
        <v>places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5">
        <f t="shared" si="144"/>
        <v>41956.950983796298</v>
      </c>
      <c r="L1589" s="5">
        <f t="shared" si="145"/>
        <v>41986.950983796298</v>
      </c>
      <c r="M1589" t="b">
        <v>0</v>
      </c>
      <c r="N1589">
        <v>1</v>
      </c>
      <c r="O1589" t="b">
        <v>0</v>
      </c>
      <c r="P1589" t="s">
        <v>8291</v>
      </c>
      <c r="Q1589" s="7">
        <f t="shared" si="146"/>
        <v>1.3333333333333334E-4</v>
      </c>
      <c r="R1589" s="8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5">
        <f t="shared" si="144"/>
        <v>42005.24998842593</v>
      </c>
      <c r="L1590" s="5">
        <f t="shared" si="145"/>
        <v>42035.841666666667</v>
      </c>
      <c r="M1590" t="b">
        <v>0</v>
      </c>
      <c r="N1590">
        <v>0</v>
      </c>
      <c r="O1590" t="b">
        <v>0</v>
      </c>
      <c r="P1590" t="s">
        <v>8291</v>
      </c>
      <c r="Q1590" s="7">
        <f t="shared" si="146"/>
        <v>0</v>
      </c>
      <c r="R1590" s="8">
        <f t="shared" si="147"/>
        <v>0</v>
      </c>
      <c r="S1590" t="str">
        <f t="shared" si="148"/>
        <v>photography</v>
      </c>
      <c r="T1590" t="str">
        <f t="shared" si="149"/>
        <v>places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5">
        <f t="shared" si="144"/>
        <v>42256.984791666662</v>
      </c>
      <c r="L1591" s="5">
        <f t="shared" si="145"/>
        <v>42286.984791666662</v>
      </c>
      <c r="M1591" t="b">
        <v>0</v>
      </c>
      <c r="N1591">
        <v>0</v>
      </c>
      <c r="O1591" t="b">
        <v>0</v>
      </c>
      <c r="P1591" t="s">
        <v>8291</v>
      </c>
      <c r="Q1591" s="7">
        <f t="shared" si="146"/>
        <v>0</v>
      </c>
      <c r="R1591" s="8">
        <f t="shared" si="147"/>
        <v>0</v>
      </c>
      <c r="S1591" t="str">
        <f t="shared" si="148"/>
        <v>photography</v>
      </c>
      <c r="T1591" t="str">
        <f t="shared" si="149"/>
        <v>places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5">
        <f t="shared" si="144"/>
        <v>42240.857222222221</v>
      </c>
      <c r="L1592" s="5">
        <f t="shared" si="145"/>
        <v>42270.857222222221</v>
      </c>
      <c r="M1592" t="b">
        <v>0</v>
      </c>
      <c r="N1592">
        <v>2</v>
      </c>
      <c r="O1592" t="b">
        <v>0</v>
      </c>
      <c r="P1592" t="s">
        <v>8291</v>
      </c>
      <c r="Q1592" s="7">
        <f t="shared" si="146"/>
        <v>1.7000000000000001E-2</v>
      </c>
      <c r="R1592" s="8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5">
        <f t="shared" si="144"/>
        <v>42433.726168981477</v>
      </c>
      <c r="L1593" s="5">
        <f t="shared" si="145"/>
        <v>42463.68450231482</v>
      </c>
      <c r="M1593" t="b">
        <v>0</v>
      </c>
      <c r="N1593">
        <v>92</v>
      </c>
      <c r="O1593" t="b">
        <v>0</v>
      </c>
      <c r="P1593" t="s">
        <v>8291</v>
      </c>
      <c r="Q1593" s="7">
        <f t="shared" si="146"/>
        <v>0.29228571428571426</v>
      </c>
      <c r="R1593" s="8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5">
        <f t="shared" si="144"/>
        <v>42046.072743055556</v>
      </c>
      <c r="L1594" s="5">
        <f t="shared" si="145"/>
        <v>42091.031076388885</v>
      </c>
      <c r="M1594" t="b">
        <v>0</v>
      </c>
      <c r="N1594">
        <v>0</v>
      </c>
      <c r="O1594" t="b">
        <v>0</v>
      </c>
      <c r="P1594" t="s">
        <v>8291</v>
      </c>
      <c r="Q1594" s="7">
        <f t="shared" si="146"/>
        <v>0</v>
      </c>
      <c r="R1594" s="8">
        <f t="shared" si="147"/>
        <v>0</v>
      </c>
      <c r="S1594" t="str">
        <f t="shared" si="148"/>
        <v>photography</v>
      </c>
      <c r="T1594" t="str">
        <f t="shared" si="149"/>
        <v>places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5">
        <f t="shared" si="144"/>
        <v>42033.845543981486</v>
      </c>
      <c r="L1595" s="5">
        <f t="shared" si="145"/>
        <v>42063.845543981486</v>
      </c>
      <c r="M1595" t="b">
        <v>0</v>
      </c>
      <c r="N1595">
        <v>3</v>
      </c>
      <c r="O1595" t="b">
        <v>0</v>
      </c>
      <c r="P1595" t="s">
        <v>8291</v>
      </c>
      <c r="Q1595" s="7">
        <f t="shared" si="146"/>
        <v>1.3636363636363637E-4</v>
      </c>
      <c r="R1595" s="8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5">
        <f t="shared" si="144"/>
        <v>42445.712754629625</v>
      </c>
      <c r="L1596" s="5">
        <f t="shared" si="145"/>
        <v>42505.681249999994</v>
      </c>
      <c r="M1596" t="b">
        <v>0</v>
      </c>
      <c r="N1596">
        <v>10</v>
      </c>
      <c r="O1596" t="b">
        <v>0</v>
      </c>
      <c r="P1596" t="s">
        <v>8291</v>
      </c>
      <c r="Q1596" s="7">
        <f t="shared" si="146"/>
        <v>0.20499999999999999</v>
      </c>
      <c r="R1596" s="8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5">
        <f t="shared" si="144"/>
        <v>41780.050092592595</v>
      </c>
      <c r="L1597" s="5">
        <f t="shared" si="145"/>
        <v>41808.842361111114</v>
      </c>
      <c r="M1597" t="b">
        <v>0</v>
      </c>
      <c r="N1597">
        <v>7</v>
      </c>
      <c r="O1597" t="b">
        <v>0</v>
      </c>
      <c r="P1597" t="s">
        <v>8291</v>
      </c>
      <c r="Q1597" s="7">
        <f t="shared" si="146"/>
        <v>2.8E-3</v>
      </c>
      <c r="R1597" s="8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5">
        <f t="shared" si="144"/>
        <v>41941.430196759262</v>
      </c>
      <c r="L1598" s="5">
        <f t="shared" si="145"/>
        <v>41986.471863425926</v>
      </c>
      <c r="M1598" t="b">
        <v>0</v>
      </c>
      <c r="N1598">
        <v>3</v>
      </c>
      <c r="O1598" t="b">
        <v>0</v>
      </c>
      <c r="P1598" t="s">
        <v>8291</v>
      </c>
      <c r="Q1598" s="7">
        <f t="shared" si="146"/>
        <v>2.3076923076923078E-2</v>
      </c>
      <c r="R1598" s="8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5">
        <f t="shared" si="144"/>
        <v>42603.354131944448</v>
      </c>
      <c r="L1599" s="5">
        <f t="shared" si="145"/>
        <v>42633.354131944448</v>
      </c>
      <c r="M1599" t="b">
        <v>0</v>
      </c>
      <c r="N1599">
        <v>0</v>
      </c>
      <c r="O1599" t="b">
        <v>0</v>
      </c>
      <c r="P1599" t="s">
        <v>8291</v>
      </c>
      <c r="Q1599" s="7">
        <f t="shared" si="146"/>
        <v>0</v>
      </c>
      <c r="R1599" s="8">
        <f t="shared" si="147"/>
        <v>0</v>
      </c>
      <c r="S1599" t="str">
        <f t="shared" si="148"/>
        <v>photography</v>
      </c>
      <c r="T1599" t="str">
        <f t="shared" si="149"/>
        <v>places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5">
        <f t="shared" si="144"/>
        <v>42151.667337962965</v>
      </c>
      <c r="L1600" s="5">
        <f t="shared" si="145"/>
        <v>42211.667337962965</v>
      </c>
      <c r="M1600" t="b">
        <v>0</v>
      </c>
      <c r="N1600">
        <v>1</v>
      </c>
      <c r="O1600" t="b">
        <v>0</v>
      </c>
      <c r="P1600" t="s">
        <v>8291</v>
      </c>
      <c r="Q1600" s="7">
        <f t="shared" si="146"/>
        <v>1.25E-3</v>
      </c>
      <c r="R1600" s="8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5">
        <f t="shared" si="144"/>
        <v>42438.53907407407</v>
      </c>
      <c r="L1601" s="5">
        <f t="shared" si="145"/>
        <v>42468.497407407413</v>
      </c>
      <c r="M1601" t="b">
        <v>0</v>
      </c>
      <c r="N1601">
        <v>0</v>
      </c>
      <c r="O1601" t="b">
        <v>0</v>
      </c>
      <c r="P1601" t="s">
        <v>8291</v>
      </c>
      <c r="Q1601" s="7">
        <f t="shared" si="146"/>
        <v>0</v>
      </c>
      <c r="R1601" s="8">
        <f t="shared" si="147"/>
        <v>0</v>
      </c>
      <c r="S1601" t="str">
        <f t="shared" si="148"/>
        <v>photography</v>
      </c>
      <c r="T1601" t="str">
        <f t="shared" si="149"/>
        <v>places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5">
        <f t="shared" si="144"/>
        <v>41791.057314814818</v>
      </c>
      <c r="L1602" s="5">
        <f t="shared" si="145"/>
        <v>41835.21597222222</v>
      </c>
      <c r="M1602" t="b">
        <v>0</v>
      </c>
      <c r="N1602">
        <v>9</v>
      </c>
      <c r="O1602" t="b">
        <v>0</v>
      </c>
      <c r="P1602" t="s">
        <v>8291</v>
      </c>
      <c r="Q1602" s="7">
        <f t="shared" si="146"/>
        <v>7.3400000000000007E-2</v>
      </c>
      <c r="R1602" s="8">
        <f t="shared" si="147"/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5">
        <f t="shared" ref="K1603:K1666" si="150">(((J1603/60)/60)/24)+DATE(1970,1,1)</f>
        <v>40638.092974537038</v>
      </c>
      <c r="L1603" s="5">
        <f t="shared" ref="L1603:L1666" si="151">(((I1603/60)/60)/24)+DATE(1970,1,1)</f>
        <v>40668.092974537038</v>
      </c>
      <c r="M1603" t="b">
        <v>0</v>
      </c>
      <c r="N1603">
        <v>56</v>
      </c>
      <c r="O1603" t="b">
        <v>1</v>
      </c>
      <c r="P1603" t="s">
        <v>8276</v>
      </c>
      <c r="Q1603" s="7">
        <f t="shared" ref="Q1603:Q1666" si="152">E1603/D1603</f>
        <v>1.082492</v>
      </c>
      <c r="R1603" s="8">
        <f t="shared" ref="R1603:R1666" si="153">IFERROR(E1603/N1603,0)</f>
        <v>48.325535714285714</v>
      </c>
      <c r="S1603" t="str">
        <f t="shared" ref="S1603:S1666" si="154">LEFT(P1603,FIND("/",P1603)-1)</f>
        <v>music</v>
      </c>
      <c r="T1603" t="str">
        <f t="shared" ref="T1603:T1666" si="155">RIGHT(P1603,LEN(P1603)-FIND("/",P1603))</f>
        <v>rock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5">
        <f t="shared" si="150"/>
        <v>40788.297650462962</v>
      </c>
      <c r="L1604" s="5">
        <f t="shared" si="151"/>
        <v>40830.958333333336</v>
      </c>
      <c r="M1604" t="b">
        <v>0</v>
      </c>
      <c r="N1604">
        <v>32</v>
      </c>
      <c r="O1604" t="b">
        <v>1</v>
      </c>
      <c r="P1604" t="s">
        <v>8276</v>
      </c>
      <c r="Q1604" s="7">
        <f t="shared" si="152"/>
        <v>1.0016666666666667</v>
      </c>
      <c r="R1604" s="8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5">
        <f t="shared" si="150"/>
        <v>40876.169664351852</v>
      </c>
      <c r="L1605" s="5">
        <f t="shared" si="151"/>
        <v>40936.169664351852</v>
      </c>
      <c r="M1605" t="b">
        <v>0</v>
      </c>
      <c r="N1605">
        <v>30</v>
      </c>
      <c r="O1605" t="b">
        <v>1</v>
      </c>
      <c r="P1605" t="s">
        <v>8276</v>
      </c>
      <c r="Q1605" s="7">
        <f t="shared" si="152"/>
        <v>1.0003299999999999</v>
      </c>
      <c r="R1605" s="8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5">
        <f t="shared" si="150"/>
        <v>40945.845312500001</v>
      </c>
      <c r="L1606" s="5">
        <f t="shared" si="151"/>
        <v>40985.80364583333</v>
      </c>
      <c r="M1606" t="b">
        <v>0</v>
      </c>
      <c r="N1606">
        <v>70</v>
      </c>
      <c r="O1606" t="b">
        <v>1</v>
      </c>
      <c r="P1606" t="s">
        <v>8276</v>
      </c>
      <c r="Q1606" s="7">
        <f t="shared" si="152"/>
        <v>1.2210714285714286</v>
      </c>
      <c r="R1606" s="8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5">
        <f t="shared" si="150"/>
        <v>40747.012881944444</v>
      </c>
      <c r="L1607" s="5">
        <f t="shared" si="151"/>
        <v>40756.291666666664</v>
      </c>
      <c r="M1607" t="b">
        <v>0</v>
      </c>
      <c r="N1607">
        <v>44</v>
      </c>
      <c r="O1607" t="b">
        <v>1</v>
      </c>
      <c r="P1607" t="s">
        <v>8276</v>
      </c>
      <c r="Q1607" s="7">
        <f t="shared" si="152"/>
        <v>1.0069333333333335</v>
      </c>
      <c r="R1607" s="8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5">
        <f t="shared" si="150"/>
        <v>40536.111550925925</v>
      </c>
      <c r="L1608" s="5">
        <f t="shared" si="151"/>
        <v>40626.069884259261</v>
      </c>
      <c r="M1608" t="b">
        <v>0</v>
      </c>
      <c r="N1608">
        <v>92</v>
      </c>
      <c r="O1608" t="b">
        <v>1</v>
      </c>
      <c r="P1608" t="s">
        <v>8276</v>
      </c>
      <c r="Q1608" s="7">
        <f t="shared" si="152"/>
        <v>1.01004125</v>
      </c>
      <c r="R1608" s="8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5">
        <f t="shared" si="150"/>
        <v>41053.80846064815</v>
      </c>
      <c r="L1609" s="5">
        <f t="shared" si="151"/>
        <v>41074.80846064815</v>
      </c>
      <c r="M1609" t="b">
        <v>0</v>
      </c>
      <c r="N1609">
        <v>205</v>
      </c>
      <c r="O1609" t="b">
        <v>1</v>
      </c>
      <c r="P1609" t="s">
        <v>8276</v>
      </c>
      <c r="Q1609" s="7">
        <f t="shared" si="152"/>
        <v>1.4511000000000001</v>
      </c>
      <c r="R1609" s="8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5">
        <f t="shared" si="150"/>
        <v>41607.83085648148</v>
      </c>
      <c r="L1610" s="5">
        <f t="shared" si="151"/>
        <v>41640.226388888892</v>
      </c>
      <c r="M1610" t="b">
        <v>0</v>
      </c>
      <c r="N1610">
        <v>23</v>
      </c>
      <c r="O1610" t="b">
        <v>1</v>
      </c>
      <c r="P1610" t="s">
        <v>8276</v>
      </c>
      <c r="Q1610" s="7">
        <f t="shared" si="152"/>
        <v>1.0125</v>
      </c>
      <c r="R1610" s="8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5">
        <f t="shared" si="150"/>
        <v>40796.001261574071</v>
      </c>
      <c r="L1611" s="5">
        <f t="shared" si="151"/>
        <v>40849.333333333336</v>
      </c>
      <c r="M1611" t="b">
        <v>0</v>
      </c>
      <c r="N1611">
        <v>4</v>
      </c>
      <c r="O1611" t="b">
        <v>1</v>
      </c>
      <c r="P1611" t="s">
        <v>8276</v>
      </c>
      <c r="Q1611" s="7">
        <f t="shared" si="152"/>
        <v>1.1833333333333333</v>
      </c>
      <c r="R1611" s="8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5">
        <f t="shared" si="150"/>
        <v>41228.924884259257</v>
      </c>
      <c r="L1612" s="5">
        <f t="shared" si="151"/>
        <v>41258.924884259257</v>
      </c>
      <c r="M1612" t="b">
        <v>0</v>
      </c>
      <c r="N1612">
        <v>112</v>
      </c>
      <c r="O1612" t="b">
        <v>1</v>
      </c>
      <c r="P1612" t="s">
        <v>8276</v>
      </c>
      <c r="Q1612" s="7">
        <f t="shared" si="152"/>
        <v>2.7185000000000001</v>
      </c>
      <c r="R1612" s="8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5">
        <f t="shared" si="150"/>
        <v>41409.00037037037</v>
      </c>
      <c r="L1613" s="5">
        <f t="shared" si="151"/>
        <v>41430.00037037037</v>
      </c>
      <c r="M1613" t="b">
        <v>0</v>
      </c>
      <c r="N1613">
        <v>27</v>
      </c>
      <c r="O1613" t="b">
        <v>1</v>
      </c>
      <c r="P1613" t="s">
        <v>8276</v>
      </c>
      <c r="Q1613" s="7">
        <f t="shared" si="152"/>
        <v>1.25125</v>
      </c>
      <c r="R1613" s="8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5">
        <f t="shared" si="150"/>
        <v>41246.874814814815</v>
      </c>
      <c r="L1614" s="5">
        <f t="shared" si="151"/>
        <v>41276.874814814815</v>
      </c>
      <c r="M1614" t="b">
        <v>0</v>
      </c>
      <c r="N1614">
        <v>11</v>
      </c>
      <c r="O1614" t="b">
        <v>1</v>
      </c>
      <c r="P1614" t="s">
        <v>8276</v>
      </c>
      <c r="Q1614" s="7">
        <f t="shared" si="152"/>
        <v>1.1000000000000001</v>
      </c>
      <c r="R1614" s="8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5">
        <f t="shared" si="150"/>
        <v>41082.069467592592</v>
      </c>
      <c r="L1615" s="5">
        <f t="shared" si="151"/>
        <v>41112.069467592592</v>
      </c>
      <c r="M1615" t="b">
        <v>0</v>
      </c>
      <c r="N1615">
        <v>26</v>
      </c>
      <c r="O1615" t="b">
        <v>1</v>
      </c>
      <c r="P1615" t="s">
        <v>8276</v>
      </c>
      <c r="Q1615" s="7">
        <f t="shared" si="152"/>
        <v>1.0149999999999999</v>
      </c>
      <c r="R1615" s="8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5">
        <f t="shared" si="150"/>
        <v>41794.981122685182</v>
      </c>
      <c r="L1616" s="5">
        <f t="shared" si="151"/>
        <v>41854.708333333336</v>
      </c>
      <c r="M1616" t="b">
        <v>0</v>
      </c>
      <c r="N1616">
        <v>77</v>
      </c>
      <c r="O1616" t="b">
        <v>1</v>
      </c>
      <c r="P1616" t="s">
        <v>8276</v>
      </c>
      <c r="Q1616" s="7">
        <f t="shared" si="152"/>
        <v>1.0269999999999999</v>
      </c>
      <c r="R1616" s="8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5">
        <f t="shared" si="150"/>
        <v>40845.050879629627</v>
      </c>
      <c r="L1617" s="5">
        <f t="shared" si="151"/>
        <v>40890.092546296299</v>
      </c>
      <c r="M1617" t="b">
        <v>0</v>
      </c>
      <c r="N1617">
        <v>136</v>
      </c>
      <c r="O1617" t="b">
        <v>1</v>
      </c>
      <c r="P1617" t="s">
        <v>8276</v>
      </c>
      <c r="Q1617" s="7">
        <f t="shared" si="152"/>
        <v>1.1412500000000001</v>
      </c>
      <c r="R1617" s="8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5">
        <f t="shared" si="150"/>
        <v>41194.715520833335</v>
      </c>
      <c r="L1618" s="5">
        <f t="shared" si="151"/>
        <v>41235.916666666664</v>
      </c>
      <c r="M1618" t="b">
        <v>0</v>
      </c>
      <c r="N1618">
        <v>157</v>
      </c>
      <c r="O1618" t="b">
        <v>1</v>
      </c>
      <c r="P1618" t="s">
        <v>8276</v>
      </c>
      <c r="Q1618" s="7">
        <f t="shared" si="152"/>
        <v>1.042</v>
      </c>
      <c r="R1618" s="8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5">
        <f t="shared" si="150"/>
        <v>41546.664212962962</v>
      </c>
      <c r="L1619" s="5">
        <f t="shared" si="151"/>
        <v>41579.791666666664</v>
      </c>
      <c r="M1619" t="b">
        <v>0</v>
      </c>
      <c r="N1619">
        <v>158</v>
      </c>
      <c r="O1619" t="b">
        <v>1</v>
      </c>
      <c r="P1619" t="s">
        <v>8276</v>
      </c>
      <c r="Q1619" s="7">
        <f t="shared" si="152"/>
        <v>1.4585714285714286</v>
      </c>
      <c r="R1619" s="8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5">
        <f t="shared" si="150"/>
        <v>41301.654340277775</v>
      </c>
      <c r="L1620" s="5">
        <f t="shared" si="151"/>
        <v>41341.654340277775</v>
      </c>
      <c r="M1620" t="b">
        <v>0</v>
      </c>
      <c r="N1620">
        <v>27</v>
      </c>
      <c r="O1620" t="b">
        <v>1</v>
      </c>
      <c r="P1620" t="s">
        <v>8276</v>
      </c>
      <c r="Q1620" s="7">
        <f t="shared" si="152"/>
        <v>1.0506666666666666</v>
      </c>
      <c r="R1620" s="8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5">
        <f t="shared" si="150"/>
        <v>41876.18618055556</v>
      </c>
      <c r="L1621" s="5">
        <f t="shared" si="151"/>
        <v>41897.18618055556</v>
      </c>
      <c r="M1621" t="b">
        <v>0</v>
      </c>
      <c r="N1621">
        <v>23</v>
      </c>
      <c r="O1621" t="b">
        <v>1</v>
      </c>
      <c r="P1621" t="s">
        <v>8276</v>
      </c>
      <c r="Q1621" s="7">
        <f t="shared" si="152"/>
        <v>1.3333333333333333</v>
      </c>
      <c r="R1621" s="8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5">
        <f t="shared" si="150"/>
        <v>41321.339583333334</v>
      </c>
      <c r="L1622" s="5">
        <f t="shared" si="151"/>
        <v>41328.339583333334</v>
      </c>
      <c r="M1622" t="b">
        <v>0</v>
      </c>
      <c r="N1622">
        <v>17</v>
      </c>
      <c r="O1622" t="b">
        <v>1</v>
      </c>
      <c r="P1622" t="s">
        <v>8276</v>
      </c>
      <c r="Q1622" s="7">
        <f t="shared" si="152"/>
        <v>1.1299999999999999</v>
      </c>
      <c r="R1622" s="8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5">
        <f t="shared" si="150"/>
        <v>41003.60665509259</v>
      </c>
      <c r="L1623" s="5">
        <f t="shared" si="151"/>
        <v>41057.165972222225</v>
      </c>
      <c r="M1623" t="b">
        <v>0</v>
      </c>
      <c r="N1623">
        <v>37</v>
      </c>
      <c r="O1623" t="b">
        <v>1</v>
      </c>
      <c r="P1623" t="s">
        <v>8276</v>
      </c>
      <c r="Q1623" s="7">
        <f t="shared" si="152"/>
        <v>1.212</v>
      </c>
      <c r="R1623" s="8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5">
        <f t="shared" si="150"/>
        <v>41950.29483796296</v>
      </c>
      <c r="L1624" s="5">
        <f t="shared" si="151"/>
        <v>41990.332638888889</v>
      </c>
      <c r="M1624" t="b">
        <v>0</v>
      </c>
      <c r="N1624">
        <v>65</v>
      </c>
      <c r="O1624" t="b">
        <v>1</v>
      </c>
      <c r="P1624" t="s">
        <v>8276</v>
      </c>
      <c r="Q1624" s="7">
        <f t="shared" si="152"/>
        <v>1.0172463768115942</v>
      </c>
      <c r="R1624" s="8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5">
        <f t="shared" si="150"/>
        <v>41453.688530092593</v>
      </c>
      <c r="L1625" s="5">
        <f t="shared" si="151"/>
        <v>41513.688530092593</v>
      </c>
      <c r="M1625" t="b">
        <v>0</v>
      </c>
      <c r="N1625">
        <v>18</v>
      </c>
      <c r="O1625" t="b">
        <v>1</v>
      </c>
      <c r="P1625" t="s">
        <v>8276</v>
      </c>
      <c r="Q1625" s="7">
        <f t="shared" si="152"/>
        <v>1.0106666666666666</v>
      </c>
      <c r="R1625" s="8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5">
        <f t="shared" si="150"/>
        <v>41243.367303240739</v>
      </c>
      <c r="L1626" s="5">
        <f t="shared" si="151"/>
        <v>41283.367303240739</v>
      </c>
      <c r="M1626" t="b">
        <v>0</v>
      </c>
      <c r="N1626">
        <v>25</v>
      </c>
      <c r="O1626" t="b">
        <v>1</v>
      </c>
      <c r="P1626" t="s">
        <v>8276</v>
      </c>
      <c r="Q1626" s="7">
        <f t="shared" si="152"/>
        <v>1.18</v>
      </c>
      <c r="R1626" s="8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5">
        <f t="shared" si="150"/>
        <v>41135.699687500004</v>
      </c>
      <c r="L1627" s="5">
        <f t="shared" si="151"/>
        <v>41163.699687500004</v>
      </c>
      <c r="M1627" t="b">
        <v>0</v>
      </c>
      <c r="N1627">
        <v>104</v>
      </c>
      <c r="O1627" t="b">
        <v>1</v>
      </c>
      <c r="P1627" t="s">
        <v>8276</v>
      </c>
      <c r="Q1627" s="7">
        <f t="shared" si="152"/>
        <v>1.5533333333333332</v>
      </c>
      <c r="R1627" s="8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5">
        <f t="shared" si="150"/>
        <v>41579.847997685189</v>
      </c>
      <c r="L1628" s="5">
        <f t="shared" si="151"/>
        <v>41609.889664351853</v>
      </c>
      <c r="M1628" t="b">
        <v>0</v>
      </c>
      <c r="N1628">
        <v>108</v>
      </c>
      <c r="O1628" t="b">
        <v>1</v>
      </c>
      <c r="P1628" t="s">
        <v>8276</v>
      </c>
      <c r="Q1628" s="7">
        <f t="shared" si="152"/>
        <v>1.0118750000000001</v>
      </c>
      <c r="R1628" s="8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5">
        <f t="shared" si="150"/>
        <v>41205.707048611112</v>
      </c>
      <c r="L1629" s="5">
        <f t="shared" si="151"/>
        <v>41239.207638888889</v>
      </c>
      <c r="M1629" t="b">
        <v>0</v>
      </c>
      <c r="N1629">
        <v>38</v>
      </c>
      <c r="O1629" t="b">
        <v>1</v>
      </c>
      <c r="P1629" t="s">
        <v>8276</v>
      </c>
      <c r="Q1629" s="7">
        <f t="shared" si="152"/>
        <v>1.17</v>
      </c>
      <c r="R1629" s="8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5">
        <f t="shared" si="150"/>
        <v>41774.737060185187</v>
      </c>
      <c r="L1630" s="5">
        <f t="shared" si="151"/>
        <v>41807.737060185187</v>
      </c>
      <c r="M1630" t="b">
        <v>0</v>
      </c>
      <c r="N1630">
        <v>88</v>
      </c>
      <c r="O1630" t="b">
        <v>1</v>
      </c>
      <c r="P1630" t="s">
        <v>8276</v>
      </c>
      <c r="Q1630" s="7">
        <f t="shared" si="152"/>
        <v>1.00925</v>
      </c>
      <c r="R1630" s="8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5">
        <f t="shared" si="150"/>
        <v>41645.867280092592</v>
      </c>
      <c r="L1631" s="5">
        <f t="shared" si="151"/>
        <v>41690.867280092592</v>
      </c>
      <c r="M1631" t="b">
        <v>0</v>
      </c>
      <c r="N1631">
        <v>82</v>
      </c>
      <c r="O1631" t="b">
        <v>1</v>
      </c>
      <c r="P1631" t="s">
        <v>8276</v>
      </c>
      <c r="Q1631" s="7">
        <f t="shared" si="152"/>
        <v>1.0366666666666666</v>
      </c>
      <c r="R1631" s="8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5">
        <f t="shared" si="150"/>
        <v>40939.837673611109</v>
      </c>
      <c r="L1632" s="5">
        <f t="shared" si="151"/>
        <v>40970.290972222225</v>
      </c>
      <c r="M1632" t="b">
        <v>0</v>
      </c>
      <c r="N1632">
        <v>126</v>
      </c>
      <c r="O1632" t="b">
        <v>1</v>
      </c>
      <c r="P1632" t="s">
        <v>8276</v>
      </c>
      <c r="Q1632" s="7">
        <f t="shared" si="152"/>
        <v>2.6524999999999999</v>
      </c>
      <c r="R1632" s="8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5">
        <f t="shared" si="150"/>
        <v>41164.859502314815</v>
      </c>
      <c r="L1633" s="5">
        <f t="shared" si="151"/>
        <v>41194.859502314815</v>
      </c>
      <c r="M1633" t="b">
        <v>0</v>
      </c>
      <c r="N1633">
        <v>133</v>
      </c>
      <c r="O1633" t="b">
        <v>1</v>
      </c>
      <c r="P1633" t="s">
        <v>8276</v>
      </c>
      <c r="Q1633" s="7">
        <f t="shared" si="152"/>
        <v>1.5590999999999999</v>
      </c>
      <c r="R1633" s="8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5">
        <f t="shared" si="150"/>
        <v>40750.340902777774</v>
      </c>
      <c r="L1634" s="5">
        <f t="shared" si="151"/>
        <v>40810.340902777774</v>
      </c>
      <c r="M1634" t="b">
        <v>0</v>
      </c>
      <c r="N1634">
        <v>47</v>
      </c>
      <c r="O1634" t="b">
        <v>1</v>
      </c>
      <c r="P1634" t="s">
        <v>8276</v>
      </c>
      <c r="Q1634" s="7">
        <f t="shared" si="152"/>
        <v>1.0162500000000001</v>
      </c>
      <c r="R1634" s="8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5">
        <f t="shared" si="150"/>
        <v>40896.883750000001</v>
      </c>
      <c r="L1635" s="5">
        <f t="shared" si="151"/>
        <v>40924.208333333336</v>
      </c>
      <c r="M1635" t="b">
        <v>0</v>
      </c>
      <c r="N1635">
        <v>58</v>
      </c>
      <c r="O1635" t="b">
        <v>1</v>
      </c>
      <c r="P1635" t="s">
        <v>8276</v>
      </c>
      <c r="Q1635" s="7">
        <f t="shared" si="152"/>
        <v>1</v>
      </c>
      <c r="R1635" s="8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5">
        <f t="shared" si="150"/>
        <v>40658.189826388887</v>
      </c>
      <c r="L1636" s="5">
        <f t="shared" si="151"/>
        <v>40696.249305555553</v>
      </c>
      <c r="M1636" t="b">
        <v>0</v>
      </c>
      <c r="N1636">
        <v>32</v>
      </c>
      <c r="O1636" t="b">
        <v>1</v>
      </c>
      <c r="P1636" t="s">
        <v>8276</v>
      </c>
      <c r="Q1636" s="7">
        <f t="shared" si="152"/>
        <v>1.0049999999999999</v>
      </c>
      <c r="R1636" s="8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5">
        <f t="shared" si="150"/>
        <v>42502.868761574078</v>
      </c>
      <c r="L1637" s="5">
        <f t="shared" si="151"/>
        <v>42562.868761574078</v>
      </c>
      <c r="M1637" t="b">
        <v>0</v>
      </c>
      <c r="N1637">
        <v>37</v>
      </c>
      <c r="O1637" t="b">
        <v>1</v>
      </c>
      <c r="P1637" t="s">
        <v>8276</v>
      </c>
      <c r="Q1637" s="7">
        <f t="shared" si="152"/>
        <v>1.2529999999999999</v>
      </c>
      <c r="R1637" s="8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5">
        <f t="shared" si="150"/>
        <v>40663.08666666667</v>
      </c>
      <c r="L1638" s="5">
        <f t="shared" si="151"/>
        <v>40706.166666666664</v>
      </c>
      <c r="M1638" t="b">
        <v>0</v>
      </c>
      <c r="N1638">
        <v>87</v>
      </c>
      <c r="O1638" t="b">
        <v>1</v>
      </c>
      <c r="P1638" t="s">
        <v>8276</v>
      </c>
      <c r="Q1638" s="7">
        <f t="shared" si="152"/>
        <v>1.0355555555555556</v>
      </c>
      <c r="R1638" s="8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5">
        <f t="shared" si="150"/>
        <v>40122.751620370371</v>
      </c>
      <c r="L1639" s="5">
        <f t="shared" si="151"/>
        <v>40178.98541666667</v>
      </c>
      <c r="M1639" t="b">
        <v>0</v>
      </c>
      <c r="N1639">
        <v>15</v>
      </c>
      <c r="O1639" t="b">
        <v>1</v>
      </c>
      <c r="P1639" t="s">
        <v>8276</v>
      </c>
      <c r="Q1639" s="7">
        <f t="shared" si="152"/>
        <v>1.038</v>
      </c>
      <c r="R1639" s="8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5">
        <f t="shared" si="150"/>
        <v>41288.68712962963</v>
      </c>
      <c r="L1640" s="5">
        <f t="shared" si="151"/>
        <v>41333.892361111109</v>
      </c>
      <c r="M1640" t="b">
        <v>0</v>
      </c>
      <c r="N1640">
        <v>27</v>
      </c>
      <c r="O1640" t="b">
        <v>1</v>
      </c>
      <c r="P1640" t="s">
        <v>8276</v>
      </c>
      <c r="Q1640" s="7">
        <f t="shared" si="152"/>
        <v>1.05</v>
      </c>
      <c r="R1640" s="8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5">
        <f t="shared" si="150"/>
        <v>40941.652372685188</v>
      </c>
      <c r="L1641" s="5">
        <f t="shared" si="151"/>
        <v>40971.652372685188</v>
      </c>
      <c r="M1641" t="b">
        <v>0</v>
      </c>
      <c r="N1641">
        <v>19</v>
      </c>
      <c r="O1641" t="b">
        <v>1</v>
      </c>
      <c r="P1641" t="s">
        <v>8276</v>
      </c>
      <c r="Q1641" s="7">
        <f t="shared" si="152"/>
        <v>1</v>
      </c>
      <c r="R1641" s="8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5">
        <f t="shared" si="150"/>
        <v>40379.23096064815</v>
      </c>
      <c r="L1642" s="5">
        <f t="shared" si="151"/>
        <v>40393.082638888889</v>
      </c>
      <c r="M1642" t="b">
        <v>0</v>
      </c>
      <c r="N1642">
        <v>17</v>
      </c>
      <c r="O1642" t="b">
        <v>1</v>
      </c>
      <c r="P1642" t="s">
        <v>8276</v>
      </c>
      <c r="Q1642" s="7">
        <f t="shared" si="152"/>
        <v>1.6986000000000001</v>
      </c>
      <c r="R1642" s="8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5">
        <f t="shared" si="150"/>
        <v>41962.596574074079</v>
      </c>
      <c r="L1643" s="5">
        <f t="shared" si="151"/>
        <v>41992.596574074079</v>
      </c>
      <c r="M1643" t="b">
        <v>0</v>
      </c>
      <c r="N1643">
        <v>26</v>
      </c>
      <c r="O1643" t="b">
        <v>1</v>
      </c>
      <c r="P1643" t="s">
        <v>8292</v>
      </c>
      <c r="Q1643" s="7">
        <f t="shared" si="152"/>
        <v>1.014</v>
      </c>
      <c r="R1643" s="8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5">
        <f t="shared" si="150"/>
        <v>40688.024618055555</v>
      </c>
      <c r="L1644" s="5">
        <f t="shared" si="151"/>
        <v>40708.024618055555</v>
      </c>
      <c r="M1644" t="b">
        <v>0</v>
      </c>
      <c r="N1644">
        <v>28</v>
      </c>
      <c r="O1644" t="b">
        <v>1</v>
      </c>
      <c r="P1644" t="s">
        <v>8292</v>
      </c>
      <c r="Q1644" s="7">
        <f t="shared" si="152"/>
        <v>1</v>
      </c>
      <c r="R1644" s="8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5">
        <f t="shared" si="150"/>
        <v>41146.824212962965</v>
      </c>
      <c r="L1645" s="5">
        <f t="shared" si="151"/>
        <v>41176.824212962965</v>
      </c>
      <c r="M1645" t="b">
        <v>0</v>
      </c>
      <c r="N1645">
        <v>37</v>
      </c>
      <c r="O1645" t="b">
        <v>1</v>
      </c>
      <c r="P1645" t="s">
        <v>8292</v>
      </c>
      <c r="Q1645" s="7">
        <f t="shared" si="152"/>
        <v>1.2470000000000001</v>
      </c>
      <c r="R1645" s="8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5">
        <f t="shared" si="150"/>
        <v>41175.05972222222</v>
      </c>
      <c r="L1646" s="5">
        <f t="shared" si="151"/>
        <v>41235.101388888892</v>
      </c>
      <c r="M1646" t="b">
        <v>0</v>
      </c>
      <c r="N1646">
        <v>128</v>
      </c>
      <c r="O1646" t="b">
        <v>1</v>
      </c>
      <c r="P1646" t="s">
        <v>8292</v>
      </c>
      <c r="Q1646" s="7">
        <f t="shared" si="152"/>
        <v>1.095</v>
      </c>
      <c r="R1646" s="8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5">
        <f t="shared" si="150"/>
        <v>41521.617361111108</v>
      </c>
      <c r="L1647" s="5">
        <f t="shared" si="151"/>
        <v>41535.617361111108</v>
      </c>
      <c r="M1647" t="b">
        <v>0</v>
      </c>
      <c r="N1647">
        <v>10</v>
      </c>
      <c r="O1647" t="b">
        <v>1</v>
      </c>
      <c r="P1647" t="s">
        <v>8292</v>
      </c>
      <c r="Q1647" s="7">
        <f t="shared" si="152"/>
        <v>1.1080000000000001</v>
      </c>
      <c r="R1647" s="8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5">
        <f t="shared" si="150"/>
        <v>41833.450266203705</v>
      </c>
      <c r="L1648" s="5">
        <f t="shared" si="151"/>
        <v>41865.757638888892</v>
      </c>
      <c r="M1648" t="b">
        <v>0</v>
      </c>
      <c r="N1648">
        <v>83</v>
      </c>
      <c r="O1648" t="b">
        <v>1</v>
      </c>
      <c r="P1648" t="s">
        <v>8292</v>
      </c>
      <c r="Q1648" s="7">
        <f t="shared" si="152"/>
        <v>1.1020000000000001</v>
      </c>
      <c r="R1648" s="8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5">
        <f t="shared" si="150"/>
        <v>41039.409456018519</v>
      </c>
      <c r="L1649" s="5">
        <f t="shared" si="151"/>
        <v>41069.409456018519</v>
      </c>
      <c r="M1649" t="b">
        <v>0</v>
      </c>
      <c r="N1649">
        <v>46</v>
      </c>
      <c r="O1649" t="b">
        <v>1</v>
      </c>
      <c r="P1649" t="s">
        <v>8292</v>
      </c>
      <c r="Q1649" s="7">
        <f t="shared" si="152"/>
        <v>1.0471999999999999</v>
      </c>
      <c r="R1649" s="8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5">
        <f t="shared" si="150"/>
        <v>40592.704652777778</v>
      </c>
      <c r="L1650" s="5">
        <f t="shared" si="151"/>
        <v>40622.662986111114</v>
      </c>
      <c r="M1650" t="b">
        <v>0</v>
      </c>
      <c r="N1650">
        <v>90</v>
      </c>
      <c r="O1650" t="b">
        <v>1</v>
      </c>
      <c r="P1650" t="s">
        <v>8292</v>
      </c>
      <c r="Q1650" s="7">
        <f t="shared" si="152"/>
        <v>1.2526086956521738</v>
      </c>
      <c r="R1650" s="8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5">
        <f t="shared" si="150"/>
        <v>41737.684664351851</v>
      </c>
      <c r="L1651" s="5">
        <f t="shared" si="151"/>
        <v>41782.684664351851</v>
      </c>
      <c r="M1651" t="b">
        <v>0</v>
      </c>
      <c r="N1651">
        <v>81</v>
      </c>
      <c r="O1651" t="b">
        <v>1</v>
      </c>
      <c r="P1651" t="s">
        <v>8292</v>
      </c>
      <c r="Q1651" s="7">
        <f t="shared" si="152"/>
        <v>1.0058763157894737</v>
      </c>
      <c r="R1651" s="8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5">
        <f t="shared" si="150"/>
        <v>41526.435613425929</v>
      </c>
      <c r="L1652" s="5">
        <f t="shared" si="151"/>
        <v>41556.435613425929</v>
      </c>
      <c r="M1652" t="b">
        <v>0</v>
      </c>
      <c r="N1652">
        <v>32</v>
      </c>
      <c r="O1652" t="b">
        <v>1</v>
      </c>
      <c r="P1652" t="s">
        <v>8292</v>
      </c>
      <c r="Q1652" s="7">
        <f t="shared" si="152"/>
        <v>1.4155</v>
      </c>
      <c r="R1652" s="8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5">
        <f t="shared" si="150"/>
        <v>40625.900694444441</v>
      </c>
      <c r="L1653" s="5">
        <f t="shared" si="151"/>
        <v>40659.290972222225</v>
      </c>
      <c r="M1653" t="b">
        <v>0</v>
      </c>
      <c r="N1653">
        <v>20</v>
      </c>
      <c r="O1653" t="b">
        <v>1</v>
      </c>
      <c r="P1653" t="s">
        <v>8292</v>
      </c>
      <c r="Q1653" s="7">
        <f t="shared" si="152"/>
        <v>1.0075000000000001</v>
      </c>
      <c r="R1653" s="8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5">
        <f t="shared" si="150"/>
        <v>41572.492974537039</v>
      </c>
      <c r="L1654" s="5">
        <f t="shared" si="151"/>
        <v>41602.534641203703</v>
      </c>
      <c r="M1654" t="b">
        <v>0</v>
      </c>
      <c r="N1654">
        <v>70</v>
      </c>
      <c r="O1654" t="b">
        <v>1</v>
      </c>
      <c r="P1654" t="s">
        <v>8292</v>
      </c>
      <c r="Q1654" s="7">
        <f t="shared" si="152"/>
        <v>1.0066666666666666</v>
      </c>
      <c r="R1654" s="8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5">
        <f t="shared" si="150"/>
        <v>40626.834444444445</v>
      </c>
      <c r="L1655" s="5">
        <f t="shared" si="151"/>
        <v>40657.834444444445</v>
      </c>
      <c r="M1655" t="b">
        <v>0</v>
      </c>
      <c r="N1655">
        <v>168</v>
      </c>
      <c r="O1655" t="b">
        <v>1</v>
      </c>
      <c r="P1655" t="s">
        <v>8292</v>
      </c>
      <c r="Q1655" s="7">
        <f t="shared" si="152"/>
        <v>1.7423040000000001</v>
      </c>
      <c r="R1655" s="8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5">
        <f t="shared" si="150"/>
        <v>40987.890740740739</v>
      </c>
      <c r="L1656" s="5">
        <f t="shared" si="151"/>
        <v>41017.890740740739</v>
      </c>
      <c r="M1656" t="b">
        <v>0</v>
      </c>
      <c r="N1656">
        <v>34</v>
      </c>
      <c r="O1656" t="b">
        <v>1</v>
      </c>
      <c r="P1656" t="s">
        <v>8292</v>
      </c>
      <c r="Q1656" s="7">
        <f t="shared" si="152"/>
        <v>1.199090909090909</v>
      </c>
      <c r="R1656" s="8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5">
        <f t="shared" si="150"/>
        <v>40974.791898148149</v>
      </c>
      <c r="L1657" s="5">
        <f t="shared" si="151"/>
        <v>41004.750231481477</v>
      </c>
      <c r="M1657" t="b">
        <v>0</v>
      </c>
      <c r="N1657">
        <v>48</v>
      </c>
      <c r="O1657" t="b">
        <v>1</v>
      </c>
      <c r="P1657" t="s">
        <v>8292</v>
      </c>
      <c r="Q1657" s="7">
        <f t="shared" si="152"/>
        <v>1.4286666666666668</v>
      </c>
      <c r="R1657" s="8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5">
        <f t="shared" si="150"/>
        <v>41226.928842592592</v>
      </c>
      <c r="L1658" s="5">
        <f t="shared" si="151"/>
        <v>41256.928842592592</v>
      </c>
      <c r="M1658" t="b">
        <v>0</v>
      </c>
      <c r="N1658">
        <v>48</v>
      </c>
      <c r="O1658" t="b">
        <v>1</v>
      </c>
      <c r="P1658" t="s">
        <v>8292</v>
      </c>
      <c r="Q1658" s="7">
        <f t="shared" si="152"/>
        <v>1.0033493333333334</v>
      </c>
      <c r="R1658" s="8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5">
        <f t="shared" si="150"/>
        <v>41023.782037037039</v>
      </c>
      <c r="L1659" s="5">
        <f t="shared" si="151"/>
        <v>41053.782037037039</v>
      </c>
      <c r="M1659" t="b">
        <v>0</v>
      </c>
      <c r="N1659">
        <v>221</v>
      </c>
      <c r="O1659" t="b">
        <v>1</v>
      </c>
      <c r="P1659" t="s">
        <v>8292</v>
      </c>
      <c r="Q1659" s="7">
        <f t="shared" si="152"/>
        <v>1.0493380000000001</v>
      </c>
      <c r="R1659" s="8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5">
        <f t="shared" si="150"/>
        <v>41223.22184027778</v>
      </c>
      <c r="L1660" s="5">
        <f t="shared" si="151"/>
        <v>41261.597222222219</v>
      </c>
      <c r="M1660" t="b">
        <v>0</v>
      </c>
      <c r="N1660">
        <v>107</v>
      </c>
      <c r="O1660" t="b">
        <v>1</v>
      </c>
      <c r="P1660" t="s">
        <v>8292</v>
      </c>
      <c r="Q1660" s="7">
        <f t="shared" si="152"/>
        <v>1.3223333333333334</v>
      </c>
      <c r="R1660" s="8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5">
        <f t="shared" si="150"/>
        <v>41596.913437499999</v>
      </c>
      <c r="L1661" s="5">
        <f t="shared" si="151"/>
        <v>41625.5</v>
      </c>
      <c r="M1661" t="b">
        <v>0</v>
      </c>
      <c r="N1661">
        <v>45</v>
      </c>
      <c r="O1661" t="b">
        <v>1</v>
      </c>
      <c r="P1661" t="s">
        <v>8292</v>
      </c>
      <c r="Q1661" s="7">
        <f t="shared" si="152"/>
        <v>1.1279999999999999</v>
      </c>
      <c r="R1661" s="8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5">
        <f t="shared" si="150"/>
        <v>42459.693865740745</v>
      </c>
      <c r="L1662" s="5">
        <f t="shared" si="151"/>
        <v>42490.915972222225</v>
      </c>
      <c r="M1662" t="b">
        <v>0</v>
      </c>
      <c r="N1662">
        <v>36</v>
      </c>
      <c r="O1662" t="b">
        <v>1</v>
      </c>
      <c r="P1662" t="s">
        <v>8292</v>
      </c>
      <c r="Q1662" s="7">
        <f t="shared" si="152"/>
        <v>12.5375</v>
      </c>
      <c r="R1662" s="8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5">
        <f t="shared" si="150"/>
        <v>42343.998043981483</v>
      </c>
      <c r="L1663" s="5">
        <f t="shared" si="151"/>
        <v>42386.875</v>
      </c>
      <c r="M1663" t="b">
        <v>0</v>
      </c>
      <c r="N1663">
        <v>101</v>
      </c>
      <c r="O1663" t="b">
        <v>1</v>
      </c>
      <c r="P1663" t="s">
        <v>8292</v>
      </c>
      <c r="Q1663" s="7">
        <f t="shared" si="152"/>
        <v>1.0250632911392406</v>
      </c>
      <c r="R1663" s="8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5">
        <f t="shared" si="150"/>
        <v>40848.198333333334</v>
      </c>
      <c r="L1664" s="5">
        <f t="shared" si="151"/>
        <v>40908.239999999998</v>
      </c>
      <c r="M1664" t="b">
        <v>0</v>
      </c>
      <c r="N1664">
        <v>62</v>
      </c>
      <c r="O1664" t="b">
        <v>1</v>
      </c>
      <c r="P1664" t="s">
        <v>8292</v>
      </c>
      <c r="Q1664" s="7">
        <f t="shared" si="152"/>
        <v>1.026375</v>
      </c>
      <c r="R1664" s="8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5">
        <f t="shared" si="150"/>
        <v>42006.02207175926</v>
      </c>
      <c r="L1665" s="5">
        <f t="shared" si="151"/>
        <v>42036.02207175926</v>
      </c>
      <c r="M1665" t="b">
        <v>0</v>
      </c>
      <c r="N1665">
        <v>32</v>
      </c>
      <c r="O1665" t="b">
        <v>1</v>
      </c>
      <c r="P1665" t="s">
        <v>8292</v>
      </c>
      <c r="Q1665" s="7">
        <f t="shared" si="152"/>
        <v>1.08</v>
      </c>
      <c r="R1665" s="8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5">
        <f t="shared" si="150"/>
        <v>40939.761782407404</v>
      </c>
      <c r="L1666" s="5">
        <f t="shared" si="151"/>
        <v>40984.165972222225</v>
      </c>
      <c r="M1666" t="b">
        <v>0</v>
      </c>
      <c r="N1666">
        <v>89</v>
      </c>
      <c r="O1666" t="b">
        <v>1</v>
      </c>
      <c r="P1666" t="s">
        <v>8292</v>
      </c>
      <c r="Q1666" s="7">
        <f t="shared" si="152"/>
        <v>1.2240879999999998</v>
      </c>
      <c r="R1666" s="8">
        <f t="shared" si="153"/>
        <v>34.384494382022467</v>
      </c>
      <c r="S1666" t="str">
        <f t="shared" si="154"/>
        <v>music</v>
      </c>
      <c r="T1666" t="str">
        <f t="shared" si="155"/>
        <v>pop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5">
        <f t="shared" ref="K1667:K1730" si="156">(((J1667/60)/60)/24)+DATE(1970,1,1)</f>
        <v>40564.649456018517</v>
      </c>
      <c r="L1667" s="5">
        <f t="shared" ref="L1667:L1730" si="157">(((I1667/60)/60)/24)+DATE(1970,1,1)</f>
        <v>40596.125</v>
      </c>
      <c r="M1667" t="b">
        <v>0</v>
      </c>
      <c r="N1667">
        <v>93</v>
      </c>
      <c r="O1667" t="b">
        <v>1</v>
      </c>
      <c r="P1667" t="s">
        <v>8292</v>
      </c>
      <c r="Q1667" s="7">
        <f t="shared" ref="Q1667:Q1730" si="158">E1667/D1667</f>
        <v>1.1945714285714286</v>
      </c>
      <c r="R1667" s="8">
        <f t="shared" ref="R1667:R1730" si="159">IFERROR(E1667/N1667,0)</f>
        <v>44.956989247311824</v>
      </c>
      <c r="S1667" t="str">
        <f t="shared" ref="S1667:S1730" si="160">LEFT(P1667,FIND("/",P1667)-1)</f>
        <v>music</v>
      </c>
      <c r="T1667" t="str">
        <f t="shared" ref="T1667:T1730" si="161">RIGHT(P1667,LEN(P1667)-FIND("/",P1667))</f>
        <v>pop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5">
        <f t="shared" si="156"/>
        <v>41331.253159722226</v>
      </c>
      <c r="L1668" s="5">
        <f t="shared" si="157"/>
        <v>41361.211493055554</v>
      </c>
      <c r="M1668" t="b">
        <v>0</v>
      </c>
      <c r="N1668">
        <v>98</v>
      </c>
      <c r="O1668" t="b">
        <v>1</v>
      </c>
      <c r="P1668" t="s">
        <v>8292</v>
      </c>
      <c r="Q1668" s="7">
        <f t="shared" si="158"/>
        <v>1.6088</v>
      </c>
      <c r="R1668" s="8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5">
        <f t="shared" si="156"/>
        <v>41682.0705787037</v>
      </c>
      <c r="L1669" s="5">
        <f t="shared" si="157"/>
        <v>41709.290972222225</v>
      </c>
      <c r="M1669" t="b">
        <v>0</v>
      </c>
      <c r="N1669">
        <v>82</v>
      </c>
      <c r="O1669" t="b">
        <v>1</v>
      </c>
      <c r="P1669" t="s">
        <v>8292</v>
      </c>
      <c r="Q1669" s="7">
        <f t="shared" si="158"/>
        <v>1.2685294117647059</v>
      </c>
      <c r="R1669" s="8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5">
        <f t="shared" si="156"/>
        <v>40845.14975694444</v>
      </c>
      <c r="L1670" s="5">
        <f t="shared" si="157"/>
        <v>40875.191423611112</v>
      </c>
      <c r="M1670" t="b">
        <v>0</v>
      </c>
      <c r="N1670">
        <v>116</v>
      </c>
      <c r="O1670" t="b">
        <v>1</v>
      </c>
      <c r="P1670" t="s">
        <v>8292</v>
      </c>
      <c r="Q1670" s="7">
        <f t="shared" si="158"/>
        <v>1.026375</v>
      </c>
      <c r="R1670" s="8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5">
        <f t="shared" si="156"/>
        <v>42461.885138888887</v>
      </c>
      <c r="L1671" s="5">
        <f t="shared" si="157"/>
        <v>42521.885138888887</v>
      </c>
      <c r="M1671" t="b">
        <v>0</v>
      </c>
      <c r="N1671">
        <v>52</v>
      </c>
      <c r="O1671" t="b">
        <v>1</v>
      </c>
      <c r="P1671" t="s">
        <v>8292</v>
      </c>
      <c r="Q1671" s="7">
        <f t="shared" si="158"/>
        <v>1.3975</v>
      </c>
      <c r="R1671" s="8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5">
        <f t="shared" si="156"/>
        <v>40313.930543981485</v>
      </c>
      <c r="L1672" s="5">
        <f t="shared" si="157"/>
        <v>40364.166666666664</v>
      </c>
      <c r="M1672" t="b">
        <v>0</v>
      </c>
      <c r="N1672">
        <v>23</v>
      </c>
      <c r="O1672" t="b">
        <v>1</v>
      </c>
      <c r="P1672" t="s">
        <v>8292</v>
      </c>
      <c r="Q1672" s="7">
        <f t="shared" si="158"/>
        <v>1.026</v>
      </c>
      <c r="R1672" s="8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5">
        <f t="shared" si="156"/>
        <v>42553.54414351852</v>
      </c>
      <c r="L1673" s="5">
        <f t="shared" si="157"/>
        <v>42583.54414351852</v>
      </c>
      <c r="M1673" t="b">
        <v>0</v>
      </c>
      <c r="N1673">
        <v>77</v>
      </c>
      <c r="O1673" t="b">
        <v>1</v>
      </c>
      <c r="P1673" t="s">
        <v>8292</v>
      </c>
      <c r="Q1673" s="7">
        <f t="shared" si="158"/>
        <v>1.0067349999999999</v>
      </c>
      <c r="R1673" s="8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5">
        <f t="shared" si="156"/>
        <v>41034.656597222223</v>
      </c>
      <c r="L1674" s="5">
        <f t="shared" si="157"/>
        <v>41064.656597222223</v>
      </c>
      <c r="M1674" t="b">
        <v>0</v>
      </c>
      <c r="N1674">
        <v>49</v>
      </c>
      <c r="O1674" t="b">
        <v>1</v>
      </c>
      <c r="P1674" t="s">
        <v>8292</v>
      </c>
      <c r="Q1674" s="7">
        <f t="shared" si="158"/>
        <v>1.1294117647058823</v>
      </c>
      <c r="R1674" s="8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5">
        <f t="shared" si="156"/>
        <v>42039.878379629634</v>
      </c>
      <c r="L1675" s="5">
        <f t="shared" si="157"/>
        <v>42069.878379629634</v>
      </c>
      <c r="M1675" t="b">
        <v>0</v>
      </c>
      <c r="N1675">
        <v>59</v>
      </c>
      <c r="O1675" t="b">
        <v>1</v>
      </c>
      <c r="P1675" t="s">
        <v>8292</v>
      </c>
      <c r="Q1675" s="7">
        <f t="shared" si="158"/>
        <v>1.2809523809523808</v>
      </c>
      <c r="R1675" s="8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5">
        <f t="shared" si="156"/>
        <v>42569.605393518519</v>
      </c>
      <c r="L1676" s="5">
        <f t="shared" si="157"/>
        <v>42600.290972222225</v>
      </c>
      <c r="M1676" t="b">
        <v>0</v>
      </c>
      <c r="N1676">
        <v>113</v>
      </c>
      <c r="O1676" t="b">
        <v>1</v>
      </c>
      <c r="P1676" t="s">
        <v>8292</v>
      </c>
      <c r="Q1676" s="7">
        <f t="shared" si="158"/>
        <v>2.0169999999999999</v>
      </c>
      <c r="R1676" s="8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5">
        <f t="shared" si="156"/>
        <v>40802.733101851853</v>
      </c>
      <c r="L1677" s="5">
        <f t="shared" si="157"/>
        <v>40832.918749999997</v>
      </c>
      <c r="M1677" t="b">
        <v>0</v>
      </c>
      <c r="N1677">
        <v>34</v>
      </c>
      <c r="O1677" t="b">
        <v>1</v>
      </c>
      <c r="P1677" t="s">
        <v>8292</v>
      </c>
      <c r="Q1677" s="7">
        <f t="shared" si="158"/>
        <v>1.37416</v>
      </c>
      <c r="R1677" s="8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5">
        <f t="shared" si="156"/>
        <v>40973.72623842593</v>
      </c>
      <c r="L1678" s="5">
        <f t="shared" si="157"/>
        <v>41020.165972222225</v>
      </c>
      <c r="M1678" t="b">
        <v>0</v>
      </c>
      <c r="N1678">
        <v>42</v>
      </c>
      <c r="O1678" t="b">
        <v>1</v>
      </c>
      <c r="P1678" t="s">
        <v>8292</v>
      </c>
      <c r="Q1678" s="7">
        <f t="shared" si="158"/>
        <v>1.1533333333333333</v>
      </c>
      <c r="R1678" s="8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5">
        <f t="shared" si="156"/>
        <v>42416.407129629632</v>
      </c>
      <c r="L1679" s="5">
        <f t="shared" si="157"/>
        <v>42476.249305555553</v>
      </c>
      <c r="M1679" t="b">
        <v>0</v>
      </c>
      <c r="N1679">
        <v>42</v>
      </c>
      <c r="O1679" t="b">
        <v>1</v>
      </c>
      <c r="P1679" t="s">
        <v>8292</v>
      </c>
      <c r="Q1679" s="7">
        <f t="shared" si="158"/>
        <v>1.1166666666666667</v>
      </c>
      <c r="R1679" s="8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5">
        <f t="shared" si="156"/>
        <v>41662.854988425926</v>
      </c>
      <c r="L1680" s="5">
        <f t="shared" si="157"/>
        <v>41676.854988425926</v>
      </c>
      <c r="M1680" t="b">
        <v>0</v>
      </c>
      <c r="N1680">
        <v>49</v>
      </c>
      <c r="O1680" t="b">
        <v>1</v>
      </c>
      <c r="P1680" t="s">
        <v>8292</v>
      </c>
      <c r="Q1680" s="7">
        <f t="shared" si="158"/>
        <v>1.1839999999999999</v>
      </c>
      <c r="R1680" s="8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5">
        <f t="shared" si="156"/>
        <v>40723.068807870368</v>
      </c>
      <c r="L1681" s="5">
        <f t="shared" si="157"/>
        <v>40746.068807870368</v>
      </c>
      <c r="M1681" t="b">
        <v>0</v>
      </c>
      <c r="N1681">
        <v>56</v>
      </c>
      <c r="O1681" t="b">
        <v>1</v>
      </c>
      <c r="P1681" t="s">
        <v>8292</v>
      </c>
      <c r="Q1681" s="7">
        <f t="shared" si="158"/>
        <v>1.75</v>
      </c>
      <c r="R1681" s="8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5">
        <f t="shared" si="156"/>
        <v>41802.757719907408</v>
      </c>
      <c r="L1682" s="5">
        <f t="shared" si="157"/>
        <v>41832.757719907408</v>
      </c>
      <c r="M1682" t="b">
        <v>0</v>
      </c>
      <c r="N1682">
        <v>25</v>
      </c>
      <c r="O1682" t="b">
        <v>1</v>
      </c>
      <c r="P1682" t="s">
        <v>8292</v>
      </c>
      <c r="Q1682" s="7">
        <f t="shared" si="158"/>
        <v>1.175</v>
      </c>
      <c r="R1682" s="8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5">
        <f t="shared" si="156"/>
        <v>42774.121342592596</v>
      </c>
      <c r="L1683" s="5">
        <f t="shared" si="157"/>
        <v>42823.083333333328</v>
      </c>
      <c r="M1683" t="b">
        <v>0</v>
      </c>
      <c r="N1683">
        <v>884</v>
      </c>
      <c r="O1683" t="b">
        <v>0</v>
      </c>
      <c r="P1683" t="s">
        <v>8293</v>
      </c>
      <c r="Q1683" s="7">
        <f t="shared" si="158"/>
        <v>1.0142212307692309</v>
      </c>
      <c r="R1683" s="8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5">
        <f t="shared" si="156"/>
        <v>42779.21365740741</v>
      </c>
      <c r="L1684" s="5">
        <f t="shared" si="157"/>
        <v>42839.171990740739</v>
      </c>
      <c r="M1684" t="b">
        <v>0</v>
      </c>
      <c r="N1684">
        <v>0</v>
      </c>
      <c r="O1684" t="b">
        <v>0</v>
      </c>
      <c r="P1684" t="s">
        <v>8293</v>
      </c>
      <c r="Q1684" s="7">
        <f t="shared" si="158"/>
        <v>0</v>
      </c>
      <c r="R1684" s="8">
        <f t="shared" si="159"/>
        <v>0</v>
      </c>
      <c r="S1684" t="str">
        <f t="shared" si="160"/>
        <v>music</v>
      </c>
      <c r="T1684" t="str">
        <f t="shared" si="161"/>
        <v>faith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5">
        <f t="shared" si="156"/>
        <v>42808.781689814816</v>
      </c>
      <c r="L1685" s="5">
        <f t="shared" si="157"/>
        <v>42832.781689814816</v>
      </c>
      <c r="M1685" t="b">
        <v>0</v>
      </c>
      <c r="N1685">
        <v>10</v>
      </c>
      <c r="O1685" t="b">
        <v>0</v>
      </c>
      <c r="P1685" t="s">
        <v>8293</v>
      </c>
      <c r="Q1685" s="7">
        <f t="shared" si="158"/>
        <v>0.21714285714285714</v>
      </c>
      <c r="R1685" s="8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5">
        <f t="shared" si="156"/>
        <v>42783.815289351856</v>
      </c>
      <c r="L1686" s="5">
        <f t="shared" si="157"/>
        <v>42811.773622685185</v>
      </c>
      <c r="M1686" t="b">
        <v>0</v>
      </c>
      <c r="N1686">
        <v>101</v>
      </c>
      <c r="O1686" t="b">
        <v>0</v>
      </c>
      <c r="P1686" t="s">
        <v>8293</v>
      </c>
      <c r="Q1686" s="7">
        <f t="shared" si="158"/>
        <v>1.0912500000000001</v>
      </c>
      <c r="R1686" s="8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5">
        <f t="shared" si="156"/>
        <v>42788.2502662037</v>
      </c>
      <c r="L1687" s="5">
        <f t="shared" si="157"/>
        <v>42818.208599537036</v>
      </c>
      <c r="M1687" t="b">
        <v>0</v>
      </c>
      <c r="N1687">
        <v>15</v>
      </c>
      <c r="O1687" t="b">
        <v>0</v>
      </c>
      <c r="P1687" t="s">
        <v>8293</v>
      </c>
      <c r="Q1687" s="7">
        <f t="shared" si="158"/>
        <v>1.0285714285714285</v>
      </c>
      <c r="R1687" s="8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5">
        <f t="shared" si="156"/>
        <v>42792.843969907408</v>
      </c>
      <c r="L1688" s="5">
        <f t="shared" si="157"/>
        <v>42852.802303240736</v>
      </c>
      <c r="M1688" t="b">
        <v>0</v>
      </c>
      <c r="N1688">
        <v>1</v>
      </c>
      <c r="O1688" t="b">
        <v>0</v>
      </c>
      <c r="P1688" t="s">
        <v>8293</v>
      </c>
      <c r="Q1688" s="7">
        <f t="shared" si="158"/>
        <v>3.5999999999999999E-3</v>
      </c>
      <c r="R1688" s="8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5">
        <f t="shared" si="156"/>
        <v>42802.046817129631</v>
      </c>
      <c r="L1689" s="5">
        <f t="shared" si="157"/>
        <v>42835.84375</v>
      </c>
      <c r="M1689" t="b">
        <v>0</v>
      </c>
      <c r="N1689">
        <v>39</v>
      </c>
      <c r="O1689" t="b">
        <v>0</v>
      </c>
      <c r="P1689" t="s">
        <v>8293</v>
      </c>
      <c r="Q1689" s="7">
        <f t="shared" si="158"/>
        <v>0.3125</v>
      </c>
      <c r="R1689" s="8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5">
        <f t="shared" si="156"/>
        <v>42804.534652777773</v>
      </c>
      <c r="L1690" s="5">
        <f t="shared" si="157"/>
        <v>42834.492986111116</v>
      </c>
      <c r="M1690" t="b">
        <v>0</v>
      </c>
      <c r="N1690">
        <v>7</v>
      </c>
      <c r="O1690" t="b">
        <v>0</v>
      </c>
      <c r="P1690" t="s">
        <v>8293</v>
      </c>
      <c r="Q1690" s="7">
        <f t="shared" si="158"/>
        <v>0.443</v>
      </c>
      <c r="R1690" s="8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5">
        <f t="shared" si="156"/>
        <v>42780.942476851851</v>
      </c>
      <c r="L1691" s="5">
        <f t="shared" si="157"/>
        <v>42810.900810185187</v>
      </c>
      <c r="M1691" t="b">
        <v>0</v>
      </c>
      <c r="N1691">
        <v>14</v>
      </c>
      <c r="O1691" t="b">
        <v>0</v>
      </c>
      <c r="P1691" t="s">
        <v>8293</v>
      </c>
      <c r="Q1691" s="7">
        <f t="shared" si="158"/>
        <v>1</v>
      </c>
      <c r="R1691" s="8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5">
        <f t="shared" si="156"/>
        <v>42801.43104166667</v>
      </c>
      <c r="L1692" s="5">
        <f t="shared" si="157"/>
        <v>42831.389374999999</v>
      </c>
      <c r="M1692" t="b">
        <v>0</v>
      </c>
      <c r="N1692">
        <v>11</v>
      </c>
      <c r="O1692" t="b">
        <v>0</v>
      </c>
      <c r="P1692" t="s">
        <v>8293</v>
      </c>
      <c r="Q1692" s="7">
        <f t="shared" si="158"/>
        <v>0.254</v>
      </c>
      <c r="R1692" s="8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5">
        <f t="shared" si="156"/>
        <v>42795.701481481476</v>
      </c>
      <c r="L1693" s="5">
        <f t="shared" si="157"/>
        <v>42828.041666666672</v>
      </c>
      <c r="M1693" t="b">
        <v>0</v>
      </c>
      <c r="N1693">
        <v>38</v>
      </c>
      <c r="O1693" t="b">
        <v>0</v>
      </c>
      <c r="P1693" t="s">
        <v>8293</v>
      </c>
      <c r="Q1693" s="7">
        <f t="shared" si="158"/>
        <v>0.33473333333333333</v>
      </c>
      <c r="R1693" s="8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5">
        <f t="shared" si="156"/>
        <v>42788.151238425926</v>
      </c>
      <c r="L1694" s="5">
        <f t="shared" si="157"/>
        <v>42820.999305555553</v>
      </c>
      <c r="M1694" t="b">
        <v>0</v>
      </c>
      <c r="N1694">
        <v>15</v>
      </c>
      <c r="O1694" t="b">
        <v>0</v>
      </c>
      <c r="P1694" t="s">
        <v>8293</v>
      </c>
      <c r="Q1694" s="7">
        <f t="shared" si="158"/>
        <v>0.47799999999999998</v>
      </c>
      <c r="R1694" s="8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5">
        <f t="shared" si="156"/>
        <v>42803.920277777783</v>
      </c>
      <c r="L1695" s="5">
        <f t="shared" si="157"/>
        <v>42834.833333333328</v>
      </c>
      <c r="M1695" t="b">
        <v>0</v>
      </c>
      <c r="N1695">
        <v>8</v>
      </c>
      <c r="O1695" t="b">
        <v>0</v>
      </c>
      <c r="P1695" t="s">
        <v>8293</v>
      </c>
      <c r="Q1695" s="7">
        <f t="shared" si="158"/>
        <v>9.3333333333333338E-2</v>
      </c>
      <c r="R1695" s="8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5">
        <f t="shared" si="156"/>
        <v>42791.669837962967</v>
      </c>
      <c r="L1696" s="5">
        <f t="shared" si="157"/>
        <v>42821.191666666666</v>
      </c>
      <c r="M1696" t="b">
        <v>0</v>
      </c>
      <c r="N1696">
        <v>1</v>
      </c>
      <c r="O1696" t="b">
        <v>0</v>
      </c>
      <c r="P1696" t="s">
        <v>8293</v>
      </c>
      <c r="Q1696" s="7">
        <f t="shared" si="158"/>
        <v>5.0000000000000001E-4</v>
      </c>
      <c r="R1696" s="8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5">
        <f t="shared" si="156"/>
        <v>42801.031412037039</v>
      </c>
      <c r="L1697" s="5">
        <f t="shared" si="157"/>
        <v>42835.041666666672</v>
      </c>
      <c r="M1697" t="b">
        <v>0</v>
      </c>
      <c r="N1697">
        <v>23</v>
      </c>
      <c r="O1697" t="b">
        <v>0</v>
      </c>
      <c r="P1697" t="s">
        <v>8293</v>
      </c>
      <c r="Q1697" s="7">
        <f t="shared" si="158"/>
        <v>0.11708333333333333</v>
      </c>
      <c r="R1697" s="8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5">
        <f t="shared" si="156"/>
        <v>42796.069571759261</v>
      </c>
      <c r="L1698" s="5">
        <f t="shared" si="157"/>
        <v>42826.027905092589</v>
      </c>
      <c r="M1698" t="b">
        <v>0</v>
      </c>
      <c r="N1698">
        <v>0</v>
      </c>
      <c r="O1698" t="b">
        <v>0</v>
      </c>
      <c r="P1698" t="s">
        <v>8293</v>
      </c>
      <c r="Q1698" s="7">
        <f t="shared" si="158"/>
        <v>0</v>
      </c>
      <c r="R1698" s="8">
        <f t="shared" si="159"/>
        <v>0</v>
      </c>
      <c r="S1698" t="str">
        <f t="shared" si="160"/>
        <v>music</v>
      </c>
      <c r="T1698" t="str">
        <f t="shared" si="161"/>
        <v>faith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5">
        <f t="shared" si="156"/>
        <v>42805.032962962956</v>
      </c>
      <c r="L1699" s="5">
        <f t="shared" si="157"/>
        <v>42834.991296296299</v>
      </c>
      <c r="M1699" t="b">
        <v>0</v>
      </c>
      <c r="N1699">
        <v>22</v>
      </c>
      <c r="O1699" t="b">
        <v>0</v>
      </c>
      <c r="P1699" t="s">
        <v>8293</v>
      </c>
      <c r="Q1699" s="7">
        <f t="shared" si="158"/>
        <v>0.20208000000000001</v>
      </c>
      <c r="R1699" s="8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5">
        <f t="shared" si="156"/>
        <v>42796.207870370374</v>
      </c>
      <c r="L1700" s="5">
        <f t="shared" si="157"/>
        <v>42820.147916666669</v>
      </c>
      <c r="M1700" t="b">
        <v>0</v>
      </c>
      <c r="N1700">
        <v>0</v>
      </c>
      <c r="O1700" t="b">
        <v>0</v>
      </c>
      <c r="P1700" t="s">
        <v>8293</v>
      </c>
      <c r="Q1700" s="7">
        <f t="shared" si="158"/>
        <v>0</v>
      </c>
      <c r="R1700" s="8">
        <f t="shared" si="159"/>
        <v>0</v>
      </c>
      <c r="S1700" t="str">
        <f t="shared" si="160"/>
        <v>music</v>
      </c>
      <c r="T1700" t="str">
        <f t="shared" si="161"/>
        <v>faith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5">
        <f t="shared" si="156"/>
        <v>42806.863946759258</v>
      </c>
      <c r="L1701" s="5">
        <f t="shared" si="157"/>
        <v>42836.863946759258</v>
      </c>
      <c r="M1701" t="b">
        <v>0</v>
      </c>
      <c r="N1701">
        <v>4</v>
      </c>
      <c r="O1701" t="b">
        <v>0</v>
      </c>
      <c r="P1701" t="s">
        <v>8293</v>
      </c>
      <c r="Q1701" s="7">
        <f t="shared" si="158"/>
        <v>4.2311459353574929E-2</v>
      </c>
      <c r="R1701" s="8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5">
        <f t="shared" si="156"/>
        <v>42796.071643518517</v>
      </c>
      <c r="L1702" s="5">
        <f t="shared" si="157"/>
        <v>42826.166666666672</v>
      </c>
      <c r="M1702" t="b">
        <v>0</v>
      </c>
      <c r="N1702">
        <v>79</v>
      </c>
      <c r="O1702" t="b">
        <v>0</v>
      </c>
      <c r="P1702" t="s">
        <v>8293</v>
      </c>
      <c r="Q1702" s="7">
        <f t="shared" si="158"/>
        <v>0.2606</v>
      </c>
      <c r="R1702" s="8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5">
        <f t="shared" si="156"/>
        <v>41989.664409722223</v>
      </c>
      <c r="L1703" s="5">
        <f t="shared" si="157"/>
        <v>42019.664409722223</v>
      </c>
      <c r="M1703" t="b">
        <v>0</v>
      </c>
      <c r="N1703">
        <v>2</v>
      </c>
      <c r="O1703" t="b">
        <v>0</v>
      </c>
      <c r="P1703" t="s">
        <v>8293</v>
      </c>
      <c r="Q1703" s="7">
        <f t="shared" si="158"/>
        <v>1.9801980198019802E-3</v>
      </c>
      <c r="R1703" s="8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5">
        <f t="shared" si="156"/>
        <v>42063.869791666672</v>
      </c>
      <c r="L1704" s="5">
        <f t="shared" si="157"/>
        <v>42093.828125</v>
      </c>
      <c r="M1704" t="b">
        <v>0</v>
      </c>
      <c r="N1704">
        <v>1</v>
      </c>
      <c r="O1704" t="b">
        <v>0</v>
      </c>
      <c r="P1704" t="s">
        <v>8293</v>
      </c>
      <c r="Q1704" s="7">
        <f t="shared" si="158"/>
        <v>6.0606060606060605E-5</v>
      </c>
      <c r="R1704" s="8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5">
        <f t="shared" si="156"/>
        <v>42187.281678240746</v>
      </c>
      <c r="L1705" s="5">
        <f t="shared" si="157"/>
        <v>42247.281678240746</v>
      </c>
      <c r="M1705" t="b">
        <v>0</v>
      </c>
      <c r="N1705">
        <v>2</v>
      </c>
      <c r="O1705" t="b">
        <v>0</v>
      </c>
      <c r="P1705" t="s">
        <v>8293</v>
      </c>
      <c r="Q1705" s="7">
        <f t="shared" si="158"/>
        <v>1.0200000000000001E-2</v>
      </c>
      <c r="R1705" s="8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5">
        <f t="shared" si="156"/>
        <v>42021.139733796299</v>
      </c>
      <c r="L1706" s="5">
        <f t="shared" si="157"/>
        <v>42051.139733796299</v>
      </c>
      <c r="M1706" t="b">
        <v>0</v>
      </c>
      <c r="N1706">
        <v>11</v>
      </c>
      <c r="O1706" t="b">
        <v>0</v>
      </c>
      <c r="P1706" t="s">
        <v>8293</v>
      </c>
      <c r="Q1706" s="7">
        <f t="shared" si="158"/>
        <v>0.65100000000000002</v>
      </c>
      <c r="R1706" s="8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5">
        <f t="shared" si="156"/>
        <v>42245.016736111109</v>
      </c>
      <c r="L1707" s="5">
        <f t="shared" si="157"/>
        <v>42256.666666666672</v>
      </c>
      <c r="M1707" t="b">
        <v>0</v>
      </c>
      <c r="N1707">
        <v>0</v>
      </c>
      <c r="O1707" t="b">
        <v>0</v>
      </c>
      <c r="P1707" t="s">
        <v>8293</v>
      </c>
      <c r="Q1707" s="7">
        <f t="shared" si="158"/>
        <v>0</v>
      </c>
      <c r="R1707" s="8">
        <f t="shared" si="159"/>
        <v>0</v>
      </c>
      <c r="S1707" t="str">
        <f t="shared" si="160"/>
        <v>music</v>
      </c>
      <c r="T1707" t="str">
        <f t="shared" si="161"/>
        <v>faith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5">
        <f t="shared" si="156"/>
        <v>42179.306388888886</v>
      </c>
      <c r="L1708" s="5">
        <f t="shared" si="157"/>
        <v>42239.306388888886</v>
      </c>
      <c r="M1708" t="b">
        <v>0</v>
      </c>
      <c r="N1708">
        <v>0</v>
      </c>
      <c r="O1708" t="b">
        <v>0</v>
      </c>
      <c r="P1708" t="s">
        <v>8293</v>
      </c>
      <c r="Q1708" s="7">
        <f t="shared" si="158"/>
        <v>0</v>
      </c>
      <c r="R1708" s="8">
        <f t="shared" si="159"/>
        <v>0</v>
      </c>
      <c r="S1708" t="str">
        <f t="shared" si="160"/>
        <v>music</v>
      </c>
      <c r="T1708" t="str">
        <f t="shared" si="161"/>
        <v>faith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5">
        <f t="shared" si="156"/>
        <v>42427.721006944441</v>
      </c>
      <c r="L1709" s="5">
        <f t="shared" si="157"/>
        <v>42457.679340277777</v>
      </c>
      <c r="M1709" t="b">
        <v>0</v>
      </c>
      <c r="N1709">
        <v>9</v>
      </c>
      <c r="O1709" t="b">
        <v>0</v>
      </c>
      <c r="P1709" t="s">
        <v>8293</v>
      </c>
      <c r="Q1709" s="7">
        <f t="shared" si="158"/>
        <v>9.74E-2</v>
      </c>
      <c r="R1709" s="8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5">
        <f t="shared" si="156"/>
        <v>42451.866967592592</v>
      </c>
      <c r="L1710" s="5">
        <f t="shared" si="157"/>
        <v>42491.866967592592</v>
      </c>
      <c r="M1710" t="b">
        <v>0</v>
      </c>
      <c r="N1710">
        <v>0</v>
      </c>
      <c r="O1710" t="b">
        <v>0</v>
      </c>
      <c r="P1710" t="s">
        <v>8293</v>
      </c>
      <c r="Q1710" s="7">
        <f t="shared" si="158"/>
        <v>0</v>
      </c>
      <c r="R1710" s="8">
        <f t="shared" si="159"/>
        <v>0</v>
      </c>
      <c r="S1710" t="str">
        <f t="shared" si="160"/>
        <v>music</v>
      </c>
      <c r="T1710" t="str">
        <f t="shared" si="161"/>
        <v>faith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5">
        <f t="shared" si="156"/>
        <v>41841.56381944444</v>
      </c>
      <c r="L1711" s="5">
        <f t="shared" si="157"/>
        <v>41882.818749999999</v>
      </c>
      <c r="M1711" t="b">
        <v>0</v>
      </c>
      <c r="N1711">
        <v>4</v>
      </c>
      <c r="O1711" t="b">
        <v>0</v>
      </c>
      <c r="P1711" t="s">
        <v>8293</v>
      </c>
      <c r="Q1711" s="7">
        <f t="shared" si="158"/>
        <v>4.8571428571428571E-2</v>
      </c>
      <c r="R1711" s="8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5">
        <f t="shared" si="156"/>
        <v>42341.59129629629</v>
      </c>
      <c r="L1712" s="5">
        <f t="shared" si="157"/>
        <v>42387.541666666672</v>
      </c>
      <c r="M1712" t="b">
        <v>0</v>
      </c>
      <c r="N1712">
        <v>1</v>
      </c>
      <c r="O1712" t="b">
        <v>0</v>
      </c>
      <c r="P1712" t="s">
        <v>8293</v>
      </c>
      <c r="Q1712" s="7">
        <f t="shared" si="158"/>
        <v>6.7999999999999996E-3</v>
      </c>
      <c r="R1712" s="8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5">
        <f t="shared" si="156"/>
        <v>41852.646226851852</v>
      </c>
      <c r="L1713" s="5">
        <f t="shared" si="157"/>
        <v>41883.646226851852</v>
      </c>
      <c r="M1713" t="b">
        <v>0</v>
      </c>
      <c r="N1713">
        <v>2</v>
      </c>
      <c r="O1713" t="b">
        <v>0</v>
      </c>
      <c r="P1713" t="s">
        <v>8293</v>
      </c>
      <c r="Q1713" s="7">
        <f t="shared" si="158"/>
        <v>0.105</v>
      </c>
      <c r="R1713" s="8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5">
        <f t="shared" si="156"/>
        <v>42125.913807870369</v>
      </c>
      <c r="L1714" s="5">
        <f t="shared" si="157"/>
        <v>42185.913807870369</v>
      </c>
      <c r="M1714" t="b">
        <v>0</v>
      </c>
      <c r="N1714">
        <v>0</v>
      </c>
      <c r="O1714" t="b">
        <v>0</v>
      </c>
      <c r="P1714" t="s">
        <v>8293</v>
      </c>
      <c r="Q1714" s="7">
        <f t="shared" si="158"/>
        <v>0</v>
      </c>
      <c r="R1714" s="8">
        <f t="shared" si="159"/>
        <v>0</v>
      </c>
      <c r="S1714" t="str">
        <f t="shared" si="160"/>
        <v>music</v>
      </c>
      <c r="T1714" t="str">
        <f t="shared" si="161"/>
        <v>faith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5">
        <f t="shared" si="156"/>
        <v>41887.801064814819</v>
      </c>
      <c r="L1715" s="5">
        <f t="shared" si="157"/>
        <v>41917.801064814819</v>
      </c>
      <c r="M1715" t="b">
        <v>0</v>
      </c>
      <c r="N1715">
        <v>1</v>
      </c>
      <c r="O1715" t="b">
        <v>0</v>
      </c>
      <c r="P1715" t="s">
        <v>8293</v>
      </c>
      <c r="Q1715" s="7">
        <f t="shared" si="158"/>
        <v>1.6666666666666666E-2</v>
      </c>
      <c r="R1715" s="8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5">
        <f t="shared" si="156"/>
        <v>42095.918530092589</v>
      </c>
      <c r="L1716" s="5">
        <f t="shared" si="157"/>
        <v>42125.918530092589</v>
      </c>
      <c r="M1716" t="b">
        <v>0</v>
      </c>
      <c r="N1716">
        <v>17</v>
      </c>
      <c r="O1716" t="b">
        <v>0</v>
      </c>
      <c r="P1716" t="s">
        <v>8293</v>
      </c>
      <c r="Q1716" s="7">
        <f t="shared" si="158"/>
        <v>7.868E-2</v>
      </c>
      <c r="R1716" s="8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5">
        <f t="shared" si="156"/>
        <v>42064.217418981483</v>
      </c>
      <c r="L1717" s="5">
        <f t="shared" si="157"/>
        <v>42094.140277777777</v>
      </c>
      <c r="M1717" t="b">
        <v>0</v>
      </c>
      <c r="N1717">
        <v>2</v>
      </c>
      <c r="O1717" t="b">
        <v>0</v>
      </c>
      <c r="P1717" t="s">
        <v>8293</v>
      </c>
      <c r="Q1717" s="7">
        <f t="shared" si="158"/>
        <v>2.2000000000000001E-3</v>
      </c>
      <c r="R1717" s="8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5">
        <f t="shared" si="156"/>
        <v>42673.577534722222</v>
      </c>
      <c r="L1718" s="5">
        <f t="shared" si="157"/>
        <v>42713.619201388887</v>
      </c>
      <c r="M1718" t="b">
        <v>0</v>
      </c>
      <c r="N1718">
        <v>3</v>
      </c>
      <c r="O1718" t="b">
        <v>0</v>
      </c>
      <c r="P1718" t="s">
        <v>8293</v>
      </c>
      <c r="Q1718" s="7">
        <f t="shared" si="158"/>
        <v>7.4999999999999997E-2</v>
      </c>
      <c r="R1718" s="8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5">
        <f t="shared" si="156"/>
        <v>42460.98192129629</v>
      </c>
      <c r="L1719" s="5">
        <f t="shared" si="157"/>
        <v>42481.166666666672</v>
      </c>
      <c r="M1719" t="b">
        <v>0</v>
      </c>
      <c r="N1719">
        <v>41</v>
      </c>
      <c r="O1719" t="b">
        <v>0</v>
      </c>
      <c r="P1719" t="s">
        <v>8293</v>
      </c>
      <c r="Q1719" s="7">
        <f t="shared" si="158"/>
        <v>0.42725880551301687</v>
      </c>
      <c r="R1719" s="8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5">
        <f t="shared" si="156"/>
        <v>42460.610520833332</v>
      </c>
      <c r="L1720" s="5">
        <f t="shared" si="157"/>
        <v>42504.207638888889</v>
      </c>
      <c r="M1720" t="b">
        <v>0</v>
      </c>
      <c r="N1720">
        <v>2</v>
      </c>
      <c r="O1720" t="b">
        <v>0</v>
      </c>
      <c r="P1720" t="s">
        <v>8293</v>
      </c>
      <c r="Q1720" s="7">
        <f t="shared" si="158"/>
        <v>2.142857142857143E-3</v>
      </c>
      <c r="R1720" s="8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5">
        <f t="shared" si="156"/>
        <v>41869.534618055557</v>
      </c>
      <c r="L1721" s="5">
        <f t="shared" si="157"/>
        <v>41899.534618055557</v>
      </c>
      <c r="M1721" t="b">
        <v>0</v>
      </c>
      <c r="N1721">
        <v>3</v>
      </c>
      <c r="O1721" t="b">
        <v>0</v>
      </c>
      <c r="P1721" t="s">
        <v>8293</v>
      </c>
      <c r="Q1721" s="7">
        <f t="shared" si="158"/>
        <v>8.7500000000000008E-3</v>
      </c>
      <c r="R1721" s="8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5">
        <f t="shared" si="156"/>
        <v>41922.783229166671</v>
      </c>
      <c r="L1722" s="5">
        <f t="shared" si="157"/>
        <v>41952.824895833335</v>
      </c>
      <c r="M1722" t="b">
        <v>0</v>
      </c>
      <c r="N1722">
        <v>8</v>
      </c>
      <c r="O1722" t="b">
        <v>0</v>
      </c>
      <c r="P1722" t="s">
        <v>8293</v>
      </c>
      <c r="Q1722" s="7">
        <f t="shared" si="158"/>
        <v>5.6250000000000001E-2</v>
      </c>
      <c r="R1722" s="8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5">
        <f t="shared" si="156"/>
        <v>42319.461377314816</v>
      </c>
      <c r="L1723" s="5">
        <f t="shared" si="157"/>
        <v>42349.461377314816</v>
      </c>
      <c r="M1723" t="b">
        <v>0</v>
      </c>
      <c r="N1723">
        <v>0</v>
      </c>
      <c r="O1723" t="b">
        <v>0</v>
      </c>
      <c r="P1723" t="s">
        <v>8293</v>
      </c>
      <c r="Q1723" s="7">
        <f t="shared" si="158"/>
        <v>0</v>
      </c>
      <c r="R1723" s="8">
        <f t="shared" si="159"/>
        <v>0</v>
      </c>
      <c r="S1723" t="str">
        <f t="shared" si="160"/>
        <v>music</v>
      </c>
      <c r="T1723" t="str">
        <f t="shared" si="161"/>
        <v>faith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5">
        <f t="shared" si="156"/>
        <v>42425.960983796293</v>
      </c>
      <c r="L1724" s="5">
        <f t="shared" si="157"/>
        <v>42463.006944444445</v>
      </c>
      <c r="M1724" t="b">
        <v>0</v>
      </c>
      <c r="N1724">
        <v>1</v>
      </c>
      <c r="O1724" t="b">
        <v>0</v>
      </c>
      <c r="P1724" t="s">
        <v>8293</v>
      </c>
      <c r="Q1724" s="7">
        <f t="shared" si="158"/>
        <v>3.4722222222222224E-4</v>
      </c>
      <c r="R1724" s="8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5">
        <f t="shared" si="156"/>
        <v>42129.82540509259</v>
      </c>
      <c r="L1725" s="5">
        <f t="shared" si="157"/>
        <v>42186.25</v>
      </c>
      <c r="M1725" t="b">
        <v>0</v>
      </c>
      <c r="N1725">
        <v>3</v>
      </c>
      <c r="O1725" t="b">
        <v>0</v>
      </c>
      <c r="P1725" t="s">
        <v>8293</v>
      </c>
      <c r="Q1725" s="7">
        <f t="shared" si="158"/>
        <v>6.5000000000000002E-2</v>
      </c>
      <c r="R1725" s="8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5">
        <f t="shared" si="156"/>
        <v>41912.932430555556</v>
      </c>
      <c r="L1726" s="5">
        <f t="shared" si="157"/>
        <v>41942.932430555556</v>
      </c>
      <c r="M1726" t="b">
        <v>0</v>
      </c>
      <c r="N1726">
        <v>4</v>
      </c>
      <c r="O1726" t="b">
        <v>0</v>
      </c>
      <c r="P1726" t="s">
        <v>8293</v>
      </c>
      <c r="Q1726" s="7">
        <f t="shared" si="158"/>
        <v>5.8333333333333336E-3</v>
      </c>
      <c r="R1726" s="8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5">
        <f t="shared" si="156"/>
        <v>41845.968159722222</v>
      </c>
      <c r="L1727" s="5">
        <f t="shared" si="157"/>
        <v>41875.968159722222</v>
      </c>
      <c r="M1727" t="b">
        <v>0</v>
      </c>
      <c r="N1727">
        <v>9</v>
      </c>
      <c r="O1727" t="b">
        <v>0</v>
      </c>
      <c r="P1727" t="s">
        <v>8293</v>
      </c>
      <c r="Q1727" s="7">
        <f t="shared" si="158"/>
        <v>0.10181818181818182</v>
      </c>
      <c r="R1727" s="8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5">
        <f t="shared" si="156"/>
        <v>41788.919722222221</v>
      </c>
      <c r="L1728" s="5">
        <f t="shared" si="157"/>
        <v>41817.919722222221</v>
      </c>
      <c r="M1728" t="b">
        <v>0</v>
      </c>
      <c r="N1728">
        <v>16</v>
      </c>
      <c r="O1728" t="b">
        <v>0</v>
      </c>
      <c r="P1728" t="s">
        <v>8293</v>
      </c>
      <c r="Q1728" s="7">
        <f t="shared" si="158"/>
        <v>0.33784615384615385</v>
      </c>
      <c r="R1728" s="8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5">
        <f t="shared" si="156"/>
        <v>42044.927974537044</v>
      </c>
      <c r="L1729" s="5">
        <f t="shared" si="157"/>
        <v>42099.458333333328</v>
      </c>
      <c r="M1729" t="b">
        <v>0</v>
      </c>
      <c r="N1729">
        <v>1</v>
      </c>
      <c r="O1729" t="b">
        <v>0</v>
      </c>
      <c r="P1729" t="s">
        <v>8293</v>
      </c>
      <c r="Q1729" s="7">
        <f t="shared" si="158"/>
        <v>3.3333333333333332E-4</v>
      </c>
      <c r="R1729" s="8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5">
        <f t="shared" si="156"/>
        <v>42268.625856481478</v>
      </c>
      <c r="L1730" s="5">
        <f t="shared" si="157"/>
        <v>42298.625856481478</v>
      </c>
      <c r="M1730" t="b">
        <v>0</v>
      </c>
      <c r="N1730">
        <v>7</v>
      </c>
      <c r="O1730" t="b">
        <v>0</v>
      </c>
      <c r="P1730" t="s">
        <v>8293</v>
      </c>
      <c r="Q1730" s="7">
        <f t="shared" si="158"/>
        <v>0.68400000000000005</v>
      </c>
      <c r="R1730" s="8">
        <f t="shared" si="159"/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5">
        <f t="shared" ref="K1731:K1794" si="162">(((J1731/60)/60)/24)+DATE(1970,1,1)</f>
        <v>42471.052152777775</v>
      </c>
      <c r="L1731" s="5">
        <f t="shared" ref="L1731:L1794" si="163">(((I1731/60)/60)/24)+DATE(1970,1,1)</f>
        <v>42531.052152777775</v>
      </c>
      <c r="M1731" t="b">
        <v>0</v>
      </c>
      <c r="N1731">
        <v>0</v>
      </c>
      <c r="O1731" t="b">
        <v>0</v>
      </c>
      <c r="P1731" t="s">
        <v>8293</v>
      </c>
      <c r="Q1731" s="7">
        <f t="shared" ref="Q1731:Q1794" si="164">E1731/D1731</f>
        <v>0</v>
      </c>
      <c r="R1731" s="8">
        <f t="shared" ref="R1731:R1794" si="165">IFERROR(E1731/N1731,0)</f>
        <v>0</v>
      </c>
      <c r="S1731" t="str">
        <f t="shared" ref="S1731:S1794" si="166">LEFT(P1731,FIND("/",P1731)-1)</f>
        <v>music</v>
      </c>
      <c r="T1731" t="str">
        <f t="shared" ref="T1731:T1794" si="167">RIGHT(P1731,LEN(P1731)-FIND("/",P1731))</f>
        <v>faith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5">
        <f t="shared" si="162"/>
        <v>42272.087766203709</v>
      </c>
      <c r="L1732" s="5">
        <f t="shared" si="163"/>
        <v>42302.087766203709</v>
      </c>
      <c r="M1732" t="b">
        <v>0</v>
      </c>
      <c r="N1732">
        <v>0</v>
      </c>
      <c r="O1732" t="b">
        <v>0</v>
      </c>
      <c r="P1732" t="s">
        <v>8293</v>
      </c>
      <c r="Q1732" s="7">
        <f t="shared" si="164"/>
        <v>0</v>
      </c>
      <c r="R1732" s="8">
        <f t="shared" si="165"/>
        <v>0</v>
      </c>
      <c r="S1732" t="str">
        <f t="shared" si="166"/>
        <v>music</v>
      </c>
      <c r="T1732" t="str">
        <f t="shared" si="167"/>
        <v>faith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5">
        <f t="shared" si="162"/>
        <v>42152.906851851847</v>
      </c>
      <c r="L1733" s="5">
        <f t="shared" si="163"/>
        <v>42166.625</v>
      </c>
      <c r="M1733" t="b">
        <v>0</v>
      </c>
      <c r="N1733">
        <v>0</v>
      </c>
      <c r="O1733" t="b">
        <v>0</v>
      </c>
      <c r="P1733" t="s">
        <v>8293</v>
      </c>
      <c r="Q1733" s="7">
        <f t="shared" si="164"/>
        <v>0</v>
      </c>
      <c r="R1733" s="8">
        <f t="shared" si="165"/>
        <v>0</v>
      </c>
      <c r="S1733" t="str">
        <f t="shared" si="166"/>
        <v>music</v>
      </c>
      <c r="T1733" t="str">
        <f t="shared" si="167"/>
        <v>faith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5">
        <f t="shared" si="162"/>
        <v>42325.683807870373</v>
      </c>
      <c r="L1734" s="5">
        <f t="shared" si="163"/>
        <v>42385.208333333328</v>
      </c>
      <c r="M1734" t="b">
        <v>0</v>
      </c>
      <c r="N1734">
        <v>0</v>
      </c>
      <c r="O1734" t="b">
        <v>0</v>
      </c>
      <c r="P1734" t="s">
        <v>8293</v>
      </c>
      <c r="Q1734" s="7">
        <f t="shared" si="164"/>
        <v>0</v>
      </c>
      <c r="R1734" s="8">
        <f t="shared" si="165"/>
        <v>0</v>
      </c>
      <c r="S1734" t="str">
        <f t="shared" si="166"/>
        <v>music</v>
      </c>
      <c r="T1734" t="str">
        <f t="shared" si="167"/>
        <v>faith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5">
        <f t="shared" si="162"/>
        <v>42614.675625000003</v>
      </c>
      <c r="L1735" s="5">
        <f t="shared" si="163"/>
        <v>42626.895833333328</v>
      </c>
      <c r="M1735" t="b">
        <v>0</v>
      </c>
      <c r="N1735">
        <v>0</v>
      </c>
      <c r="O1735" t="b">
        <v>0</v>
      </c>
      <c r="P1735" t="s">
        <v>8293</v>
      </c>
      <c r="Q1735" s="7">
        <f t="shared" si="164"/>
        <v>0</v>
      </c>
      <c r="R1735" s="8">
        <f t="shared" si="165"/>
        <v>0</v>
      </c>
      <c r="S1735" t="str">
        <f t="shared" si="166"/>
        <v>music</v>
      </c>
      <c r="T1735" t="str">
        <f t="shared" si="167"/>
        <v>faith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5">
        <f t="shared" si="162"/>
        <v>42102.036527777775</v>
      </c>
      <c r="L1736" s="5">
        <f t="shared" si="163"/>
        <v>42132.036527777775</v>
      </c>
      <c r="M1736" t="b">
        <v>0</v>
      </c>
      <c r="N1736">
        <v>1</v>
      </c>
      <c r="O1736" t="b">
        <v>0</v>
      </c>
      <c r="P1736" t="s">
        <v>8293</v>
      </c>
      <c r="Q1736" s="7">
        <f t="shared" si="164"/>
        <v>2.2222222222222223E-4</v>
      </c>
      <c r="R1736" s="8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5">
        <f t="shared" si="162"/>
        <v>42559.814178240747</v>
      </c>
      <c r="L1737" s="5">
        <f t="shared" si="163"/>
        <v>42589.814178240747</v>
      </c>
      <c r="M1737" t="b">
        <v>0</v>
      </c>
      <c r="N1737">
        <v>2</v>
      </c>
      <c r="O1737" t="b">
        <v>0</v>
      </c>
      <c r="P1737" t="s">
        <v>8293</v>
      </c>
      <c r="Q1737" s="7">
        <f t="shared" si="164"/>
        <v>0.11</v>
      </c>
      <c r="R1737" s="8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5">
        <f t="shared" si="162"/>
        <v>42286.861493055556</v>
      </c>
      <c r="L1738" s="5">
        <f t="shared" si="163"/>
        <v>42316.90315972222</v>
      </c>
      <c r="M1738" t="b">
        <v>0</v>
      </c>
      <c r="N1738">
        <v>1</v>
      </c>
      <c r="O1738" t="b">
        <v>0</v>
      </c>
      <c r="P1738" t="s">
        <v>8293</v>
      </c>
      <c r="Q1738" s="7">
        <f t="shared" si="164"/>
        <v>7.3333333333333332E-3</v>
      </c>
      <c r="R1738" s="8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5">
        <f t="shared" si="162"/>
        <v>42175.948981481488</v>
      </c>
      <c r="L1739" s="5">
        <f t="shared" si="163"/>
        <v>42205.948981481488</v>
      </c>
      <c r="M1739" t="b">
        <v>0</v>
      </c>
      <c r="N1739">
        <v>15</v>
      </c>
      <c r="O1739" t="b">
        <v>0</v>
      </c>
      <c r="P1739" t="s">
        <v>8293</v>
      </c>
      <c r="Q1739" s="7">
        <f t="shared" si="164"/>
        <v>0.21249999999999999</v>
      </c>
      <c r="R1739" s="8">
        <f t="shared" si="165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5">
        <f t="shared" si="162"/>
        <v>41884.874328703707</v>
      </c>
      <c r="L1740" s="5">
        <f t="shared" si="163"/>
        <v>41914.874328703707</v>
      </c>
      <c r="M1740" t="b">
        <v>0</v>
      </c>
      <c r="N1740">
        <v>1</v>
      </c>
      <c r="O1740" t="b">
        <v>0</v>
      </c>
      <c r="P1740" t="s">
        <v>8293</v>
      </c>
      <c r="Q1740" s="7">
        <f t="shared" si="164"/>
        <v>4.0000000000000001E-3</v>
      </c>
      <c r="R1740" s="8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5">
        <f t="shared" si="162"/>
        <v>42435.874212962968</v>
      </c>
      <c r="L1741" s="5">
        <f t="shared" si="163"/>
        <v>42494.832546296297</v>
      </c>
      <c r="M1741" t="b">
        <v>0</v>
      </c>
      <c r="N1741">
        <v>1</v>
      </c>
      <c r="O1741" t="b">
        <v>0</v>
      </c>
      <c r="P1741" t="s">
        <v>8293</v>
      </c>
      <c r="Q1741" s="7">
        <f t="shared" si="164"/>
        <v>1E-3</v>
      </c>
      <c r="R1741" s="8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5">
        <f t="shared" si="162"/>
        <v>42171.817384259266</v>
      </c>
      <c r="L1742" s="5">
        <f t="shared" si="163"/>
        <v>42201.817384259266</v>
      </c>
      <c r="M1742" t="b">
        <v>0</v>
      </c>
      <c r="N1742">
        <v>0</v>
      </c>
      <c r="O1742" t="b">
        <v>0</v>
      </c>
      <c r="P1742" t="s">
        <v>8293</v>
      </c>
      <c r="Q1742" s="7">
        <f t="shared" si="164"/>
        <v>0</v>
      </c>
      <c r="R1742" s="8">
        <f t="shared" si="165"/>
        <v>0</v>
      </c>
      <c r="S1742" t="str">
        <f t="shared" si="166"/>
        <v>music</v>
      </c>
      <c r="T1742" t="str">
        <f t="shared" si="167"/>
        <v>faith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5">
        <f t="shared" si="162"/>
        <v>42120.628136574072</v>
      </c>
      <c r="L1743" s="5">
        <f t="shared" si="163"/>
        <v>42165.628136574072</v>
      </c>
      <c r="M1743" t="b">
        <v>0</v>
      </c>
      <c r="N1743">
        <v>52</v>
      </c>
      <c r="O1743" t="b">
        <v>1</v>
      </c>
      <c r="P1743" t="s">
        <v>8285</v>
      </c>
      <c r="Q1743" s="7">
        <f t="shared" si="164"/>
        <v>1.1083333333333334</v>
      </c>
      <c r="R1743" s="8">
        <f t="shared" si="165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5">
        <f t="shared" si="162"/>
        <v>42710.876967592587</v>
      </c>
      <c r="L1744" s="5">
        <f t="shared" si="163"/>
        <v>42742.875</v>
      </c>
      <c r="M1744" t="b">
        <v>0</v>
      </c>
      <c r="N1744">
        <v>34</v>
      </c>
      <c r="O1744" t="b">
        <v>1</v>
      </c>
      <c r="P1744" t="s">
        <v>8285</v>
      </c>
      <c r="Q1744" s="7">
        <f t="shared" si="164"/>
        <v>1.0874999999999999</v>
      </c>
      <c r="R1744" s="8">
        <f t="shared" si="165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5">
        <f t="shared" si="162"/>
        <v>42586.925636574073</v>
      </c>
      <c r="L1745" s="5">
        <f t="shared" si="163"/>
        <v>42609.165972222225</v>
      </c>
      <c r="M1745" t="b">
        <v>0</v>
      </c>
      <c r="N1745">
        <v>67</v>
      </c>
      <c r="O1745" t="b">
        <v>1</v>
      </c>
      <c r="P1745" t="s">
        <v>8285</v>
      </c>
      <c r="Q1745" s="7">
        <f t="shared" si="164"/>
        <v>1.0041666666666667</v>
      </c>
      <c r="R1745" s="8">
        <f t="shared" si="165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5">
        <f t="shared" si="162"/>
        <v>42026.605057870373</v>
      </c>
      <c r="L1746" s="5">
        <f t="shared" si="163"/>
        <v>42071.563391203701</v>
      </c>
      <c r="M1746" t="b">
        <v>0</v>
      </c>
      <c r="N1746">
        <v>70</v>
      </c>
      <c r="O1746" t="b">
        <v>1</v>
      </c>
      <c r="P1746" t="s">
        <v>8285</v>
      </c>
      <c r="Q1746" s="7">
        <f t="shared" si="164"/>
        <v>1.1845454545454546</v>
      </c>
      <c r="R1746" s="8">
        <f t="shared" si="165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5">
        <f t="shared" si="162"/>
        <v>42690.259699074071</v>
      </c>
      <c r="L1747" s="5">
        <f t="shared" si="163"/>
        <v>42726.083333333328</v>
      </c>
      <c r="M1747" t="b">
        <v>0</v>
      </c>
      <c r="N1747">
        <v>89</v>
      </c>
      <c r="O1747" t="b">
        <v>1</v>
      </c>
      <c r="P1747" t="s">
        <v>8285</v>
      </c>
      <c r="Q1747" s="7">
        <f t="shared" si="164"/>
        <v>1.1401428571428571</v>
      </c>
      <c r="R1747" s="8">
        <f t="shared" si="165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5">
        <f t="shared" si="162"/>
        <v>42668.176701388889</v>
      </c>
      <c r="L1748" s="5">
        <f t="shared" si="163"/>
        <v>42698.083333333328</v>
      </c>
      <c r="M1748" t="b">
        <v>0</v>
      </c>
      <c r="N1748">
        <v>107</v>
      </c>
      <c r="O1748" t="b">
        <v>1</v>
      </c>
      <c r="P1748" t="s">
        <v>8285</v>
      </c>
      <c r="Q1748" s="7">
        <f t="shared" si="164"/>
        <v>1.4810000000000001</v>
      </c>
      <c r="R1748" s="8">
        <f t="shared" si="165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5">
        <f t="shared" si="162"/>
        <v>42292.435532407413</v>
      </c>
      <c r="L1749" s="5">
        <f t="shared" si="163"/>
        <v>42321.625</v>
      </c>
      <c r="M1749" t="b">
        <v>0</v>
      </c>
      <c r="N1749">
        <v>159</v>
      </c>
      <c r="O1749" t="b">
        <v>1</v>
      </c>
      <c r="P1749" t="s">
        <v>8285</v>
      </c>
      <c r="Q1749" s="7">
        <f t="shared" si="164"/>
        <v>1.0495555555555556</v>
      </c>
      <c r="R1749" s="8">
        <f t="shared" si="165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5">
        <f t="shared" si="162"/>
        <v>42219.950729166667</v>
      </c>
      <c r="L1750" s="5">
        <f t="shared" si="163"/>
        <v>42249.950729166667</v>
      </c>
      <c r="M1750" t="b">
        <v>0</v>
      </c>
      <c r="N1750">
        <v>181</v>
      </c>
      <c r="O1750" t="b">
        <v>1</v>
      </c>
      <c r="P1750" t="s">
        <v>8285</v>
      </c>
      <c r="Q1750" s="7">
        <f t="shared" si="164"/>
        <v>1.29948</v>
      </c>
      <c r="R1750" s="8">
        <f t="shared" si="165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5">
        <f t="shared" si="162"/>
        <v>42758.975937499999</v>
      </c>
      <c r="L1751" s="5">
        <f t="shared" si="163"/>
        <v>42795.791666666672</v>
      </c>
      <c r="M1751" t="b">
        <v>0</v>
      </c>
      <c r="N1751">
        <v>131</v>
      </c>
      <c r="O1751" t="b">
        <v>1</v>
      </c>
      <c r="P1751" t="s">
        <v>8285</v>
      </c>
      <c r="Q1751" s="7">
        <f t="shared" si="164"/>
        <v>1.2348756218905472</v>
      </c>
      <c r="R1751" s="8">
        <f t="shared" si="165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5">
        <f t="shared" si="162"/>
        <v>42454.836851851855</v>
      </c>
      <c r="L1752" s="5">
        <f t="shared" si="163"/>
        <v>42479.836851851855</v>
      </c>
      <c r="M1752" t="b">
        <v>0</v>
      </c>
      <c r="N1752">
        <v>125</v>
      </c>
      <c r="O1752" t="b">
        <v>1</v>
      </c>
      <c r="P1752" t="s">
        <v>8285</v>
      </c>
      <c r="Q1752" s="7">
        <f t="shared" si="164"/>
        <v>2.0162</v>
      </c>
      <c r="R1752" s="8">
        <f t="shared" si="165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5">
        <f t="shared" si="162"/>
        <v>42052.7815162037</v>
      </c>
      <c r="L1753" s="5">
        <f t="shared" si="163"/>
        <v>42082.739849537036</v>
      </c>
      <c r="M1753" t="b">
        <v>0</v>
      </c>
      <c r="N1753">
        <v>61</v>
      </c>
      <c r="O1753" t="b">
        <v>1</v>
      </c>
      <c r="P1753" t="s">
        <v>8285</v>
      </c>
      <c r="Q1753" s="7">
        <f t="shared" si="164"/>
        <v>1.0289999999999999</v>
      </c>
      <c r="R1753" s="8">
        <f t="shared" si="165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5">
        <f t="shared" si="162"/>
        <v>42627.253263888888</v>
      </c>
      <c r="L1754" s="5">
        <f t="shared" si="163"/>
        <v>42657.253263888888</v>
      </c>
      <c r="M1754" t="b">
        <v>0</v>
      </c>
      <c r="N1754">
        <v>90</v>
      </c>
      <c r="O1754" t="b">
        <v>1</v>
      </c>
      <c r="P1754" t="s">
        <v>8285</v>
      </c>
      <c r="Q1754" s="7">
        <f t="shared" si="164"/>
        <v>2.6016666666666666</v>
      </c>
      <c r="R1754" s="8">
        <f t="shared" si="165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5">
        <f t="shared" si="162"/>
        <v>42420.74962962963</v>
      </c>
      <c r="L1755" s="5">
        <f t="shared" si="163"/>
        <v>42450.707962962959</v>
      </c>
      <c r="M1755" t="b">
        <v>0</v>
      </c>
      <c r="N1755">
        <v>35</v>
      </c>
      <c r="O1755" t="b">
        <v>1</v>
      </c>
      <c r="P1755" t="s">
        <v>8285</v>
      </c>
      <c r="Q1755" s="7">
        <f t="shared" si="164"/>
        <v>1.08</v>
      </c>
      <c r="R1755" s="8">
        <f t="shared" si="165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5">
        <f t="shared" si="162"/>
        <v>42067.876770833333</v>
      </c>
      <c r="L1756" s="5">
        <f t="shared" si="163"/>
        <v>42097.835104166668</v>
      </c>
      <c r="M1756" t="b">
        <v>0</v>
      </c>
      <c r="N1756">
        <v>90</v>
      </c>
      <c r="O1756" t="b">
        <v>1</v>
      </c>
      <c r="P1756" t="s">
        <v>8285</v>
      </c>
      <c r="Q1756" s="7">
        <f t="shared" si="164"/>
        <v>1.1052941176470588</v>
      </c>
      <c r="R1756" s="8">
        <f t="shared" si="165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5">
        <f t="shared" si="162"/>
        <v>42252.788900462961</v>
      </c>
      <c r="L1757" s="5">
        <f t="shared" si="163"/>
        <v>42282.788900462961</v>
      </c>
      <c r="M1757" t="b">
        <v>0</v>
      </c>
      <c r="N1757">
        <v>4</v>
      </c>
      <c r="O1757" t="b">
        <v>1</v>
      </c>
      <c r="P1757" t="s">
        <v>8285</v>
      </c>
      <c r="Q1757" s="7">
        <f t="shared" si="164"/>
        <v>1.2</v>
      </c>
      <c r="R1757" s="8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5">
        <f t="shared" si="162"/>
        <v>42571.167465277773</v>
      </c>
      <c r="L1758" s="5">
        <f t="shared" si="163"/>
        <v>42611.167465277773</v>
      </c>
      <c r="M1758" t="b">
        <v>0</v>
      </c>
      <c r="N1758">
        <v>120</v>
      </c>
      <c r="O1758" t="b">
        <v>1</v>
      </c>
      <c r="P1758" t="s">
        <v>8285</v>
      </c>
      <c r="Q1758" s="7">
        <f t="shared" si="164"/>
        <v>1.0282909090909091</v>
      </c>
      <c r="R1758" s="8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5">
        <f t="shared" si="162"/>
        <v>42733.827349537038</v>
      </c>
      <c r="L1759" s="5">
        <f t="shared" si="163"/>
        <v>42763.811805555553</v>
      </c>
      <c r="M1759" t="b">
        <v>0</v>
      </c>
      <c r="N1759">
        <v>14</v>
      </c>
      <c r="O1759" t="b">
        <v>1</v>
      </c>
      <c r="P1759" t="s">
        <v>8285</v>
      </c>
      <c r="Q1759" s="7">
        <f t="shared" si="164"/>
        <v>1.1599999999999999</v>
      </c>
      <c r="R1759" s="8">
        <f t="shared" si="165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5">
        <f t="shared" si="162"/>
        <v>42505.955925925926</v>
      </c>
      <c r="L1760" s="5">
        <f t="shared" si="163"/>
        <v>42565.955925925926</v>
      </c>
      <c r="M1760" t="b">
        <v>0</v>
      </c>
      <c r="N1760">
        <v>27</v>
      </c>
      <c r="O1760" t="b">
        <v>1</v>
      </c>
      <c r="P1760" t="s">
        <v>8285</v>
      </c>
      <c r="Q1760" s="7">
        <f t="shared" si="164"/>
        <v>1.147</v>
      </c>
      <c r="R1760" s="8">
        <f t="shared" si="165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5">
        <f t="shared" si="162"/>
        <v>42068.829039351855</v>
      </c>
      <c r="L1761" s="5">
        <f t="shared" si="163"/>
        <v>42088.787372685183</v>
      </c>
      <c r="M1761" t="b">
        <v>0</v>
      </c>
      <c r="N1761">
        <v>49</v>
      </c>
      <c r="O1761" t="b">
        <v>1</v>
      </c>
      <c r="P1761" t="s">
        <v>8285</v>
      </c>
      <c r="Q1761" s="7">
        <f t="shared" si="164"/>
        <v>1.0660000000000001</v>
      </c>
      <c r="R1761" s="8">
        <f t="shared" si="165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5">
        <f t="shared" si="162"/>
        <v>42405.67260416667</v>
      </c>
      <c r="L1762" s="5">
        <f t="shared" si="163"/>
        <v>42425.67260416667</v>
      </c>
      <c r="M1762" t="b">
        <v>0</v>
      </c>
      <c r="N1762">
        <v>102</v>
      </c>
      <c r="O1762" t="b">
        <v>1</v>
      </c>
      <c r="P1762" t="s">
        <v>8285</v>
      </c>
      <c r="Q1762" s="7">
        <f t="shared" si="164"/>
        <v>1.6544000000000001</v>
      </c>
      <c r="R1762" s="8">
        <f t="shared" si="165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5">
        <f t="shared" si="162"/>
        <v>42209.567824074074</v>
      </c>
      <c r="L1763" s="5">
        <f t="shared" si="163"/>
        <v>42259.567824074074</v>
      </c>
      <c r="M1763" t="b">
        <v>0</v>
      </c>
      <c r="N1763">
        <v>3</v>
      </c>
      <c r="O1763" t="b">
        <v>1</v>
      </c>
      <c r="P1763" t="s">
        <v>8285</v>
      </c>
      <c r="Q1763" s="7">
        <f t="shared" si="164"/>
        <v>1.55</v>
      </c>
      <c r="R1763" s="8">
        <f t="shared" si="165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5">
        <f t="shared" si="162"/>
        <v>42410.982002314813</v>
      </c>
      <c r="L1764" s="5">
        <f t="shared" si="163"/>
        <v>42440.982002314813</v>
      </c>
      <c r="M1764" t="b">
        <v>0</v>
      </c>
      <c r="N1764">
        <v>25</v>
      </c>
      <c r="O1764" t="b">
        <v>1</v>
      </c>
      <c r="P1764" t="s">
        <v>8285</v>
      </c>
      <c r="Q1764" s="7">
        <f t="shared" si="164"/>
        <v>8.85</v>
      </c>
      <c r="R1764" s="8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5">
        <f t="shared" si="162"/>
        <v>42636.868518518517</v>
      </c>
      <c r="L1765" s="5">
        <f t="shared" si="163"/>
        <v>42666.868518518517</v>
      </c>
      <c r="M1765" t="b">
        <v>0</v>
      </c>
      <c r="N1765">
        <v>118</v>
      </c>
      <c r="O1765" t="b">
        <v>1</v>
      </c>
      <c r="P1765" t="s">
        <v>8285</v>
      </c>
      <c r="Q1765" s="7">
        <f t="shared" si="164"/>
        <v>1.0190833333333333</v>
      </c>
      <c r="R1765" s="8">
        <f t="shared" si="165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5">
        <f t="shared" si="162"/>
        <v>41825.485868055555</v>
      </c>
      <c r="L1766" s="5">
        <f t="shared" si="163"/>
        <v>41854.485868055555</v>
      </c>
      <c r="M1766" t="b">
        <v>1</v>
      </c>
      <c r="N1766">
        <v>39</v>
      </c>
      <c r="O1766" t="b">
        <v>0</v>
      </c>
      <c r="P1766" t="s">
        <v>8285</v>
      </c>
      <c r="Q1766" s="7">
        <f t="shared" si="164"/>
        <v>0.19600000000000001</v>
      </c>
      <c r="R1766" s="8">
        <f t="shared" si="165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5">
        <f t="shared" si="162"/>
        <v>41834.980462962965</v>
      </c>
      <c r="L1767" s="5">
        <f t="shared" si="163"/>
        <v>41864.980462962965</v>
      </c>
      <c r="M1767" t="b">
        <v>1</v>
      </c>
      <c r="N1767">
        <v>103</v>
      </c>
      <c r="O1767" t="b">
        <v>0</v>
      </c>
      <c r="P1767" t="s">
        <v>8285</v>
      </c>
      <c r="Q1767" s="7">
        <f t="shared" si="164"/>
        <v>0.59467839999999994</v>
      </c>
      <c r="R1767" s="8">
        <f t="shared" si="165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5">
        <f t="shared" si="162"/>
        <v>41855.859814814816</v>
      </c>
      <c r="L1768" s="5">
        <f t="shared" si="163"/>
        <v>41876.859814814816</v>
      </c>
      <c r="M1768" t="b">
        <v>1</v>
      </c>
      <c r="N1768">
        <v>0</v>
      </c>
      <c r="O1768" t="b">
        <v>0</v>
      </c>
      <c r="P1768" t="s">
        <v>8285</v>
      </c>
      <c r="Q1768" s="7">
        <f t="shared" si="164"/>
        <v>0</v>
      </c>
      <c r="R1768" s="8">
        <f t="shared" si="165"/>
        <v>0</v>
      </c>
      <c r="S1768" t="str">
        <f t="shared" si="166"/>
        <v>photography</v>
      </c>
      <c r="T1768" t="str">
        <f t="shared" si="167"/>
        <v>photobooks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5">
        <f t="shared" si="162"/>
        <v>41824.658379629633</v>
      </c>
      <c r="L1769" s="5">
        <f t="shared" si="163"/>
        <v>41854.658379629633</v>
      </c>
      <c r="M1769" t="b">
        <v>1</v>
      </c>
      <c r="N1769">
        <v>39</v>
      </c>
      <c r="O1769" t="b">
        <v>0</v>
      </c>
      <c r="P1769" t="s">
        <v>8285</v>
      </c>
      <c r="Q1769" s="7">
        <f t="shared" si="164"/>
        <v>0.4572</v>
      </c>
      <c r="R1769" s="8">
        <f t="shared" si="165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5">
        <f t="shared" si="162"/>
        <v>41849.560694444444</v>
      </c>
      <c r="L1770" s="5">
        <f t="shared" si="163"/>
        <v>41909.560694444444</v>
      </c>
      <c r="M1770" t="b">
        <v>1</v>
      </c>
      <c r="N1770">
        <v>15</v>
      </c>
      <c r="O1770" t="b">
        <v>0</v>
      </c>
      <c r="P1770" t="s">
        <v>8285</v>
      </c>
      <c r="Q1770" s="7">
        <f t="shared" si="164"/>
        <v>3.7400000000000003E-2</v>
      </c>
      <c r="R1770" s="8">
        <f t="shared" si="165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5">
        <f t="shared" si="162"/>
        <v>41987.818969907406</v>
      </c>
      <c r="L1771" s="5">
        <f t="shared" si="163"/>
        <v>42017.818969907406</v>
      </c>
      <c r="M1771" t="b">
        <v>1</v>
      </c>
      <c r="N1771">
        <v>22</v>
      </c>
      <c r="O1771" t="b">
        <v>0</v>
      </c>
      <c r="P1771" t="s">
        <v>8285</v>
      </c>
      <c r="Q1771" s="7">
        <f t="shared" si="164"/>
        <v>2.7025E-2</v>
      </c>
      <c r="R1771" s="8">
        <f t="shared" si="165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5">
        <f t="shared" si="162"/>
        <v>41891.780023148152</v>
      </c>
      <c r="L1772" s="5">
        <f t="shared" si="163"/>
        <v>41926.780023148152</v>
      </c>
      <c r="M1772" t="b">
        <v>1</v>
      </c>
      <c r="N1772">
        <v>92</v>
      </c>
      <c r="O1772" t="b">
        <v>0</v>
      </c>
      <c r="P1772" t="s">
        <v>8285</v>
      </c>
      <c r="Q1772" s="7">
        <f t="shared" si="164"/>
        <v>0.56514285714285717</v>
      </c>
      <c r="R1772" s="8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5">
        <f t="shared" si="162"/>
        <v>41905.979629629634</v>
      </c>
      <c r="L1773" s="5">
        <f t="shared" si="163"/>
        <v>41935.979629629634</v>
      </c>
      <c r="M1773" t="b">
        <v>1</v>
      </c>
      <c r="N1773">
        <v>25</v>
      </c>
      <c r="O1773" t="b">
        <v>0</v>
      </c>
      <c r="P1773" t="s">
        <v>8285</v>
      </c>
      <c r="Q1773" s="7">
        <f t="shared" si="164"/>
        <v>0.21309523809523809</v>
      </c>
      <c r="R1773" s="8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5">
        <f t="shared" si="162"/>
        <v>41766.718009259261</v>
      </c>
      <c r="L1774" s="5">
        <f t="shared" si="163"/>
        <v>41826.718009259261</v>
      </c>
      <c r="M1774" t="b">
        <v>1</v>
      </c>
      <c r="N1774">
        <v>19</v>
      </c>
      <c r="O1774" t="b">
        <v>0</v>
      </c>
      <c r="P1774" t="s">
        <v>8285</v>
      </c>
      <c r="Q1774" s="7">
        <f t="shared" si="164"/>
        <v>0.156</v>
      </c>
      <c r="R1774" s="8">
        <f t="shared" si="165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5">
        <f t="shared" si="162"/>
        <v>41978.760393518518</v>
      </c>
      <c r="L1775" s="5">
        <f t="shared" si="163"/>
        <v>42023.760393518518</v>
      </c>
      <c r="M1775" t="b">
        <v>1</v>
      </c>
      <c r="N1775">
        <v>19</v>
      </c>
      <c r="O1775" t="b">
        <v>0</v>
      </c>
      <c r="P1775" t="s">
        <v>8285</v>
      </c>
      <c r="Q1775" s="7">
        <f t="shared" si="164"/>
        <v>6.2566666666666673E-2</v>
      </c>
      <c r="R1775" s="8">
        <f t="shared" si="165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5">
        <f t="shared" si="162"/>
        <v>41930.218657407408</v>
      </c>
      <c r="L1776" s="5">
        <f t="shared" si="163"/>
        <v>41972.624305555553</v>
      </c>
      <c r="M1776" t="b">
        <v>1</v>
      </c>
      <c r="N1776">
        <v>13</v>
      </c>
      <c r="O1776" t="b">
        <v>0</v>
      </c>
      <c r="P1776" t="s">
        <v>8285</v>
      </c>
      <c r="Q1776" s="7">
        <f t="shared" si="164"/>
        <v>0.4592</v>
      </c>
      <c r="R1776" s="8">
        <f t="shared" si="165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5">
        <f t="shared" si="162"/>
        <v>41891.976388888892</v>
      </c>
      <c r="L1777" s="5">
        <f t="shared" si="163"/>
        <v>41936.976388888892</v>
      </c>
      <c r="M1777" t="b">
        <v>1</v>
      </c>
      <c r="N1777">
        <v>124</v>
      </c>
      <c r="O1777" t="b">
        <v>0</v>
      </c>
      <c r="P1777" t="s">
        <v>8285</v>
      </c>
      <c r="Q1777" s="7">
        <f t="shared" si="164"/>
        <v>0.65101538461538466</v>
      </c>
      <c r="R1777" s="8">
        <f t="shared" si="165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5">
        <f t="shared" si="162"/>
        <v>41905.95684027778</v>
      </c>
      <c r="L1778" s="5">
        <f t="shared" si="163"/>
        <v>41941.95684027778</v>
      </c>
      <c r="M1778" t="b">
        <v>1</v>
      </c>
      <c r="N1778">
        <v>4</v>
      </c>
      <c r="O1778" t="b">
        <v>0</v>
      </c>
      <c r="P1778" t="s">
        <v>8285</v>
      </c>
      <c r="Q1778" s="7">
        <f t="shared" si="164"/>
        <v>6.7000000000000004E-2</v>
      </c>
      <c r="R1778" s="8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5">
        <f t="shared" si="162"/>
        <v>42025.357094907406</v>
      </c>
      <c r="L1779" s="5">
        <f t="shared" si="163"/>
        <v>42055.357094907406</v>
      </c>
      <c r="M1779" t="b">
        <v>1</v>
      </c>
      <c r="N1779">
        <v>10</v>
      </c>
      <c r="O1779" t="b">
        <v>0</v>
      </c>
      <c r="P1779" t="s">
        <v>8285</v>
      </c>
      <c r="Q1779" s="7">
        <f t="shared" si="164"/>
        <v>0.135625</v>
      </c>
      <c r="R1779" s="8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5">
        <f t="shared" si="162"/>
        <v>42045.86336805555</v>
      </c>
      <c r="L1780" s="5">
        <f t="shared" si="163"/>
        <v>42090.821701388893</v>
      </c>
      <c r="M1780" t="b">
        <v>1</v>
      </c>
      <c r="N1780">
        <v>15</v>
      </c>
      <c r="O1780" t="b">
        <v>0</v>
      </c>
      <c r="P1780" t="s">
        <v>8285</v>
      </c>
      <c r="Q1780" s="7">
        <f t="shared" si="164"/>
        <v>1.9900000000000001E-2</v>
      </c>
      <c r="R1780" s="8">
        <f t="shared" si="165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5">
        <f t="shared" si="162"/>
        <v>42585.691898148143</v>
      </c>
      <c r="L1781" s="5">
        <f t="shared" si="163"/>
        <v>42615.691898148143</v>
      </c>
      <c r="M1781" t="b">
        <v>1</v>
      </c>
      <c r="N1781">
        <v>38</v>
      </c>
      <c r="O1781" t="b">
        <v>0</v>
      </c>
      <c r="P1781" t="s">
        <v>8285</v>
      </c>
      <c r="Q1781" s="7">
        <f t="shared" si="164"/>
        <v>0.36236363636363639</v>
      </c>
      <c r="R1781" s="8">
        <f t="shared" si="165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5">
        <f t="shared" si="162"/>
        <v>42493.600810185191</v>
      </c>
      <c r="L1782" s="5">
        <f t="shared" si="163"/>
        <v>42553.600810185191</v>
      </c>
      <c r="M1782" t="b">
        <v>1</v>
      </c>
      <c r="N1782">
        <v>152</v>
      </c>
      <c r="O1782" t="b">
        <v>0</v>
      </c>
      <c r="P1782" t="s">
        <v>8285</v>
      </c>
      <c r="Q1782" s="7">
        <f t="shared" si="164"/>
        <v>0.39743333333333336</v>
      </c>
      <c r="R1782" s="8">
        <f t="shared" si="165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5">
        <f t="shared" si="162"/>
        <v>42597.617418981477</v>
      </c>
      <c r="L1783" s="5">
        <f t="shared" si="163"/>
        <v>42628.617418981477</v>
      </c>
      <c r="M1783" t="b">
        <v>1</v>
      </c>
      <c r="N1783">
        <v>24</v>
      </c>
      <c r="O1783" t="b">
        <v>0</v>
      </c>
      <c r="P1783" t="s">
        <v>8285</v>
      </c>
      <c r="Q1783" s="7">
        <f t="shared" si="164"/>
        <v>0.25763636363636366</v>
      </c>
      <c r="R1783" s="8">
        <f t="shared" si="165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5">
        <f t="shared" si="162"/>
        <v>42388.575104166666</v>
      </c>
      <c r="L1784" s="5">
        <f t="shared" si="163"/>
        <v>42421.575104166666</v>
      </c>
      <c r="M1784" t="b">
        <v>1</v>
      </c>
      <c r="N1784">
        <v>76</v>
      </c>
      <c r="O1784" t="b">
        <v>0</v>
      </c>
      <c r="P1784" t="s">
        <v>8285</v>
      </c>
      <c r="Q1784" s="7">
        <f t="shared" si="164"/>
        <v>0.15491428571428573</v>
      </c>
      <c r="R1784" s="8">
        <f t="shared" si="165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5">
        <f t="shared" si="162"/>
        <v>42115.949976851851</v>
      </c>
      <c r="L1785" s="5">
        <f t="shared" si="163"/>
        <v>42145.949976851851</v>
      </c>
      <c r="M1785" t="b">
        <v>1</v>
      </c>
      <c r="N1785">
        <v>185</v>
      </c>
      <c r="O1785" t="b">
        <v>0</v>
      </c>
      <c r="P1785" t="s">
        <v>8285</v>
      </c>
      <c r="Q1785" s="7">
        <f t="shared" si="164"/>
        <v>0.236925</v>
      </c>
      <c r="R1785" s="8">
        <f t="shared" si="165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5">
        <f t="shared" si="162"/>
        <v>42003.655555555553</v>
      </c>
      <c r="L1786" s="5">
        <f t="shared" si="163"/>
        <v>42035.142361111109</v>
      </c>
      <c r="M1786" t="b">
        <v>1</v>
      </c>
      <c r="N1786">
        <v>33</v>
      </c>
      <c r="O1786" t="b">
        <v>0</v>
      </c>
      <c r="P1786" t="s">
        <v>8285</v>
      </c>
      <c r="Q1786" s="7">
        <f t="shared" si="164"/>
        <v>0.39760000000000001</v>
      </c>
      <c r="R1786" s="8">
        <f t="shared" si="165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5">
        <f t="shared" si="162"/>
        <v>41897.134895833333</v>
      </c>
      <c r="L1787" s="5">
        <f t="shared" si="163"/>
        <v>41928</v>
      </c>
      <c r="M1787" t="b">
        <v>1</v>
      </c>
      <c r="N1787">
        <v>108</v>
      </c>
      <c r="O1787" t="b">
        <v>0</v>
      </c>
      <c r="P1787" t="s">
        <v>8285</v>
      </c>
      <c r="Q1787" s="7">
        <f t="shared" si="164"/>
        <v>0.20220833333333332</v>
      </c>
      <c r="R1787" s="8">
        <f t="shared" si="165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5">
        <f t="shared" si="162"/>
        <v>41958.550659722227</v>
      </c>
      <c r="L1788" s="5">
        <f t="shared" si="163"/>
        <v>41988.550659722227</v>
      </c>
      <c r="M1788" t="b">
        <v>1</v>
      </c>
      <c r="N1788">
        <v>29</v>
      </c>
      <c r="O1788" t="b">
        <v>0</v>
      </c>
      <c r="P1788" t="s">
        <v>8285</v>
      </c>
      <c r="Q1788" s="7">
        <f t="shared" si="164"/>
        <v>0.47631578947368419</v>
      </c>
      <c r="R1788" s="8">
        <f t="shared" si="165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5">
        <f t="shared" si="162"/>
        <v>42068.65552083333</v>
      </c>
      <c r="L1789" s="5">
        <f t="shared" si="163"/>
        <v>42098.613854166666</v>
      </c>
      <c r="M1789" t="b">
        <v>1</v>
      </c>
      <c r="N1789">
        <v>24</v>
      </c>
      <c r="O1789" t="b">
        <v>0</v>
      </c>
      <c r="P1789" t="s">
        <v>8285</v>
      </c>
      <c r="Q1789" s="7">
        <f t="shared" si="164"/>
        <v>0.15329999999999999</v>
      </c>
      <c r="R1789" s="8">
        <f t="shared" si="165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5">
        <f t="shared" si="162"/>
        <v>41913.94840277778</v>
      </c>
      <c r="L1790" s="5">
        <f t="shared" si="163"/>
        <v>41943.94840277778</v>
      </c>
      <c r="M1790" t="b">
        <v>1</v>
      </c>
      <c r="N1790">
        <v>4</v>
      </c>
      <c r="O1790" t="b">
        <v>0</v>
      </c>
      <c r="P1790" t="s">
        <v>8285</v>
      </c>
      <c r="Q1790" s="7">
        <f t="shared" si="164"/>
        <v>1.3818181818181818E-2</v>
      </c>
      <c r="R1790" s="8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5">
        <f t="shared" si="162"/>
        <v>41956.250034722223</v>
      </c>
      <c r="L1791" s="5">
        <f t="shared" si="163"/>
        <v>42016.250034722223</v>
      </c>
      <c r="M1791" t="b">
        <v>1</v>
      </c>
      <c r="N1791">
        <v>4</v>
      </c>
      <c r="O1791" t="b">
        <v>0</v>
      </c>
      <c r="P1791" t="s">
        <v>8285</v>
      </c>
      <c r="Q1791" s="7">
        <f t="shared" si="164"/>
        <v>5.0000000000000001E-3</v>
      </c>
      <c r="R1791" s="8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5">
        <f t="shared" si="162"/>
        <v>42010.674513888895</v>
      </c>
      <c r="L1792" s="5">
        <f t="shared" si="163"/>
        <v>42040.674513888895</v>
      </c>
      <c r="M1792" t="b">
        <v>1</v>
      </c>
      <c r="N1792">
        <v>15</v>
      </c>
      <c r="O1792" t="b">
        <v>0</v>
      </c>
      <c r="P1792" t="s">
        <v>8285</v>
      </c>
      <c r="Q1792" s="7">
        <f t="shared" si="164"/>
        <v>4.9575757575757579E-2</v>
      </c>
      <c r="R1792" s="8">
        <f t="shared" si="165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5">
        <f t="shared" si="162"/>
        <v>41973.740335648152</v>
      </c>
      <c r="L1793" s="5">
        <f t="shared" si="163"/>
        <v>42033.740335648152</v>
      </c>
      <c r="M1793" t="b">
        <v>1</v>
      </c>
      <c r="N1793">
        <v>4</v>
      </c>
      <c r="O1793" t="b">
        <v>0</v>
      </c>
      <c r="P1793" t="s">
        <v>8285</v>
      </c>
      <c r="Q1793" s="7">
        <f t="shared" si="164"/>
        <v>3.5666666666666666E-2</v>
      </c>
      <c r="R1793" s="8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5">
        <f t="shared" si="162"/>
        <v>42189.031041666662</v>
      </c>
      <c r="L1794" s="5">
        <f t="shared" si="163"/>
        <v>42226.290972222225</v>
      </c>
      <c r="M1794" t="b">
        <v>1</v>
      </c>
      <c r="N1794">
        <v>139</v>
      </c>
      <c r="O1794" t="b">
        <v>0</v>
      </c>
      <c r="P1794" t="s">
        <v>8285</v>
      </c>
      <c r="Q1794" s="7">
        <f t="shared" si="164"/>
        <v>0.61124000000000001</v>
      </c>
      <c r="R1794" s="8">
        <f t="shared" si="165"/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5">
        <f t="shared" ref="K1795:K1858" si="168">(((J1795/60)/60)/24)+DATE(1970,1,1)</f>
        <v>41940.89166666667</v>
      </c>
      <c r="L1795" s="5">
        <f t="shared" ref="L1795:L1858" si="169">(((I1795/60)/60)/24)+DATE(1970,1,1)</f>
        <v>41970.933333333334</v>
      </c>
      <c r="M1795" t="b">
        <v>1</v>
      </c>
      <c r="N1795">
        <v>2</v>
      </c>
      <c r="O1795" t="b">
        <v>0</v>
      </c>
      <c r="P1795" t="s">
        <v>8285</v>
      </c>
      <c r="Q1795" s="7">
        <f t="shared" ref="Q1795:Q1858" si="170">E1795/D1795</f>
        <v>1.3333333333333334E-2</v>
      </c>
      <c r="R1795" s="8">
        <f t="shared" ref="R1795:R1858" si="171">IFERROR(E1795/N1795,0)</f>
        <v>20</v>
      </c>
      <c r="S1795" t="str">
        <f t="shared" ref="S1795:S1858" si="172">LEFT(P1795,FIND("/",P1795)-1)</f>
        <v>photography</v>
      </c>
      <c r="T1795" t="str">
        <f t="shared" ref="T1795:T1858" si="173">RIGHT(P1795,LEN(P1795)-FIND("/",P1795))</f>
        <v>photobooks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5">
        <f t="shared" si="168"/>
        <v>42011.551180555558</v>
      </c>
      <c r="L1796" s="5">
        <f t="shared" si="169"/>
        <v>42046.551180555558</v>
      </c>
      <c r="M1796" t="b">
        <v>1</v>
      </c>
      <c r="N1796">
        <v>18</v>
      </c>
      <c r="O1796" t="b">
        <v>0</v>
      </c>
      <c r="P1796" t="s">
        <v>8285</v>
      </c>
      <c r="Q1796" s="7">
        <f t="shared" si="170"/>
        <v>0.11077777777777778</v>
      </c>
      <c r="R1796" s="8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5">
        <f t="shared" si="168"/>
        <v>42628.288668981477</v>
      </c>
      <c r="L1797" s="5">
        <f t="shared" si="169"/>
        <v>42657.666666666672</v>
      </c>
      <c r="M1797" t="b">
        <v>1</v>
      </c>
      <c r="N1797">
        <v>81</v>
      </c>
      <c r="O1797" t="b">
        <v>0</v>
      </c>
      <c r="P1797" t="s">
        <v>8285</v>
      </c>
      <c r="Q1797" s="7">
        <f t="shared" si="170"/>
        <v>0.38735714285714284</v>
      </c>
      <c r="R1797" s="8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5">
        <f t="shared" si="168"/>
        <v>42515.439421296294</v>
      </c>
      <c r="L1798" s="5">
        <f t="shared" si="169"/>
        <v>42575.439421296294</v>
      </c>
      <c r="M1798" t="b">
        <v>1</v>
      </c>
      <c r="N1798">
        <v>86</v>
      </c>
      <c r="O1798" t="b">
        <v>0</v>
      </c>
      <c r="P1798" t="s">
        <v>8285</v>
      </c>
      <c r="Q1798" s="7">
        <f t="shared" si="170"/>
        <v>0.22052631578947368</v>
      </c>
      <c r="R1798" s="8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5">
        <f t="shared" si="168"/>
        <v>42689.56931712963</v>
      </c>
      <c r="L1799" s="5">
        <f t="shared" si="169"/>
        <v>42719.56931712963</v>
      </c>
      <c r="M1799" t="b">
        <v>1</v>
      </c>
      <c r="N1799">
        <v>140</v>
      </c>
      <c r="O1799" t="b">
        <v>0</v>
      </c>
      <c r="P1799" t="s">
        <v>8285</v>
      </c>
      <c r="Q1799" s="7">
        <f t="shared" si="170"/>
        <v>0.67549999999999999</v>
      </c>
      <c r="R1799" s="8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5">
        <f t="shared" si="168"/>
        <v>42344.32677083333</v>
      </c>
      <c r="L1800" s="5">
        <f t="shared" si="169"/>
        <v>42404.32677083333</v>
      </c>
      <c r="M1800" t="b">
        <v>1</v>
      </c>
      <c r="N1800">
        <v>37</v>
      </c>
      <c r="O1800" t="b">
        <v>0</v>
      </c>
      <c r="P1800" t="s">
        <v>8285</v>
      </c>
      <c r="Q1800" s="7">
        <f t="shared" si="170"/>
        <v>0.136375</v>
      </c>
      <c r="R1800" s="8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5">
        <f t="shared" si="168"/>
        <v>41934.842685185184</v>
      </c>
      <c r="L1801" s="5">
        <f t="shared" si="169"/>
        <v>41954.884351851855</v>
      </c>
      <c r="M1801" t="b">
        <v>1</v>
      </c>
      <c r="N1801">
        <v>6</v>
      </c>
      <c r="O1801" t="b">
        <v>0</v>
      </c>
      <c r="P1801" t="s">
        <v>8285</v>
      </c>
      <c r="Q1801" s="7">
        <f t="shared" si="170"/>
        <v>1.7457500000000001E-2</v>
      </c>
      <c r="R1801" s="8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5">
        <f t="shared" si="168"/>
        <v>42623.606134259258</v>
      </c>
      <c r="L1802" s="5">
        <f t="shared" si="169"/>
        <v>42653.606134259258</v>
      </c>
      <c r="M1802" t="b">
        <v>1</v>
      </c>
      <c r="N1802">
        <v>113</v>
      </c>
      <c r="O1802" t="b">
        <v>0</v>
      </c>
      <c r="P1802" t="s">
        <v>8285</v>
      </c>
      <c r="Q1802" s="7">
        <f t="shared" si="170"/>
        <v>0.20449632511889321</v>
      </c>
      <c r="R1802" s="8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5">
        <f t="shared" si="168"/>
        <v>42321.660509259258</v>
      </c>
      <c r="L1803" s="5">
        <f t="shared" si="169"/>
        <v>42353.506944444445</v>
      </c>
      <c r="M1803" t="b">
        <v>1</v>
      </c>
      <c r="N1803">
        <v>37</v>
      </c>
      <c r="O1803" t="b">
        <v>0</v>
      </c>
      <c r="P1803" t="s">
        <v>8285</v>
      </c>
      <c r="Q1803" s="7">
        <f t="shared" si="170"/>
        <v>0.13852941176470587</v>
      </c>
      <c r="R1803" s="8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5">
        <f t="shared" si="168"/>
        <v>42159.47256944445</v>
      </c>
      <c r="L1804" s="5">
        <f t="shared" si="169"/>
        <v>42182.915972222225</v>
      </c>
      <c r="M1804" t="b">
        <v>1</v>
      </c>
      <c r="N1804">
        <v>18</v>
      </c>
      <c r="O1804" t="b">
        <v>0</v>
      </c>
      <c r="P1804" t="s">
        <v>8285</v>
      </c>
      <c r="Q1804" s="7">
        <f t="shared" si="170"/>
        <v>0.48485714285714288</v>
      </c>
      <c r="R1804" s="8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5">
        <f t="shared" si="168"/>
        <v>42018.071550925932</v>
      </c>
      <c r="L1805" s="5">
        <f t="shared" si="169"/>
        <v>42049.071550925932</v>
      </c>
      <c r="M1805" t="b">
        <v>1</v>
      </c>
      <c r="N1805">
        <v>75</v>
      </c>
      <c r="O1805" t="b">
        <v>0</v>
      </c>
      <c r="P1805" t="s">
        <v>8285</v>
      </c>
      <c r="Q1805" s="7">
        <f t="shared" si="170"/>
        <v>0.308</v>
      </c>
      <c r="R1805" s="8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5">
        <f t="shared" si="168"/>
        <v>42282.678287037037</v>
      </c>
      <c r="L1806" s="5">
        <f t="shared" si="169"/>
        <v>42322.719953703709</v>
      </c>
      <c r="M1806" t="b">
        <v>1</v>
      </c>
      <c r="N1806">
        <v>52</v>
      </c>
      <c r="O1806" t="b">
        <v>0</v>
      </c>
      <c r="P1806" t="s">
        <v>8285</v>
      </c>
      <c r="Q1806" s="7">
        <f t="shared" si="170"/>
        <v>0.35174193548387095</v>
      </c>
      <c r="R1806" s="8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5">
        <f t="shared" si="168"/>
        <v>42247.803912037038</v>
      </c>
      <c r="L1807" s="5">
        <f t="shared" si="169"/>
        <v>42279.75</v>
      </c>
      <c r="M1807" t="b">
        <v>1</v>
      </c>
      <c r="N1807">
        <v>122</v>
      </c>
      <c r="O1807" t="b">
        <v>0</v>
      </c>
      <c r="P1807" t="s">
        <v>8285</v>
      </c>
      <c r="Q1807" s="7">
        <f t="shared" si="170"/>
        <v>0.36404444444444445</v>
      </c>
      <c r="R1807" s="8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5">
        <f t="shared" si="168"/>
        <v>41877.638298611113</v>
      </c>
      <c r="L1808" s="5">
        <f t="shared" si="169"/>
        <v>41912.638298611113</v>
      </c>
      <c r="M1808" t="b">
        <v>1</v>
      </c>
      <c r="N1808">
        <v>8</v>
      </c>
      <c r="O1808" t="b">
        <v>0</v>
      </c>
      <c r="P1808" t="s">
        <v>8285</v>
      </c>
      <c r="Q1808" s="7">
        <f t="shared" si="170"/>
        <v>2.955E-2</v>
      </c>
      <c r="R1808" s="8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5">
        <f t="shared" si="168"/>
        <v>41880.068437499998</v>
      </c>
      <c r="L1809" s="5">
        <f t="shared" si="169"/>
        <v>41910.068437499998</v>
      </c>
      <c r="M1809" t="b">
        <v>1</v>
      </c>
      <c r="N1809">
        <v>8</v>
      </c>
      <c r="O1809" t="b">
        <v>0</v>
      </c>
      <c r="P1809" t="s">
        <v>8285</v>
      </c>
      <c r="Q1809" s="7">
        <f t="shared" si="170"/>
        <v>0.1106</v>
      </c>
      <c r="R1809" s="8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5">
        <f t="shared" si="168"/>
        <v>42742.680902777778</v>
      </c>
      <c r="L1810" s="5">
        <f t="shared" si="169"/>
        <v>42777.680902777778</v>
      </c>
      <c r="M1810" t="b">
        <v>1</v>
      </c>
      <c r="N1810">
        <v>96</v>
      </c>
      <c r="O1810" t="b">
        <v>0</v>
      </c>
      <c r="P1810" t="s">
        <v>8285</v>
      </c>
      <c r="Q1810" s="7">
        <f t="shared" si="170"/>
        <v>0.41407142857142859</v>
      </c>
      <c r="R1810" s="8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5">
        <f t="shared" si="168"/>
        <v>42029.907858796301</v>
      </c>
      <c r="L1811" s="5">
        <f t="shared" si="169"/>
        <v>42064.907858796301</v>
      </c>
      <c r="M1811" t="b">
        <v>1</v>
      </c>
      <c r="N1811">
        <v>9</v>
      </c>
      <c r="O1811" t="b">
        <v>0</v>
      </c>
      <c r="P1811" t="s">
        <v>8285</v>
      </c>
      <c r="Q1811" s="7">
        <f t="shared" si="170"/>
        <v>0.10857142857142857</v>
      </c>
      <c r="R1811" s="8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5">
        <f t="shared" si="168"/>
        <v>41860.91002314815</v>
      </c>
      <c r="L1812" s="5">
        <f t="shared" si="169"/>
        <v>41872.91002314815</v>
      </c>
      <c r="M1812" t="b">
        <v>0</v>
      </c>
      <c r="N1812">
        <v>2</v>
      </c>
      <c r="O1812" t="b">
        <v>0</v>
      </c>
      <c r="P1812" t="s">
        <v>8285</v>
      </c>
      <c r="Q1812" s="7">
        <f t="shared" si="170"/>
        <v>3.3333333333333333E-2</v>
      </c>
      <c r="R1812" s="8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5">
        <f t="shared" si="168"/>
        <v>41876.433680555558</v>
      </c>
      <c r="L1813" s="5">
        <f t="shared" si="169"/>
        <v>41936.166666666664</v>
      </c>
      <c r="M1813" t="b">
        <v>0</v>
      </c>
      <c r="N1813">
        <v>26</v>
      </c>
      <c r="O1813" t="b">
        <v>0</v>
      </c>
      <c r="P1813" t="s">
        <v>8285</v>
      </c>
      <c r="Q1813" s="7">
        <f t="shared" si="170"/>
        <v>7.407407407407407E-4</v>
      </c>
      <c r="R1813" s="8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5">
        <f t="shared" si="168"/>
        <v>42524.318703703699</v>
      </c>
      <c r="L1814" s="5">
        <f t="shared" si="169"/>
        <v>42554.318703703699</v>
      </c>
      <c r="M1814" t="b">
        <v>0</v>
      </c>
      <c r="N1814">
        <v>23</v>
      </c>
      <c r="O1814" t="b">
        <v>0</v>
      </c>
      <c r="P1814" t="s">
        <v>8285</v>
      </c>
      <c r="Q1814" s="7">
        <f t="shared" si="170"/>
        <v>0.13307692307692306</v>
      </c>
      <c r="R1814" s="8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5">
        <f t="shared" si="168"/>
        <v>41829.889027777775</v>
      </c>
      <c r="L1815" s="5">
        <f t="shared" si="169"/>
        <v>41859.889027777775</v>
      </c>
      <c r="M1815" t="b">
        <v>0</v>
      </c>
      <c r="N1815">
        <v>0</v>
      </c>
      <c r="O1815" t="b">
        <v>0</v>
      </c>
      <c r="P1815" t="s">
        <v>8285</v>
      </c>
      <c r="Q1815" s="7">
        <f t="shared" si="170"/>
        <v>0</v>
      </c>
      <c r="R1815" s="8">
        <f t="shared" si="171"/>
        <v>0</v>
      </c>
      <c r="S1815" t="str">
        <f t="shared" si="172"/>
        <v>photography</v>
      </c>
      <c r="T1815" t="str">
        <f t="shared" si="173"/>
        <v>photobooks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5">
        <f t="shared" si="168"/>
        <v>42033.314074074078</v>
      </c>
      <c r="L1816" s="5">
        <f t="shared" si="169"/>
        <v>42063.314074074078</v>
      </c>
      <c r="M1816" t="b">
        <v>0</v>
      </c>
      <c r="N1816">
        <v>140</v>
      </c>
      <c r="O1816" t="b">
        <v>0</v>
      </c>
      <c r="P1816" t="s">
        <v>8285</v>
      </c>
      <c r="Q1816" s="7">
        <f t="shared" si="170"/>
        <v>0.49183333333333334</v>
      </c>
      <c r="R1816" s="8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5">
        <f t="shared" si="168"/>
        <v>42172.906678240746</v>
      </c>
      <c r="L1817" s="5">
        <f t="shared" si="169"/>
        <v>42186.906678240746</v>
      </c>
      <c r="M1817" t="b">
        <v>0</v>
      </c>
      <c r="N1817">
        <v>0</v>
      </c>
      <c r="O1817" t="b">
        <v>0</v>
      </c>
      <c r="P1817" t="s">
        <v>8285</v>
      </c>
      <c r="Q1817" s="7">
        <f t="shared" si="170"/>
        <v>0</v>
      </c>
      <c r="R1817" s="8">
        <f t="shared" si="171"/>
        <v>0</v>
      </c>
      <c r="S1817" t="str">
        <f t="shared" si="172"/>
        <v>photography</v>
      </c>
      <c r="T1817" t="str">
        <f t="shared" si="173"/>
        <v>photobooks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5">
        <f t="shared" si="168"/>
        <v>42548.876192129625</v>
      </c>
      <c r="L1818" s="5">
        <f t="shared" si="169"/>
        <v>42576.791666666672</v>
      </c>
      <c r="M1818" t="b">
        <v>0</v>
      </c>
      <c r="N1818">
        <v>6</v>
      </c>
      <c r="O1818" t="b">
        <v>0</v>
      </c>
      <c r="P1818" t="s">
        <v>8285</v>
      </c>
      <c r="Q1818" s="7">
        <f t="shared" si="170"/>
        <v>2.036E-2</v>
      </c>
      <c r="R1818" s="8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5">
        <f t="shared" si="168"/>
        <v>42705.662118055552</v>
      </c>
      <c r="L1819" s="5">
        <f t="shared" si="169"/>
        <v>42765.290972222225</v>
      </c>
      <c r="M1819" t="b">
        <v>0</v>
      </c>
      <c r="N1819">
        <v>100</v>
      </c>
      <c r="O1819" t="b">
        <v>0</v>
      </c>
      <c r="P1819" t="s">
        <v>8285</v>
      </c>
      <c r="Q1819" s="7">
        <f t="shared" si="170"/>
        <v>0.52327777777777773</v>
      </c>
      <c r="R1819" s="8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5">
        <f t="shared" si="168"/>
        <v>42067.234375</v>
      </c>
      <c r="L1820" s="5">
        <f t="shared" si="169"/>
        <v>42097.192708333328</v>
      </c>
      <c r="M1820" t="b">
        <v>0</v>
      </c>
      <c r="N1820">
        <v>0</v>
      </c>
      <c r="O1820" t="b">
        <v>0</v>
      </c>
      <c r="P1820" t="s">
        <v>8285</v>
      </c>
      <c r="Q1820" s="7">
        <f t="shared" si="170"/>
        <v>0</v>
      </c>
      <c r="R1820" s="8">
        <f t="shared" si="171"/>
        <v>0</v>
      </c>
      <c r="S1820" t="str">
        <f t="shared" si="172"/>
        <v>photography</v>
      </c>
      <c r="T1820" t="str">
        <f t="shared" si="173"/>
        <v>photobooks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5">
        <f t="shared" si="168"/>
        <v>41820.752268518518</v>
      </c>
      <c r="L1821" s="5">
        <f t="shared" si="169"/>
        <v>41850.752268518518</v>
      </c>
      <c r="M1821" t="b">
        <v>0</v>
      </c>
      <c r="N1821">
        <v>4</v>
      </c>
      <c r="O1821" t="b">
        <v>0</v>
      </c>
      <c r="P1821" t="s">
        <v>8285</v>
      </c>
      <c r="Q1821" s="7">
        <f t="shared" si="170"/>
        <v>2.0833333333333332E-2</v>
      </c>
      <c r="R1821" s="8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5">
        <f t="shared" si="168"/>
        <v>42065.084375000006</v>
      </c>
      <c r="L1822" s="5">
        <f t="shared" si="169"/>
        <v>42095.042708333334</v>
      </c>
      <c r="M1822" t="b">
        <v>0</v>
      </c>
      <c r="N1822">
        <v>8</v>
      </c>
      <c r="O1822" t="b">
        <v>0</v>
      </c>
      <c r="P1822" t="s">
        <v>8285</v>
      </c>
      <c r="Q1822" s="7">
        <f t="shared" si="170"/>
        <v>6.565384615384616E-2</v>
      </c>
      <c r="R1822" s="8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5">
        <f t="shared" si="168"/>
        <v>40926.319062499999</v>
      </c>
      <c r="L1823" s="5">
        <f t="shared" si="169"/>
        <v>40971.319062499999</v>
      </c>
      <c r="M1823" t="b">
        <v>0</v>
      </c>
      <c r="N1823">
        <v>57</v>
      </c>
      <c r="O1823" t="b">
        <v>1</v>
      </c>
      <c r="P1823" t="s">
        <v>8276</v>
      </c>
      <c r="Q1823" s="7">
        <f t="shared" si="170"/>
        <v>1.3489</v>
      </c>
      <c r="R1823" s="8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5">
        <f t="shared" si="168"/>
        <v>41634.797013888885</v>
      </c>
      <c r="L1824" s="5">
        <f t="shared" si="169"/>
        <v>41670.792361111111</v>
      </c>
      <c r="M1824" t="b">
        <v>0</v>
      </c>
      <c r="N1824">
        <v>11</v>
      </c>
      <c r="O1824" t="b">
        <v>1</v>
      </c>
      <c r="P1824" t="s">
        <v>8276</v>
      </c>
      <c r="Q1824" s="7">
        <f t="shared" si="170"/>
        <v>1</v>
      </c>
      <c r="R1824" s="8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5">
        <f t="shared" si="168"/>
        <v>41176.684907407405</v>
      </c>
      <c r="L1825" s="5">
        <f t="shared" si="169"/>
        <v>41206.684907407405</v>
      </c>
      <c r="M1825" t="b">
        <v>0</v>
      </c>
      <c r="N1825">
        <v>33</v>
      </c>
      <c r="O1825" t="b">
        <v>1</v>
      </c>
      <c r="P1825" t="s">
        <v>8276</v>
      </c>
      <c r="Q1825" s="7">
        <f t="shared" si="170"/>
        <v>1.1585714285714286</v>
      </c>
      <c r="R1825" s="8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5">
        <f t="shared" si="168"/>
        <v>41626.916284722225</v>
      </c>
      <c r="L1826" s="5">
        <f t="shared" si="169"/>
        <v>41647.088888888888</v>
      </c>
      <c r="M1826" t="b">
        <v>0</v>
      </c>
      <c r="N1826">
        <v>40</v>
      </c>
      <c r="O1826" t="b">
        <v>1</v>
      </c>
      <c r="P1826" t="s">
        <v>8276</v>
      </c>
      <c r="Q1826" s="7">
        <f t="shared" si="170"/>
        <v>1.0006666666666666</v>
      </c>
      <c r="R1826" s="8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5">
        <f t="shared" si="168"/>
        <v>41443.83452546296</v>
      </c>
      <c r="L1827" s="5">
        <f t="shared" si="169"/>
        <v>41466.83452546296</v>
      </c>
      <c r="M1827" t="b">
        <v>0</v>
      </c>
      <c r="N1827">
        <v>50</v>
      </c>
      <c r="O1827" t="b">
        <v>1</v>
      </c>
      <c r="P1827" t="s">
        <v>8276</v>
      </c>
      <c r="Q1827" s="7">
        <f t="shared" si="170"/>
        <v>1.0505</v>
      </c>
      <c r="R1827" s="8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5">
        <f t="shared" si="168"/>
        <v>41657.923807870371</v>
      </c>
      <c r="L1828" s="5">
        <f t="shared" si="169"/>
        <v>41687.923807870371</v>
      </c>
      <c r="M1828" t="b">
        <v>0</v>
      </c>
      <c r="N1828">
        <v>38</v>
      </c>
      <c r="O1828" t="b">
        <v>1</v>
      </c>
      <c r="P1828" t="s">
        <v>8276</v>
      </c>
      <c r="Q1828" s="7">
        <f t="shared" si="170"/>
        <v>1.01</v>
      </c>
      <c r="R1828" s="8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5">
        <f t="shared" si="168"/>
        <v>40555.325937499998</v>
      </c>
      <c r="L1829" s="5">
        <f t="shared" si="169"/>
        <v>40605.325937499998</v>
      </c>
      <c r="M1829" t="b">
        <v>0</v>
      </c>
      <c r="N1829">
        <v>96</v>
      </c>
      <c r="O1829" t="b">
        <v>1</v>
      </c>
      <c r="P1829" t="s">
        <v>8276</v>
      </c>
      <c r="Q1829" s="7">
        <f t="shared" si="170"/>
        <v>1.0066250000000001</v>
      </c>
      <c r="R1829" s="8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5">
        <f t="shared" si="168"/>
        <v>41736.899652777778</v>
      </c>
      <c r="L1830" s="5">
        <f t="shared" si="169"/>
        <v>41768.916666666664</v>
      </c>
      <c r="M1830" t="b">
        <v>0</v>
      </c>
      <c r="N1830">
        <v>48</v>
      </c>
      <c r="O1830" t="b">
        <v>1</v>
      </c>
      <c r="P1830" t="s">
        <v>8276</v>
      </c>
      <c r="Q1830" s="7">
        <f t="shared" si="170"/>
        <v>1.0016</v>
      </c>
      <c r="R1830" s="8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5">
        <f t="shared" si="168"/>
        <v>40516.087627314817</v>
      </c>
      <c r="L1831" s="5">
        <f t="shared" si="169"/>
        <v>40564.916666666664</v>
      </c>
      <c r="M1831" t="b">
        <v>0</v>
      </c>
      <c r="N1831">
        <v>33</v>
      </c>
      <c r="O1831" t="b">
        <v>1</v>
      </c>
      <c r="P1831" t="s">
        <v>8276</v>
      </c>
      <c r="Q1831" s="7">
        <f t="shared" si="170"/>
        <v>1.6668333333333334</v>
      </c>
      <c r="R1831" s="8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5">
        <f t="shared" si="168"/>
        <v>41664.684108796297</v>
      </c>
      <c r="L1832" s="5">
        <f t="shared" si="169"/>
        <v>41694.684108796297</v>
      </c>
      <c r="M1832" t="b">
        <v>0</v>
      </c>
      <c r="N1832">
        <v>226</v>
      </c>
      <c r="O1832" t="b">
        <v>1</v>
      </c>
      <c r="P1832" t="s">
        <v>8276</v>
      </c>
      <c r="Q1832" s="7">
        <f t="shared" si="170"/>
        <v>1.0153333333333334</v>
      </c>
      <c r="R1832" s="8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5">
        <f t="shared" si="168"/>
        <v>41026.996099537035</v>
      </c>
      <c r="L1833" s="5">
        <f t="shared" si="169"/>
        <v>41041.996099537035</v>
      </c>
      <c r="M1833" t="b">
        <v>0</v>
      </c>
      <c r="N1833">
        <v>14</v>
      </c>
      <c r="O1833" t="b">
        <v>1</v>
      </c>
      <c r="P1833" t="s">
        <v>8276</v>
      </c>
      <c r="Q1833" s="7">
        <f t="shared" si="170"/>
        <v>1.03</v>
      </c>
      <c r="R1833" s="8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5">
        <f t="shared" si="168"/>
        <v>40576.539664351854</v>
      </c>
      <c r="L1834" s="5">
        <f t="shared" si="169"/>
        <v>40606.539664351854</v>
      </c>
      <c r="M1834" t="b">
        <v>0</v>
      </c>
      <c r="N1834">
        <v>20</v>
      </c>
      <c r="O1834" t="b">
        <v>1</v>
      </c>
      <c r="P1834" t="s">
        <v>8276</v>
      </c>
      <c r="Q1834" s="7">
        <f t="shared" si="170"/>
        <v>1.4285714285714286</v>
      </c>
      <c r="R1834" s="8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5">
        <f t="shared" si="168"/>
        <v>41303.044016203705</v>
      </c>
      <c r="L1835" s="5">
        <f t="shared" si="169"/>
        <v>41335.332638888889</v>
      </c>
      <c r="M1835" t="b">
        <v>0</v>
      </c>
      <c r="N1835">
        <v>25</v>
      </c>
      <c r="O1835" t="b">
        <v>1</v>
      </c>
      <c r="P1835" t="s">
        <v>8276</v>
      </c>
      <c r="Q1835" s="7">
        <f t="shared" si="170"/>
        <v>2.625</v>
      </c>
      <c r="R1835" s="8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5">
        <f t="shared" si="168"/>
        <v>41988.964062500003</v>
      </c>
      <c r="L1836" s="5">
        <f t="shared" si="169"/>
        <v>42028.964062500003</v>
      </c>
      <c r="M1836" t="b">
        <v>0</v>
      </c>
      <c r="N1836">
        <v>90</v>
      </c>
      <c r="O1836" t="b">
        <v>1</v>
      </c>
      <c r="P1836" t="s">
        <v>8276</v>
      </c>
      <c r="Q1836" s="7">
        <f t="shared" si="170"/>
        <v>1.1805000000000001</v>
      </c>
      <c r="R1836" s="8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5">
        <f t="shared" si="168"/>
        <v>42430.702210648145</v>
      </c>
      <c r="L1837" s="5">
        <f t="shared" si="169"/>
        <v>42460.660543981481</v>
      </c>
      <c r="M1837" t="b">
        <v>0</v>
      </c>
      <c r="N1837">
        <v>11</v>
      </c>
      <c r="O1837" t="b">
        <v>1</v>
      </c>
      <c r="P1837" t="s">
        <v>8276</v>
      </c>
      <c r="Q1837" s="7">
        <f t="shared" si="170"/>
        <v>1.04</v>
      </c>
      <c r="R1837" s="8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5">
        <f t="shared" si="168"/>
        <v>41305.809363425928</v>
      </c>
      <c r="L1838" s="5">
        <f t="shared" si="169"/>
        <v>41322.809363425928</v>
      </c>
      <c r="M1838" t="b">
        <v>0</v>
      </c>
      <c r="N1838">
        <v>55</v>
      </c>
      <c r="O1838" t="b">
        <v>1</v>
      </c>
      <c r="P1838" t="s">
        <v>8276</v>
      </c>
      <c r="Q1838" s="7">
        <f t="shared" si="170"/>
        <v>2.0034000000000001</v>
      </c>
      <c r="R1838" s="8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5">
        <f t="shared" si="168"/>
        <v>40926.047858796301</v>
      </c>
      <c r="L1839" s="5">
        <f t="shared" si="169"/>
        <v>40986.006192129629</v>
      </c>
      <c r="M1839" t="b">
        <v>0</v>
      </c>
      <c r="N1839">
        <v>30</v>
      </c>
      <c r="O1839" t="b">
        <v>1</v>
      </c>
      <c r="P1839" t="s">
        <v>8276</v>
      </c>
      <c r="Q1839" s="7">
        <f t="shared" si="170"/>
        <v>3.0683333333333334</v>
      </c>
      <c r="R1839" s="8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5">
        <f t="shared" si="168"/>
        <v>40788.786539351851</v>
      </c>
      <c r="L1840" s="5">
        <f t="shared" si="169"/>
        <v>40817.125</v>
      </c>
      <c r="M1840" t="b">
        <v>0</v>
      </c>
      <c r="N1840">
        <v>28</v>
      </c>
      <c r="O1840" t="b">
        <v>1</v>
      </c>
      <c r="P1840" t="s">
        <v>8276</v>
      </c>
      <c r="Q1840" s="7">
        <f t="shared" si="170"/>
        <v>1.00149</v>
      </c>
      <c r="R1840" s="8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5">
        <f t="shared" si="168"/>
        <v>42614.722013888888</v>
      </c>
      <c r="L1841" s="5">
        <f t="shared" si="169"/>
        <v>42644.722013888888</v>
      </c>
      <c r="M1841" t="b">
        <v>0</v>
      </c>
      <c r="N1841">
        <v>45</v>
      </c>
      <c r="O1841" t="b">
        <v>1</v>
      </c>
      <c r="P1841" t="s">
        <v>8276</v>
      </c>
      <c r="Q1841" s="7">
        <f t="shared" si="170"/>
        <v>2.0529999999999999</v>
      </c>
      <c r="R1841" s="8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5">
        <f t="shared" si="168"/>
        <v>41382.096180555556</v>
      </c>
      <c r="L1842" s="5">
        <f t="shared" si="169"/>
        <v>41401.207638888889</v>
      </c>
      <c r="M1842" t="b">
        <v>0</v>
      </c>
      <c r="N1842">
        <v>13</v>
      </c>
      <c r="O1842" t="b">
        <v>1</v>
      </c>
      <c r="P1842" t="s">
        <v>8276</v>
      </c>
      <c r="Q1842" s="7">
        <f t="shared" si="170"/>
        <v>1.0888888888888888</v>
      </c>
      <c r="R1842" s="8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5">
        <f t="shared" si="168"/>
        <v>41745.84542824074</v>
      </c>
      <c r="L1843" s="5">
        <f t="shared" si="169"/>
        <v>41779.207638888889</v>
      </c>
      <c r="M1843" t="b">
        <v>0</v>
      </c>
      <c r="N1843">
        <v>40</v>
      </c>
      <c r="O1843" t="b">
        <v>1</v>
      </c>
      <c r="P1843" t="s">
        <v>8276</v>
      </c>
      <c r="Q1843" s="7">
        <f t="shared" si="170"/>
        <v>1.0175000000000001</v>
      </c>
      <c r="R1843" s="8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5">
        <f t="shared" si="168"/>
        <v>42031.631724537037</v>
      </c>
      <c r="L1844" s="5">
        <f t="shared" si="169"/>
        <v>42065.249305555553</v>
      </c>
      <c r="M1844" t="b">
        <v>0</v>
      </c>
      <c r="N1844">
        <v>21</v>
      </c>
      <c r="O1844" t="b">
        <v>1</v>
      </c>
      <c r="P1844" t="s">
        <v>8276</v>
      </c>
      <c r="Q1844" s="7">
        <f t="shared" si="170"/>
        <v>1.2524999999999999</v>
      </c>
      <c r="R1844" s="8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5">
        <f t="shared" si="168"/>
        <v>40564.994837962964</v>
      </c>
      <c r="L1845" s="5">
        <f t="shared" si="169"/>
        <v>40594.994837962964</v>
      </c>
      <c r="M1845" t="b">
        <v>0</v>
      </c>
      <c r="N1845">
        <v>134</v>
      </c>
      <c r="O1845" t="b">
        <v>1</v>
      </c>
      <c r="P1845" t="s">
        <v>8276</v>
      </c>
      <c r="Q1845" s="7">
        <f t="shared" si="170"/>
        <v>1.2400610000000001</v>
      </c>
      <c r="R1845" s="8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5">
        <f t="shared" si="168"/>
        <v>40666.973541666666</v>
      </c>
      <c r="L1846" s="5">
        <f t="shared" si="169"/>
        <v>40705.125</v>
      </c>
      <c r="M1846" t="b">
        <v>0</v>
      </c>
      <c r="N1846">
        <v>20</v>
      </c>
      <c r="O1846" t="b">
        <v>1</v>
      </c>
      <c r="P1846" t="s">
        <v>8276</v>
      </c>
      <c r="Q1846" s="7">
        <f t="shared" si="170"/>
        <v>1.014</v>
      </c>
      <c r="R1846" s="8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5">
        <f t="shared" si="168"/>
        <v>42523.333310185189</v>
      </c>
      <c r="L1847" s="5">
        <f t="shared" si="169"/>
        <v>42538.204861111109</v>
      </c>
      <c r="M1847" t="b">
        <v>0</v>
      </c>
      <c r="N1847">
        <v>19</v>
      </c>
      <c r="O1847" t="b">
        <v>1</v>
      </c>
      <c r="P1847" t="s">
        <v>8276</v>
      </c>
      <c r="Q1847" s="7">
        <f t="shared" si="170"/>
        <v>1</v>
      </c>
      <c r="R1847" s="8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5">
        <f t="shared" si="168"/>
        <v>41228.650196759263</v>
      </c>
      <c r="L1848" s="5">
        <f t="shared" si="169"/>
        <v>41258.650196759263</v>
      </c>
      <c r="M1848" t="b">
        <v>0</v>
      </c>
      <c r="N1848">
        <v>209</v>
      </c>
      <c r="O1848" t="b">
        <v>1</v>
      </c>
      <c r="P1848" t="s">
        <v>8276</v>
      </c>
      <c r="Q1848" s="7">
        <f t="shared" si="170"/>
        <v>1.3792666666666666</v>
      </c>
      <c r="R1848" s="8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5">
        <f t="shared" si="168"/>
        <v>42094.236481481479</v>
      </c>
      <c r="L1849" s="5">
        <f t="shared" si="169"/>
        <v>42115.236481481479</v>
      </c>
      <c r="M1849" t="b">
        <v>0</v>
      </c>
      <c r="N1849">
        <v>38</v>
      </c>
      <c r="O1849" t="b">
        <v>1</v>
      </c>
      <c r="P1849" t="s">
        <v>8276</v>
      </c>
      <c r="Q1849" s="7">
        <f t="shared" si="170"/>
        <v>1.2088000000000001</v>
      </c>
      <c r="R1849" s="8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5">
        <f t="shared" si="168"/>
        <v>40691.788055555553</v>
      </c>
      <c r="L1850" s="5">
        <f t="shared" si="169"/>
        <v>40755.290972222225</v>
      </c>
      <c r="M1850" t="b">
        <v>0</v>
      </c>
      <c r="N1850">
        <v>24</v>
      </c>
      <c r="O1850" t="b">
        <v>1</v>
      </c>
      <c r="P1850" t="s">
        <v>8276</v>
      </c>
      <c r="Q1850" s="7">
        <f t="shared" si="170"/>
        <v>1.0736666666666668</v>
      </c>
      <c r="R1850" s="8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5">
        <f t="shared" si="168"/>
        <v>41169.845590277779</v>
      </c>
      <c r="L1851" s="5">
        <f t="shared" si="169"/>
        <v>41199.845590277779</v>
      </c>
      <c r="M1851" t="b">
        <v>0</v>
      </c>
      <c r="N1851">
        <v>8</v>
      </c>
      <c r="O1851" t="b">
        <v>1</v>
      </c>
      <c r="P1851" t="s">
        <v>8276</v>
      </c>
      <c r="Q1851" s="7">
        <f t="shared" si="170"/>
        <v>1.0033333333333334</v>
      </c>
      <c r="R1851" s="8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5">
        <f t="shared" si="168"/>
        <v>41800.959490740745</v>
      </c>
      <c r="L1852" s="5">
        <f t="shared" si="169"/>
        <v>41830.959490740745</v>
      </c>
      <c r="M1852" t="b">
        <v>0</v>
      </c>
      <c r="N1852">
        <v>179</v>
      </c>
      <c r="O1852" t="b">
        <v>1</v>
      </c>
      <c r="P1852" t="s">
        <v>8276</v>
      </c>
      <c r="Q1852" s="7">
        <f t="shared" si="170"/>
        <v>1.0152222222222222</v>
      </c>
      <c r="R1852" s="8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5">
        <f t="shared" si="168"/>
        <v>41827.906689814816</v>
      </c>
      <c r="L1853" s="5">
        <f t="shared" si="169"/>
        <v>41848.041666666664</v>
      </c>
      <c r="M1853" t="b">
        <v>0</v>
      </c>
      <c r="N1853">
        <v>26</v>
      </c>
      <c r="O1853" t="b">
        <v>1</v>
      </c>
      <c r="P1853" t="s">
        <v>8276</v>
      </c>
      <c r="Q1853" s="7">
        <f t="shared" si="170"/>
        <v>1.0007692307692309</v>
      </c>
      <c r="R1853" s="8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5">
        <f t="shared" si="168"/>
        <v>42081.77143518519</v>
      </c>
      <c r="L1854" s="5">
        <f t="shared" si="169"/>
        <v>42119</v>
      </c>
      <c r="M1854" t="b">
        <v>0</v>
      </c>
      <c r="N1854">
        <v>131</v>
      </c>
      <c r="O1854" t="b">
        <v>1</v>
      </c>
      <c r="P1854" t="s">
        <v>8276</v>
      </c>
      <c r="Q1854" s="7">
        <f t="shared" si="170"/>
        <v>1.1696666666666666</v>
      </c>
      <c r="R1854" s="8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5">
        <f t="shared" si="168"/>
        <v>41177.060381944444</v>
      </c>
      <c r="L1855" s="5">
        <f t="shared" si="169"/>
        <v>41227.102048611108</v>
      </c>
      <c r="M1855" t="b">
        <v>0</v>
      </c>
      <c r="N1855">
        <v>14</v>
      </c>
      <c r="O1855" t="b">
        <v>1</v>
      </c>
      <c r="P1855" t="s">
        <v>8276</v>
      </c>
      <c r="Q1855" s="7">
        <f t="shared" si="170"/>
        <v>1.01875</v>
      </c>
      <c r="R1855" s="8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5">
        <f t="shared" si="168"/>
        <v>41388.021261574075</v>
      </c>
      <c r="L1856" s="5">
        <f t="shared" si="169"/>
        <v>41418.021261574075</v>
      </c>
      <c r="M1856" t="b">
        <v>0</v>
      </c>
      <c r="N1856">
        <v>174</v>
      </c>
      <c r="O1856" t="b">
        <v>1</v>
      </c>
      <c r="P1856" t="s">
        <v>8276</v>
      </c>
      <c r="Q1856" s="7">
        <f t="shared" si="170"/>
        <v>1.0212366666666666</v>
      </c>
      <c r="R1856" s="8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5">
        <f t="shared" si="168"/>
        <v>41600.538657407407</v>
      </c>
      <c r="L1857" s="5">
        <f t="shared" si="169"/>
        <v>41645.538657407407</v>
      </c>
      <c r="M1857" t="b">
        <v>0</v>
      </c>
      <c r="N1857">
        <v>191</v>
      </c>
      <c r="O1857" t="b">
        <v>1</v>
      </c>
      <c r="P1857" t="s">
        <v>8276</v>
      </c>
      <c r="Q1857" s="7">
        <f t="shared" si="170"/>
        <v>1.5405897142857143</v>
      </c>
      <c r="R1857" s="8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5">
        <f t="shared" si="168"/>
        <v>41817.854999999996</v>
      </c>
      <c r="L1858" s="5">
        <f t="shared" si="169"/>
        <v>41838.854999999996</v>
      </c>
      <c r="M1858" t="b">
        <v>0</v>
      </c>
      <c r="N1858">
        <v>38</v>
      </c>
      <c r="O1858" t="b">
        <v>1</v>
      </c>
      <c r="P1858" t="s">
        <v>8276</v>
      </c>
      <c r="Q1858" s="7">
        <f t="shared" si="170"/>
        <v>1.0125</v>
      </c>
      <c r="R1858" s="8">
        <f t="shared" si="171"/>
        <v>53.289473684210527</v>
      </c>
      <c r="S1858" t="str">
        <f t="shared" si="172"/>
        <v>music</v>
      </c>
      <c r="T1858" t="str">
        <f t="shared" si="173"/>
        <v>rock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5">
        <f t="shared" ref="K1859:K1922" si="174">(((J1859/60)/60)/24)+DATE(1970,1,1)</f>
        <v>41864.76866898148</v>
      </c>
      <c r="L1859" s="5">
        <f t="shared" ref="L1859:L1922" si="175">(((I1859/60)/60)/24)+DATE(1970,1,1)</f>
        <v>41894.76866898148</v>
      </c>
      <c r="M1859" t="b">
        <v>0</v>
      </c>
      <c r="N1859">
        <v>22</v>
      </c>
      <c r="O1859" t="b">
        <v>1</v>
      </c>
      <c r="P1859" t="s">
        <v>8276</v>
      </c>
      <c r="Q1859" s="7">
        <f t="shared" ref="Q1859:Q1922" si="176">E1859/D1859</f>
        <v>1</v>
      </c>
      <c r="R1859" s="8">
        <f t="shared" ref="R1859:R1922" si="177">IFERROR(E1859/N1859,0)</f>
        <v>136.36363636363637</v>
      </c>
      <c r="S1859" t="str">
        <f t="shared" ref="S1859:S1922" si="178">LEFT(P1859,FIND("/",P1859)-1)</f>
        <v>music</v>
      </c>
      <c r="T1859" t="str">
        <f t="shared" ref="T1859:T1922" si="179">RIGHT(P1859,LEN(P1859)-FIND("/",P1859))</f>
        <v>rock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5">
        <f t="shared" si="174"/>
        <v>40833.200474537036</v>
      </c>
      <c r="L1860" s="5">
        <f t="shared" si="175"/>
        <v>40893.242141203707</v>
      </c>
      <c r="M1860" t="b">
        <v>0</v>
      </c>
      <c r="N1860">
        <v>149</v>
      </c>
      <c r="O1860" t="b">
        <v>1</v>
      </c>
      <c r="P1860" t="s">
        <v>8276</v>
      </c>
      <c r="Q1860" s="7">
        <f t="shared" si="176"/>
        <v>1.0874800874800874</v>
      </c>
      <c r="R1860" s="8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5">
        <f t="shared" si="174"/>
        <v>40778.770011574074</v>
      </c>
      <c r="L1861" s="5">
        <f t="shared" si="175"/>
        <v>40808.770011574074</v>
      </c>
      <c r="M1861" t="b">
        <v>0</v>
      </c>
      <c r="N1861">
        <v>56</v>
      </c>
      <c r="O1861" t="b">
        <v>1</v>
      </c>
      <c r="P1861" t="s">
        <v>8276</v>
      </c>
      <c r="Q1861" s="7">
        <f t="shared" si="176"/>
        <v>1.3183333333333334</v>
      </c>
      <c r="R1861" s="8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5">
        <f t="shared" si="174"/>
        <v>41655.709305555552</v>
      </c>
      <c r="L1862" s="5">
        <f t="shared" si="175"/>
        <v>41676.709305555552</v>
      </c>
      <c r="M1862" t="b">
        <v>0</v>
      </c>
      <c r="N1862">
        <v>19</v>
      </c>
      <c r="O1862" t="b">
        <v>1</v>
      </c>
      <c r="P1862" t="s">
        <v>8276</v>
      </c>
      <c r="Q1862" s="7">
        <f t="shared" si="176"/>
        <v>1.3346666666666667</v>
      </c>
      <c r="R1862" s="8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5">
        <f t="shared" si="174"/>
        <v>42000.300243055557</v>
      </c>
      <c r="L1863" s="5">
        <f t="shared" si="175"/>
        <v>42030.300243055557</v>
      </c>
      <c r="M1863" t="b">
        <v>0</v>
      </c>
      <c r="N1863">
        <v>0</v>
      </c>
      <c r="O1863" t="b">
        <v>0</v>
      </c>
      <c r="P1863" t="s">
        <v>8283</v>
      </c>
      <c r="Q1863" s="7">
        <f t="shared" si="176"/>
        <v>0</v>
      </c>
      <c r="R1863" s="8">
        <f t="shared" si="177"/>
        <v>0</v>
      </c>
      <c r="S1863" t="str">
        <f t="shared" si="178"/>
        <v>games</v>
      </c>
      <c r="T1863" t="str">
        <f t="shared" si="179"/>
        <v>mobile games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5">
        <f t="shared" si="174"/>
        <v>42755.492754629624</v>
      </c>
      <c r="L1864" s="5">
        <f t="shared" si="175"/>
        <v>42802.3125</v>
      </c>
      <c r="M1864" t="b">
        <v>0</v>
      </c>
      <c r="N1864">
        <v>16</v>
      </c>
      <c r="O1864" t="b">
        <v>0</v>
      </c>
      <c r="P1864" t="s">
        <v>8283</v>
      </c>
      <c r="Q1864" s="7">
        <f t="shared" si="176"/>
        <v>8.0833333333333326E-2</v>
      </c>
      <c r="R1864" s="8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5">
        <f t="shared" si="174"/>
        <v>41772.797280092593</v>
      </c>
      <c r="L1865" s="5">
        <f t="shared" si="175"/>
        <v>41802.797280092593</v>
      </c>
      <c r="M1865" t="b">
        <v>0</v>
      </c>
      <c r="N1865">
        <v>2</v>
      </c>
      <c r="O1865" t="b">
        <v>0</v>
      </c>
      <c r="P1865" t="s">
        <v>8283</v>
      </c>
      <c r="Q1865" s="7">
        <f t="shared" si="176"/>
        <v>4.0000000000000001E-3</v>
      </c>
      <c r="R1865" s="8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5">
        <f t="shared" si="174"/>
        <v>41733.716435185182</v>
      </c>
      <c r="L1866" s="5">
        <f t="shared" si="175"/>
        <v>41763.716435185182</v>
      </c>
      <c r="M1866" t="b">
        <v>0</v>
      </c>
      <c r="N1866">
        <v>48</v>
      </c>
      <c r="O1866" t="b">
        <v>0</v>
      </c>
      <c r="P1866" t="s">
        <v>8283</v>
      </c>
      <c r="Q1866" s="7">
        <f t="shared" si="176"/>
        <v>0.42892307692307691</v>
      </c>
      <c r="R1866" s="8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5">
        <f t="shared" si="174"/>
        <v>42645.367442129631</v>
      </c>
      <c r="L1867" s="5">
        <f t="shared" si="175"/>
        <v>42680.409108796302</v>
      </c>
      <c r="M1867" t="b">
        <v>0</v>
      </c>
      <c r="N1867">
        <v>2</v>
      </c>
      <c r="O1867" t="b">
        <v>0</v>
      </c>
      <c r="P1867" t="s">
        <v>8283</v>
      </c>
      <c r="Q1867" s="7">
        <f t="shared" si="176"/>
        <v>3.6363636363636364E-5</v>
      </c>
      <c r="R1867" s="8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5">
        <f t="shared" si="174"/>
        <v>42742.246493055558</v>
      </c>
      <c r="L1868" s="5">
        <f t="shared" si="175"/>
        <v>42795.166666666672</v>
      </c>
      <c r="M1868" t="b">
        <v>0</v>
      </c>
      <c r="N1868">
        <v>2</v>
      </c>
      <c r="O1868" t="b">
        <v>0</v>
      </c>
      <c r="P1868" t="s">
        <v>8283</v>
      </c>
      <c r="Q1868" s="7">
        <f t="shared" si="176"/>
        <v>5.0000000000000001E-3</v>
      </c>
      <c r="R1868" s="8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5">
        <f t="shared" si="174"/>
        <v>42649.924907407403</v>
      </c>
      <c r="L1869" s="5">
        <f t="shared" si="175"/>
        <v>42679.924907407403</v>
      </c>
      <c r="M1869" t="b">
        <v>0</v>
      </c>
      <c r="N1869">
        <v>1</v>
      </c>
      <c r="O1869" t="b">
        <v>0</v>
      </c>
      <c r="P1869" t="s">
        <v>8283</v>
      </c>
      <c r="Q1869" s="7">
        <f t="shared" si="176"/>
        <v>5.0000000000000001E-4</v>
      </c>
      <c r="R1869" s="8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5">
        <f t="shared" si="174"/>
        <v>42328.779224537036</v>
      </c>
      <c r="L1870" s="5">
        <f t="shared" si="175"/>
        <v>42353.332638888889</v>
      </c>
      <c r="M1870" t="b">
        <v>0</v>
      </c>
      <c r="N1870">
        <v>17</v>
      </c>
      <c r="O1870" t="b">
        <v>0</v>
      </c>
      <c r="P1870" t="s">
        <v>8283</v>
      </c>
      <c r="Q1870" s="7">
        <f t="shared" si="176"/>
        <v>4.8680000000000001E-2</v>
      </c>
      <c r="R1870" s="8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5">
        <f t="shared" si="174"/>
        <v>42709.002881944441</v>
      </c>
      <c r="L1871" s="5">
        <f t="shared" si="175"/>
        <v>42739.002881944441</v>
      </c>
      <c r="M1871" t="b">
        <v>0</v>
      </c>
      <c r="N1871">
        <v>0</v>
      </c>
      <c r="O1871" t="b">
        <v>0</v>
      </c>
      <c r="P1871" t="s">
        <v>8283</v>
      </c>
      <c r="Q1871" s="7">
        <f t="shared" si="176"/>
        <v>0</v>
      </c>
      <c r="R1871" s="8">
        <f t="shared" si="177"/>
        <v>0</v>
      </c>
      <c r="S1871" t="str">
        <f t="shared" si="178"/>
        <v>games</v>
      </c>
      <c r="T1871" t="str">
        <f t="shared" si="179"/>
        <v>mobile games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5">
        <f t="shared" si="174"/>
        <v>42371.355729166666</v>
      </c>
      <c r="L1872" s="5">
        <f t="shared" si="175"/>
        <v>42400.178472222222</v>
      </c>
      <c r="M1872" t="b">
        <v>0</v>
      </c>
      <c r="N1872">
        <v>11</v>
      </c>
      <c r="O1872" t="b">
        <v>0</v>
      </c>
      <c r="P1872" t="s">
        <v>8283</v>
      </c>
      <c r="Q1872" s="7">
        <f t="shared" si="176"/>
        <v>0.10314285714285715</v>
      </c>
      <c r="R1872" s="8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5">
        <f t="shared" si="174"/>
        <v>41923.783576388887</v>
      </c>
      <c r="L1873" s="5">
        <f t="shared" si="175"/>
        <v>41963.825243055559</v>
      </c>
      <c r="M1873" t="b">
        <v>0</v>
      </c>
      <c r="N1873">
        <v>95</v>
      </c>
      <c r="O1873" t="b">
        <v>0</v>
      </c>
      <c r="P1873" t="s">
        <v>8283</v>
      </c>
      <c r="Q1873" s="7">
        <f t="shared" si="176"/>
        <v>0.7178461538461538</v>
      </c>
      <c r="R1873" s="8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5">
        <f t="shared" si="174"/>
        <v>42155.129652777774</v>
      </c>
      <c r="L1874" s="5">
        <f t="shared" si="175"/>
        <v>42185.129652777774</v>
      </c>
      <c r="M1874" t="b">
        <v>0</v>
      </c>
      <c r="N1874">
        <v>13</v>
      </c>
      <c r="O1874" t="b">
        <v>0</v>
      </c>
      <c r="P1874" t="s">
        <v>8283</v>
      </c>
      <c r="Q1874" s="7">
        <f t="shared" si="176"/>
        <v>1.06E-2</v>
      </c>
      <c r="R1874" s="8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5">
        <f t="shared" si="174"/>
        <v>42164.615856481483</v>
      </c>
      <c r="L1875" s="5">
        <f t="shared" si="175"/>
        <v>42193.697916666672</v>
      </c>
      <c r="M1875" t="b">
        <v>0</v>
      </c>
      <c r="N1875">
        <v>2</v>
      </c>
      <c r="O1875" t="b">
        <v>0</v>
      </c>
      <c r="P1875" t="s">
        <v>8283</v>
      </c>
      <c r="Q1875" s="7">
        <f t="shared" si="176"/>
        <v>4.4999999999999997E-3</v>
      </c>
      <c r="R1875" s="8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5">
        <f t="shared" si="174"/>
        <v>42529.969131944439</v>
      </c>
      <c r="L1876" s="5">
        <f t="shared" si="175"/>
        <v>42549.969131944439</v>
      </c>
      <c r="M1876" t="b">
        <v>0</v>
      </c>
      <c r="N1876">
        <v>2</v>
      </c>
      <c r="O1876" t="b">
        <v>0</v>
      </c>
      <c r="P1876" t="s">
        <v>8283</v>
      </c>
      <c r="Q1876" s="7">
        <f t="shared" si="176"/>
        <v>1.6249999999999999E-4</v>
      </c>
      <c r="R1876" s="8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5">
        <f t="shared" si="174"/>
        <v>42528.899398148147</v>
      </c>
      <c r="L1877" s="5">
        <f t="shared" si="175"/>
        <v>42588.899398148147</v>
      </c>
      <c r="M1877" t="b">
        <v>0</v>
      </c>
      <c r="N1877">
        <v>3</v>
      </c>
      <c r="O1877" t="b">
        <v>0</v>
      </c>
      <c r="P1877" t="s">
        <v>8283</v>
      </c>
      <c r="Q1877" s="7">
        <f t="shared" si="176"/>
        <v>5.1000000000000004E-3</v>
      </c>
      <c r="R1877" s="8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5">
        <f t="shared" si="174"/>
        <v>41776.284780092588</v>
      </c>
      <c r="L1878" s="5">
        <f t="shared" si="175"/>
        <v>41806.284780092588</v>
      </c>
      <c r="M1878" t="b">
        <v>0</v>
      </c>
      <c r="N1878">
        <v>0</v>
      </c>
      <c r="O1878" t="b">
        <v>0</v>
      </c>
      <c r="P1878" t="s">
        <v>8283</v>
      </c>
      <c r="Q1878" s="7">
        <f t="shared" si="176"/>
        <v>0</v>
      </c>
      <c r="R1878" s="8">
        <f t="shared" si="177"/>
        <v>0</v>
      </c>
      <c r="S1878" t="str">
        <f t="shared" si="178"/>
        <v>games</v>
      </c>
      <c r="T1878" t="str">
        <f t="shared" si="179"/>
        <v>mobile games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5">
        <f t="shared" si="174"/>
        <v>42035.029224537036</v>
      </c>
      <c r="L1879" s="5">
        <f t="shared" si="175"/>
        <v>42064.029224537036</v>
      </c>
      <c r="M1879" t="b">
        <v>0</v>
      </c>
      <c r="N1879">
        <v>0</v>
      </c>
      <c r="O1879" t="b">
        <v>0</v>
      </c>
      <c r="P1879" t="s">
        <v>8283</v>
      </c>
      <c r="Q1879" s="7">
        <f t="shared" si="176"/>
        <v>0</v>
      </c>
      <c r="R1879" s="8">
        <f t="shared" si="177"/>
        <v>0</v>
      </c>
      <c r="S1879" t="str">
        <f t="shared" si="178"/>
        <v>games</v>
      </c>
      <c r="T1879" t="str">
        <f t="shared" si="179"/>
        <v>mobile games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5">
        <f t="shared" si="174"/>
        <v>41773.008738425924</v>
      </c>
      <c r="L1880" s="5">
        <f t="shared" si="175"/>
        <v>41803.008738425924</v>
      </c>
      <c r="M1880" t="b">
        <v>0</v>
      </c>
      <c r="N1880">
        <v>0</v>
      </c>
      <c r="O1880" t="b">
        <v>0</v>
      </c>
      <c r="P1880" t="s">
        <v>8283</v>
      </c>
      <c r="Q1880" s="7">
        <f t="shared" si="176"/>
        <v>0</v>
      </c>
      <c r="R1880" s="8">
        <f t="shared" si="177"/>
        <v>0</v>
      </c>
      <c r="S1880" t="str">
        <f t="shared" si="178"/>
        <v>games</v>
      </c>
      <c r="T1880" t="str">
        <f t="shared" si="179"/>
        <v>mobile games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5">
        <f t="shared" si="174"/>
        <v>42413.649641203709</v>
      </c>
      <c r="L1881" s="5">
        <f t="shared" si="175"/>
        <v>42443.607974537037</v>
      </c>
      <c r="M1881" t="b">
        <v>0</v>
      </c>
      <c r="N1881">
        <v>2</v>
      </c>
      <c r="O1881" t="b">
        <v>0</v>
      </c>
      <c r="P1881" t="s">
        <v>8283</v>
      </c>
      <c r="Q1881" s="7">
        <f t="shared" si="176"/>
        <v>1.1999999999999999E-3</v>
      </c>
      <c r="R1881" s="8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5">
        <f t="shared" si="174"/>
        <v>42430.566898148143</v>
      </c>
      <c r="L1882" s="5">
        <f t="shared" si="175"/>
        <v>42459.525231481486</v>
      </c>
      <c r="M1882" t="b">
        <v>0</v>
      </c>
      <c r="N1882">
        <v>24</v>
      </c>
      <c r="O1882" t="b">
        <v>0</v>
      </c>
      <c r="P1882" t="s">
        <v>8283</v>
      </c>
      <c r="Q1882" s="7">
        <f t="shared" si="176"/>
        <v>0.20080000000000001</v>
      </c>
      <c r="R1882" s="8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5">
        <f t="shared" si="174"/>
        <v>42043.152650462958</v>
      </c>
      <c r="L1883" s="5">
        <f t="shared" si="175"/>
        <v>42073.110983796301</v>
      </c>
      <c r="M1883" t="b">
        <v>0</v>
      </c>
      <c r="N1883">
        <v>70</v>
      </c>
      <c r="O1883" t="b">
        <v>1</v>
      </c>
      <c r="P1883" t="s">
        <v>8279</v>
      </c>
      <c r="Q1883" s="7">
        <f t="shared" si="176"/>
        <v>1.726845</v>
      </c>
      <c r="R1883" s="8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5">
        <f t="shared" si="174"/>
        <v>41067.949212962965</v>
      </c>
      <c r="L1884" s="5">
        <f t="shared" si="175"/>
        <v>41100.991666666669</v>
      </c>
      <c r="M1884" t="b">
        <v>0</v>
      </c>
      <c r="N1884">
        <v>81</v>
      </c>
      <c r="O1884" t="b">
        <v>1</v>
      </c>
      <c r="P1884" t="s">
        <v>8279</v>
      </c>
      <c r="Q1884" s="7">
        <f t="shared" si="176"/>
        <v>1.008955223880597</v>
      </c>
      <c r="R1884" s="8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5">
        <f t="shared" si="174"/>
        <v>40977.948009259257</v>
      </c>
      <c r="L1885" s="5">
        <f t="shared" si="175"/>
        <v>41007.906342592592</v>
      </c>
      <c r="M1885" t="b">
        <v>0</v>
      </c>
      <c r="N1885">
        <v>32</v>
      </c>
      <c r="O1885" t="b">
        <v>1</v>
      </c>
      <c r="P1885" t="s">
        <v>8279</v>
      </c>
      <c r="Q1885" s="7">
        <f t="shared" si="176"/>
        <v>1.0480480480480481</v>
      </c>
      <c r="R1885" s="8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5">
        <f t="shared" si="174"/>
        <v>41205.198321759257</v>
      </c>
      <c r="L1886" s="5">
        <f t="shared" si="175"/>
        <v>41240.5</v>
      </c>
      <c r="M1886" t="b">
        <v>0</v>
      </c>
      <c r="N1886">
        <v>26</v>
      </c>
      <c r="O1886" t="b">
        <v>1</v>
      </c>
      <c r="P1886" t="s">
        <v>8279</v>
      </c>
      <c r="Q1886" s="7">
        <f t="shared" si="176"/>
        <v>1.351</v>
      </c>
      <c r="R1886" s="8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5">
        <f t="shared" si="174"/>
        <v>41099.093865740739</v>
      </c>
      <c r="L1887" s="5">
        <f t="shared" si="175"/>
        <v>41131.916666666664</v>
      </c>
      <c r="M1887" t="b">
        <v>0</v>
      </c>
      <c r="N1887">
        <v>105</v>
      </c>
      <c r="O1887" t="b">
        <v>1</v>
      </c>
      <c r="P1887" t="s">
        <v>8279</v>
      </c>
      <c r="Q1887" s="7">
        <f t="shared" si="176"/>
        <v>1.1632786885245903</v>
      </c>
      <c r="R1887" s="8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5">
        <f t="shared" si="174"/>
        <v>41925.906689814816</v>
      </c>
      <c r="L1888" s="5">
        <f t="shared" si="175"/>
        <v>41955.94835648148</v>
      </c>
      <c r="M1888" t="b">
        <v>0</v>
      </c>
      <c r="N1888">
        <v>29</v>
      </c>
      <c r="O1888" t="b">
        <v>1</v>
      </c>
      <c r="P1888" t="s">
        <v>8279</v>
      </c>
      <c r="Q1888" s="7">
        <f t="shared" si="176"/>
        <v>1.0208333333333333</v>
      </c>
      <c r="R1888" s="8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5">
        <f t="shared" si="174"/>
        <v>42323.800138888888</v>
      </c>
      <c r="L1889" s="5">
        <f t="shared" si="175"/>
        <v>42341.895833333328</v>
      </c>
      <c r="M1889" t="b">
        <v>0</v>
      </c>
      <c r="N1889">
        <v>8</v>
      </c>
      <c r="O1889" t="b">
        <v>1</v>
      </c>
      <c r="P1889" t="s">
        <v>8279</v>
      </c>
      <c r="Q1889" s="7">
        <f t="shared" si="176"/>
        <v>1.1116666666666666</v>
      </c>
      <c r="R1889" s="8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5">
        <f t="shared" si="174"/>
        <v>40299.239953703705</v>
      </c>
      <c r="L1890" s="5">
        <f t="shared" si="175"/>
        <v>40330.207638888889</v>
      </c>
      <c r="M1890" t="b">
        <v>0</v>
      </c>
      <c r="N1890">
        <v>89</v>
      </c>
      <c r="O1890" t="b">
        <v>1</v>
      </c>
      <c r="P1890" t="s">
        <v>8279</v>
      </c>
      <c r="Q1890" s="7">
        <f t="shared" si="176"/>
        <v>1.6608000000000001</v>
      </c>
      <c r="R1890" s="8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5">
        <f t="shared" si="174"/>
        <v>41299.793356481481</v>
      </c>
      <c r="L1891" s="5">
        <f t="shared" si="175"/>
        <v>41344.751689814817</v>
      </c>
      <c r="M1891" t="b">
        <v>0</v>
      </c>
      <c r="N1891">
        <v>44</v>
      </c>
      <c r="O1891" t="b">
        <v>1</v>
      </c>
      <c r="P1891" t="s">
        <v>8279</v>
      </c>
      <c r="Q1891" s="7">
        <f t="shared" si="176"/>
        <v>1.0660000000000001</v>
      </c>
      <c r="R1891" s="8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5">
        <f t="shared" si="174"/>
        <v>41228.786203703705</v>
      </c>
      <c r="L1892" s="5">
        <f t="shared" si="175"/>
        <v>41258.786203703705</v>
      </c>
      <c r="M1892" t="b">
        <v>0</v>
      </c>
      <c r="N1892">
        <v>246</v>
      </c>
      <c r="O1892" t="b">
        <v>1</v>
      </c>
      <c r="P1892" t="s">
        <v>8279</v>
      </c>
      <c r="Q1892" s="7">
        <f t="shared" si="176"/>
        <v>1.4458441666666668</v>
      </c>
      <c r="R1892" s="8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5">
        <f t="shared" si="174"/>
        <v>40335.798078703701</v>
      </c>
      <c r="L1893" s="5">
        <f t="shared" si="175"/>
        <v>40381.25</v>
      </c>
      <c r="M1893" t="b">
        <v>0</v>
      </c>
      <c r="N1893">
        <v>120</v>
      </c>
      <c r="O1893" t="b">
        <v>1</v>
      </c>
      <c r="P1893" t="s">
        <v>8279</v>
      </c>
      <c r="Q1893" s="7">
        <f t="shared" si="176"/>
        <v>1.0555000000000001</v>
      </c>
      <c r="R1893" s="8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5">
        <f t="shared" si="174"/>
        <v>40671.637511574074</v>
      </c>
      <c r="L1894" s="5">
        <f t="shared" si="175"/>
        <v>40701.637511574074</v>
      </c>
      <c r="M1894" t="b">
        <v>0</v>
      </c>
      <c r="N1894">
        <v>26</v>
      </c>
      <c r="O1894" t="b">
        <v>1</v>
      </c>
      <c r="P1894" t="s">
        <v>8279</v>
      </c>
      <c r="Q1894" s="7">
        <f t="shared" si="176"/>
        <v>1.3660000000000001</v>
      </c>
      <c r="R1894" s="8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5">
        <f t="shared" si="174"/>
        <v>40632.94195601852</v>
      </c>
      <c r="L1895" s="5">
        <f t="shared" si="175"/>
        <v>40649.165972222225</v>
      </c>
      <c r="M1895" t="b">
        <v>0</v>
      </c>
      <c r="N1895">
        <v>45</v>
      </c>
      <c r="O1895" t="b">
        <v>1</v>
      </c>
      <c r="P1895" t="s">
        <v>8279</v>
      </c>
      <c r="Q1895" s="7">
        <f t="shared" si="176"/>
        <v>1.04</v>
      </c>
      <c r="R1895" s="8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5">
        <f t="shared" si="174"/>
        <v>40920.904895833337</v>
      </c>
      <c r="L1896" s="5">
        <f t="shared" si="175"/>
        <v>40951.904895833337</v>
      </c>
      <c r="M1896" t="b">
        <v>0</v>
      </c>
      <c r="N1896">
        <v>20</v>
      </c>
      <c r="O1896" t="b">
        <v>1</v>
      </c>
      <c r="P1896" t="s">
        <v>8279</v>
      </c>
      <c r="Q1896" s="7">
        <f t="shared" si="176"/>
        <v>1.145</v>
      </c>
      <c r="R1896" s="8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5">
        <f t="shared" si="174"/>
        <v>42267.746782407412</v>
      </c>
      <c r="L1897" s="5">
        <f t="shared" si="175"/>
        <v>42297.746782407412</v>
      </c>
      <c r="M1897" t="b">
        <v>0</v>
      </c>
      <c r="N1897">
        <v>47</v>
      </c>
      <c r="O1897" t="b">
        <v>1</v>
      </c>
      <c r="P1897" t="s">
        <v>8279</v>
      </c>
      <c r="Q1897" s="7">
        <f t="shared" si="176"/>
        <v>1.0171957671957672</v>
      </c>
      <c r="R1897" s="8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5">
        <f t="shared" si="174"/>
        <v>40981.710243055553</v>
      </c>
      <c r="L1898" s="5">
        <f t="shared" si="175"/>
        <v>41011.710243055553</v>
      </c>
      <c r="M1898" t="b">
        <v>0</v>
      </c>
      <c r="N1898">
        <v>13</v>
      </c>
      <c r="O1898" t="b">
        <v>1</v>
      </c>
      <c r="P1898" t="s">
        <v>8279</v>
      </c>
      <c r="Q1898" s="7">
        <f t="shared" si="176"/>
        <v>1.2394678492239468</v>
      </c>
      <c r="R1898" s="8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5">
        <f t="shared" si="174"/>
        <v>41680.583402777782</v>
      </c>
      <c r="L1899" s="5">
        <f t="shared" si="175"/>
        <v>41702.875</v>
      </c>
      <c r="M1899" t="b">
        <v>0</v>
      </c>
      <c r="N1899">
        <v>183</v>
      </c>
      <c r="O1899" t="b">
        <v>1</v>
      </c>
      <c r="P1899" t="s">
        <v>8279</v>
      </c>
      <c r="Q1899" s="7">
        <f t="shared" si="176"/>
        <v>1.0245669291338582</v>
      </c>
      <c r="R1899" s="8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5">
        <f t="shared" si="174"/>
        <v>42366.192974537036</v>
      </c>
      <c r="L1900" s="5">
        <f t="shared" si="175"/>
        <v>42401.75</v>
      </c>
      <c r="M1900" t="b">
        <v>0</v>
      </c>
      <c r="N1900">
        <v>21</v>
      </c>
      <c r="O1900" t="b">
        <v>1</v>
      </c>
      <c r="P1900" t="s">
        <v>8279</v>
      </c>
      <c r="Q1900" s="7">
        <f t="shared" si="176"/>
        <v>1.4450000000000001</v>
      </c>
      <c r="R1900" s="8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5">
        <f t="shared" si="174"/>
        <v>42058.941736111112</v>
      </c>
      <c r="L1901" s="5">
        <f t="shared" si="175"/>
        <v>42088.90006944444</v>
      </c>
      <c r="M1901" t="b">
        <v>0</v>
      </c>
      <c r="N1901">
        <v>42</v>
      </c>
      <c r="O1901" t="b">
        <v>1</v>
      </c>
      <c r="P1901" t="s">
        <v>8279</v>
      </c>
      <c r="Q1901" s="7">
        <f t="shared" si="176"/>
        <v>1.3333333333333333</v>
      </c>
      <c r="R1901" s="8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5">
        <f t="shared" si="174"/>
        <v>41160.871886574074</v>
      </c>
      <c r="L1902" s="5">
        <f t="shared" si="175"/>
        <v>41188.415972222225</v>
      </c>
      <c r="M1902" t="b">
        <v>0</v>
      </c>
      <c r="N1902">
        <v>54</v>
      </c>
      <c r="O1902" t="b">
        <v>1</v>
      </c>
      <c r="P1902" t="s">
        <v>8279</v>
      </c>
      <c r="Q1902" s="7">
        <f t="shared" si="176"/>
        <v>1.0936440000000001</v>
      </c>
      <c r="R1902" s="8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5">
        <f t="shared" si="174"/>
        <v>42116.54315972222</v>
      </c>
      <c r="L1903" s="5">
        <f t="shared" si="175"/>
        <v>42146.541666666672</v>
      </c>
      <c r="M1903" t="b">
        <v>0</v>
      </c>
      <c r="N1903">
        <v>25</v>
      </c>
      <c r="O1903" t="b">
        <v>0</v>
      </c>
      <c r="P1903" t="s">
        <v>8294</v>
      </c>
      <c r="Q1903" s="7">
        <f t="shared" si="176"/>
        <v>2.696969696969697E-2</v>
      </c>
      <c r="R1903" s="8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5">
        <f t="shared" si="174"/>
        <v>42037.789895833332</v>
      </c>
      <c r="L1904" s="5">
        <f t="shared" si="175"/>
        <v>42067.789895833332</v>
      </c>
      <c r="M1904" t="b">
        <v>0</v>
      </c>
      <c r="N1904">
        <v>3</v>
      </c>
      <c r="O1904" t="b">
        <v>0</v>
      </c>
      <c r="P1904" t="s">
        <v>8294</v>
      </c>
      <c r="Q1904" s="7">
        <f t="shared" si="176"/>
        <v>1.2E-2</v>
      </c>
      <c r="R1904" s="8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5">
        <f t="shared" si="174"/>
        <v>42702.770729166667</v>
      </c>
      <c r="L1905" s="5">
        <f t="shared" si="175"/>
        <v>42762.770729166667</v>
      </c>
      <c r="M1905" t="b">
        <v>0</v>
      </c>
      <c r="N1905">
        <v>41</v>
      </c>
      <c r="O1905" t="b">
        <v>0</v>
      </c>
      <c r="P1905" t="s">
        <v>8294</v>
      </c>
      <c r="Q1905" s="7">
        <f t="shared" si="176"/>
        <v>0.46600000000000003</v>
      </c>
      <c r="R1905" s="8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5">
        <f t="shared" si="174"/>
        <v>42326.685428240744</v>
      </c>
      <c r="L1906" s="5">
        <f t="shared" si="175"/>
        <v>42371.685428240744</v>
      </c>
      <c r="M1906" t="b">
        <v>0</v>
      </c>
      <c r="N1906">
        <v>2</v>
      </c>
      <c r="O1906" t="b">
        <v>0</v>
      </c>
      <c r="P1906" t="s">
        <v>8294</v>
      </c>
      <c r="Q1906" s="7">
        <f t="shared" si="176"/>
        <v>1E-3</v>
      </c>
      <c r="R1906" s="8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5">
        <f t="shared" si="174"/>
        <v>41859.925856481481</v>
      </c>
      <c r="L1907" s="5">
        <f t="shared" si="175"/>
        <v>41889.925856481481</v>
      </c>
      <c r="M1907" t="b">
        <v>0</v>
      </c>
      <c r="N1907">
        <v>4</v>
      </c>
      <c r="O1907" t="b">
        <v>0</v>
      </c>
      <c r="P1907" t="s">
        <v>8294</v>
      </c>
      <c r="Q1907" s="7">
        <f t="shared" si="176"/>
        <v>1.6800000000000001E-3</v>
      </c>
      <c r="R1907" s="8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5">
        <f t="shared" si="174"/>
        <v>42514.671099537038</v>
      </c>
      <c r="L1908" s="5">
        <f t="shared" si="175"/>
        <v>42544.671099537038</v>
      </c>
      <c r="M1908" t="b">
        <v>0</v>
      </c>
      <c r="N1908">
        <v>99</v>
      </c>
      <c r="O1908" t="b">
        <v>0</v>
      </c>
      <c r="P1908" t="s">
        <v>8294</v>
      </c>
      <c r="Q1908" s="7">
        <f t="shared" si="176"/>
        <v>0.42759999999999998</v>
      </c>
      <c r="R1908" s="8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5">
        <f t="shared" si="174"/>
        <v>41767.587094907409</v>
      </c>
      <c r="L1909" s="5">
        <f t="shared" si="175"/>
        <v>41782.587094907409</v>
      </c>
      <c r="M1909" t="b">
        <v>0</v>
      </c>
      <c r="N1909">
        <v>4</v>
      </c>
      <c r="O1909" t="b">
        <v>0</v>
      </c>
      <c r="P1909" t="s">
        <v>8294</v>
      </c>
      <c r="Q1909" s="7">
        <f t="shared" si="176"/>
        <v>2.8333333333333335E-3</v>
      </c>
      <c r="R1909" s="8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5">
        <f t="shared" si="174"/>
        <v>42703.917824074073</v>
      </c>
      <c r="L1910" s="5">
        <f t="shared" si="175"/>
        <v>42733.917824074073</v>
      </c>
      <c r="M1910" t="b">
        <v>0</v>
      </c>
      <c r="N1910">
        <v>4</v>
      </c>
      <c r="O1910" t="b">
        <v>0</v>
      </c>
      <c r="P1910" t="s">
        <v>8294</v>
      </c>
      <c r="Q1910" s="7">
        <f t="shared" si="176"/>
        <v>1.7319999999999999E-2</v>
      </c>
      <c r="R1910" s="8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5">
        <f t="shared" si="174"/>
        <v>41905.429155092592</v>
      </c>
      <c r="L1911" s="5">
        <f t="shared" si="175"/>
        <v>41935.429155092592</v>
      </c>
      <c r="M1911" t="b">
        <v>0</v>
      </c>
      <c r="N1911">
        <v>38</v>
      </c>
      <c r="O1911" t="b">
        <v>0</v>
      </c>
      <c r="P1911" t="s">
        <v>8294</v>
      </c>
      <c r="Q1911" s="7">
        <f t="shared" si="176"/>
        <v>0.14111428571428572</v>
      </c>
      <c r="R1911" s="8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5">
        <f t="shared" si="174"/>
        <v>42264.963159722218</v>
      </c>
      <c r="L1912" s="5">
        <f t="shared" si="175"/>
        <v>42308.947916666672</v>
      </c>
      <c r="M1912" t="b">
        <v>0</v>
      </c>
      <c r="N1912">
        <v>285</v>
      </c>
      <c r="O1912" t="b">
        <v>0</v>
      </c>
      <c r="P1912" t="s">
        <v>8294</v>
      </c>
      <c r="Q1912" s="7">
        <f t="shared" si="176"/>
        <v>0.39395294117647056</v>
      </c>
      <c r="R1912" s="8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5">
        <f t="shared" si="174"/>
        <v>41830.033958333333</v>
      </c>
      <c r="L1913" s="5">
        <f t="shared" si="175"/>
        <v>41860.033958333333</v>
      </c>
      <c r="M1913" t="b">
        <v>0</v>
      </c>
      <c r="N1913">
        <v>1</v>
      </c>
      <c r="O1913" t="b">
        <v>0</v>
      </c>
      <c r="P1913" t="s">
        <v>8294</v>
      </c>
      <c r="Q1913" s="7">
        <f t="shared" si="176"/>
        <v>2.3529411764705883E-4</v>
      </c>
      <c r="R1913" s="8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5">
        <f t="shared" si="174"/>
        <v>42129.226388888885</v>
      </c>
      <c r="L1914" s="5">
        <f t="shared" si="175"/>
        <v>42159.226388888885</v>
      </c>
      <c r="M1914" t="b">
        <v>0</v>
      </c>
      <c r="N1914">
        <v>42</v>
      </c>
      <c r="O1914" t="b">
        <v>0</v>
      </c>
      <c r="P1914" t="s">
        <v>8294</v>
      </c>
      <c r="Q1914" s="7">
        <f t="shared" si="176"/>
        <v>0.59299999999999997</v>
      </c>
      <c r="R1914" s="8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5">
        <f t="shared" si="174"/>
        <v>41890.511319444442</v>
      </c>
      <c r="L1915" s="5">
        <f t="shared" si="175"/>
        <v>41920.511319444442</v>
      </c>
      <c r="M1915" t="b">
        <v>0</v>
      </c>
      <c r="N1915">
        <v>26</v>
      </c>
      <c r="O1915" t="b">
        <v>0</v>
      </c>
      <c r="P1915" t="s">
        <v>8294</v>
      </c>
      <c r="Q1915" s="7">
        <f t="shared" si="176"/>
        <v>1.3270833333333334E-2</v>
      </c>
      <c r="R1915" s="8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5">
        <f t="shared" si="174"/>
        <v>41929.174456018518</v>
      </c>
      <c r="L1916" s="5">
        <f t="shared" si="175"/>
        <v>41944.165972222225</v>
      </c>
      <c r="M1916" t="b">
        <v>0</v>
      </c>
      <c r="N1916">
        <v>2</v>
      </c>
      <c r="O1916" t="b">
        <v>0</v>
      </c>
      <c r="P1916" t="s">
        <v>8294</v>
      </c>
      <c r="Q1916" s="7">
        <f t="shared" si="176"/>
        <v>9.0090090090090086E-2</v>
      </c>
      <c r="R1916" s="8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5">
        <f t="shared" si="174"/>
        <v>41864.04886574074</v>
      </c>
      <c r="L1917" s="5">
        <f t="shared" si="175"/>
        <v>41884.04886574074</v>
      </c>
      <c r="M1917" t="b">
        <v>0</v>
      </c>
      <c r="N1917">
        <v>4</v>
      </c>
      <c r="O1917" t="b">
        <v>0</v>
      </c>
      <c r="P1917" t="s">
        <v>8294</v>
      </c>
      <c r="Q1917" s="7">
        <f t="shared" si="176"/>
        <v>1.6E-2</v>
      </c>
      <c r="R1917" s="8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5">
        <f t="shared" si="174"/>
        <v>42656.717303240745</v>
      </c>
      <c r="L1918" s="5">
        <f t="shared" si="175"/>
        <v>42681.758969907409</v>
      </c>
      <c r="M1918" t="b">
        <v>0</v>
      </c>
      <c r="N1918">
        <v>6</v>
      </c>
      <c r="O1918" t="b">
        <v>0</v>
      </c>
      <c r="P1918" t="s">
        <v>8294</v>
      </c>
      <c r="Q1918" s="7">
        <f t="shared" si="176"/>
        <v>5.1000000000000004E-3</v>
      </c>
      <c r="R1918" s="8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5">
        <f t="shared" si="174"/>
        <v>42746.270057870366</v>
      </c>
      <c r="L1919" s="5">
        <f t="shared" si="175"/>
        <v>42776.270057870366</v>
      </c>
      <c r="M1919" t="b">
        <v>0</v>
      </c>
      <c r="N1919">
        <v>70</v>
      </c>
      <c r="O1919" t="b">
        <v>0</v>
      </c>
      <c r="P1919" t="s">
        <v>8294</v>
      </c>
      <c r="Q1919" s="7">
        <f t="shared" si="176"/>
        <v>0.52570512820512816</v>
      </c>
      <c r="R1919" s="8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5">
        <f t="shared" si="174"/>
        <v>41828.789942129632</v>
      </c>
      <c r="L1920" s="5">
        <f t="shared" si="175"/>
        <v>41863.789942129632</v>
      </c>
      <c r="M1920" t="b">
        <v>0</v>
      </c>
      <c r="N1920">
        <v>9</v>
      </c>
      <c r="O1920" t="b">
        <v>0</v>
      </c>
      <c r="P1920" t="s">
        <v>8294</v>
      </c>
      <c r="Q1920" s="7">
        <f t="shared" si="176"/>
        <v>1.04E-2</v>
      </c>
      <c r="R1920" s="8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5">
        <f t="shared" si="174"/>
        <v>42113.875567129624</v>
      </c>
      <c r="L1921" s="5">
        <f t="shared" si="175"/>
        <v>42143.875567129624</v>
      </c>
      <c r="M1921" t="b">
        <v>0</v>
      </c>
      <c r="N1921">
        <v>8</v>
      </c>
      <c r="O1921" t="b">
        <v>0</v>
      </c>
      <c r="P1921" t="s">
        <v>8294</v>
      </c>
      <c r="Q1921" s="7">
        <f t="shared" si="176"/>
        <v>0.47399999999999998</v>
      </c>
      <c r="R1921" s="8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5">
        <f t="shared" si="174"/>
        <v>42270.875706018516</v>
      </c>
      <c r="L1922" s="5">
        <f t="shared" si="175"/>
        <v>42298.958333333328</v>
      </c>
      <c r="M1922" t="b">
        <v>0</v>
      </c>
      <c r="N1922">
        <v>105</v>
      </c>
      <c r="O1922" t="b">
        <v>0</v>
      </c>
      <c r="P1922" t="s">
        <v>8294</v>
      </c>
      <c r="Q1922" s="7">
        <f t="shared" si="176"/>
        <v>0.43030000000000002</v>
      </c>
      <c r="R1922" s="8">
        <f t="shared" si="177"/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5">
        <f t="shared" ref="K1923:K1986" si="180">(((J1923/60)/60)/24)+DATE(1970,1,1)</f>
        <v>41074.221562500003</v>
      </c>
      <c r="L1923" s="5">
        <f t="shared" ref="L1923:L1986" si="181">(((I1923/60)/60)/24)+DATE(1970,1,1)</f>
        <v>41104.221562500003</v>
      </c>
      <c r="M1923" t="b">
        <v>0</v>
      </c>
      <c r="N1923">
        <v>38</v>
      </c>
      <c r="O1923" t="b">
        <v>1</v>
      </c>
      <c r="P1923" t="s">
        <v>8279</v>
      </c>
      <c r="Q1923" s="7">
        <f t="shared" ref="Q1923:Q1986" si="182">E1923/D1923</f>
        <v>1.3680000000000001</v>
      </c>
      <c r="R1923" s="8">
        <f t="shared" ref="R1923:R1986" si="183">IFERROR(E1923/N1923,0)</f>
        <v>54</v>
      </c>
      <c r="S1923" t="str">
        <f t="shared" ref="S1923:S1986" si="184">LEFT(P1923,FIND("/",P1923)-1)</f>
        <v>music</v>
      </c>
      <c r="T1923" t="str">
        <f t="shared" ref="T1923:T1986" si="185">RIGHT(P1923,LEN(P1923)-FIND("/",P1923))</f>
        <v>indie rock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5">
        <f t="shared" si="180"/>
        <v>41590.255868055552</v>
      </c>
      <c r="L1924" s="5">
        <f t="shared" si="181"/>
        <v>41620.255868055552</v>
      </c>
      <c r="M1924" t="b">
        <v>0</v>
      </c>
      <c r="N1924">
        <v>64</v>
      </c>
      <c r="O1924" t="b">
        <v>1</v>
      </c>
      <c r="P1924" t="s">
        <v>8279</v>
      </c>
      <c r="Q1924" s="7">
        <f t="shared" si="182"/>
        <v>1.1555</v>
      </c>
      <c r="R1924" s="8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5">
        <f t="shared" si="180"/>
        <v>40772.848749999997</v>
      </c>
      <c r="L1925" s="5">
        <f t="shared" si="181"/>
        <v>40813.207638888889</v>
      </c>
      <c r="M1925" t="b">
        <v>0</v>
      </c>
      <c r="N1925">
        <v>13</v>
      </c>
      <c r="O1925" t="b">
        <v>1</v>
      </c>
      <c r="P1925" t="s">
        <v>8279</v>
      </c>
      <c r="Q1925" s="7">
        <f t="shared" si="182"/>
        <v>2.4079999999999999</v>
      </c>
      <c r="R1925" s="8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5">
        <f t="shared" si="180"/>
        <v>41626.761053240742</v>
      </c>
      <c r="L1926" s="5">
        <f t="shared" si="181"/>
        <v>41654.814583333333</v>
      </c>
      <c r="M1926" t="b">
        <v>0</v>
      </c>
      <c r="N1926">
        <v>33</v>
      </c>
      <c r="O1926" t="b">
        <v>1</v>
      </c>
      <c r="P1926" t="s">
        <v>8279</v>
      </c>
      <c r="Q1926" s="7">
        <f t="shared" si="182"/>
        <v>1.1439999999999999</v>
      </c>
      <c r="R1926" s="8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5">
        <f t="shared" si="180"/>
        <v>41535.90148148148</v>
      </c>
      <c r="L1927" s="5">
        <f t="shared" si="181"/>
        <v>41558</v>
      </c>
      <c r="M1927" t="b">
        <v>0</v>
      </c>
      <c r="N1927">
        <v>52</v>
      </c>
      <c r="O1927" t="b">
        <v>1</v>
      </c>
      <c r="P1927" t="s">
        <v>8279</v>
      </c>
      <c r="Q1927" s="7">
        <f t="shared" si="182"/>
        <v>1.1033333333333333</v>
      </c>
      <c r="R1927" s="8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5">
        <f t="shared" si="180"/>
        <v>40456.954351851848</v>
      </c>
      <c r="L1928" s="5">
        <f t="shared" si="181"/>
        <v>40484.018055555556</v>
      </c>
      <c r="M1928" t="b">
        <v>0</v>
      </c>
      <c r="N1928">
        <v>107</v>
      </c>
      <c r="O1928" t="b">
        <v>1</v>
      </c>
      <c r="P1928" t="s">
        <v>8279</v>
      </c>
      <c r="Q1928" s="7">
        <f t="shared" si="182"/>
        <v>1.9537933333333333</v>
      </c>
      <c r="R1928" s="8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5">
        <f t="shared" si="180"/>
        <v>40960.861562500002</v>
      </c>
      <c r="L1929" s="5">
        <f t="shared" si="181"/>
        <v>40976.207638888889</v>
      </c>
      <c r="M1929" t="b">
        <v>0</v>
      </c>
      <c r="N1929">
        <v>11</v>
      </c>
      <c r="O1929" t="b">
        <v>1</v>
      </c>
      <c r="P1929" t="s">
        <v>8279</v>
      </c>
      <c r="Q1929" s="7">
        <f t="shared" si="182"/>
        <v>1.0333333333333334</v>
      </c>
      <c r="R1929" s="8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5">
        <f t="shared" si="180"/>
        <v>41371.648078703707</v>
      </c>
      <c r="L1930" s="5">
        <f t="shared" si="181"/>
        <v>41401.648078703707</v>
      </c>
      <c r="M1930" t="b">
        <v>0</v>
      </c>
      <c r="N1930">
        <v>34</v>
      </c>
      <c r="O1930" t="b">
        <v>1</v>
      </c>
      <c r="P1930" t="s">
        <v>8279</v>
      </c>
      <c r="Q1930" s="7">
        <f t="shared" si="182"/>
        <v>1.031372549019608</v>
      </c>
      <c r="R1930" s="8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5">
        <f t="shared" si="180"/>
        <v>40687.021597222221</v>
      </c>
      <c r="L1931" s="5">
        <f t="shared" si="181"/>
        <v>40729.021597222221</v>
      </c>
      <c r="M1931" t="b">
        <v>0</v>
      </c>
      <c r="N1931">
        <v>75</v>
      </c>
      <c r="O1931" t="b">
        <v>1</v>
      </c>
      <c r="P1931" t="s">
        <v>8279</v>
      </c>
      <c r="Q1931" s="7">
        <f t="shared" si="182"/>
        <v>1.003125</v>
      </c>
      <c r="R1931" s="8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5">
        <f t="shared" si="180"/>
        <v>41402.558819444443</v>
      </c>
      <c r="L1932" s="5">
        <f t="shared" si="181"/>
        <v>41462.558819444443</v>
      </c>
      <c r="M1932" t="b">
        <v>0</v>
      </c>
      <c r="N1932">
        <v>26</v>
      </c>
      <c r="O1932" t="b">
        <v>1</v>
      </c>
      <c r="P1932" t="s">
        <v>8279</v>
      </c>
      <c r="Q1932" s="7">
        <f t="shared" si="182"/>
        <v>1.27</v>
      </c>
      <c r="R1932" s="8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5">
        <f t="shared" si="180"/>
        <v>41037.892465277779</v>
      </c>
      <c r="L1933" s="5">
        <f t="shared" si="181"/>
        <v>41051.145833333336</v>
      </c>
      <c r="M1933" t="b">
        <v>0</v>
      </c>
      <c r="N1933">
        <v>50</v>
      </c>
      <c r="O1933" t="b">
        <v>1</v>
      </c>
      <c r="P1933" t="s">
        <v>8279</v>
      </c>
      <c r="Q1933" s="7">
        <f t="shared" si="182"/>
        <v>1.20601</v>
      </c>
      <c r="R1933" s="8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5">
        <f t="shared" si="180"/>
        <v>40911.809872685182</v>
      </c>
      <c r="L1934" s="5">
        <f t="shared" si="181"/>
        <v>40932.809872685182</v>
      </c>
      <c r="M1934" t="b">
        <v>0</v>
      </c>
      <c r="N1934">
        <v>80</v>
      </c>
      <c r="O1934" t="b">
        <v>1</v>
      </c>
      <c r="P1934" t="s">
        <v>8279</v>
      </c>
      <c r="Q1934" s="7">
        <f t="shared" si="182"/>
        <v>1.0699047619047619</v>
      </c>
      <c r="R1934" s="8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5">
        <f t="shared" si="180"/>
        <v>41879.130868055552</v>
      </c>
      <c r="L1935" s="5">
        <f t="shared" si="181"/>
        <v>41909.130868055552</v>
      </c>
      <c r="M1935" t="b">
        <v>0</v>
      </c>
      <c r="N1935">
        <v>110</v>
      </c>
      <c r="O1935" t="b">
        <v>1</v>
      </c>
      <c r="P1935" t="s">
        <v>8279</v>
      </c>
      <c r="Q1935" s="7">
        <f t="shared" si="182"/>
        <v>1.7243333333333333</v>
      </c>
      <c r="R1935" s="8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5">
        <f t="shared" si="180"/>
        <v>40865.867141203707</v>
      </c>
      <c r="L1936" s="5">
        <f t="shared" si="181"/>
        <v>40902.208333333336</v>
      </c>
      <c r="M1936" t="b">
        <v>0</v>
      </c>
      <c r="N1936">
        <v>77</v>
      </c>
      <c r="O1936" t="b">
        <v>1</v>
      </c>
      <c r="P1936" t="s">
        <v>8279</v>
      </c>
      <c r="Q1936" s="7">
        <f t="shared" si="182"/>
        <v>1.2362</v>
      </c>
      <c r="R1936" s="8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5">
        <f t="shared" si="180"/>
        <v>41773.932534722226</v>
      </c>
      <c r="L1937" s="5">
        <f t="shared" si="181"/>
        <v>41811.207638888889</v>
      </c>
      <c r="M1937" t="b">
        <v>0</v>
      </c>
      <c r="N1937">
        <v>50</v>
      </c>
      <c r="O1937" t="b">
        <v>1</v>
      </c>
      <c r="P1937" t="s">
        <v>8279</v>
      </c>
      <c r="Q1937" s="7">
        <f t="shared" si="182"/>
        <v>1.0840000000000001</v>
      </c>
      <c r="R1937" s="8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5">
        <f t="shared" si="180"/>
        <v>40852.889699074076</v>
      </c>
      <c r="L1938" s="5">
        <f t="shared" si="181"/>
        <v>40883.249305555553</v>
      </c>
      <c r="M1938" t="b">
        <v>0</v>
      </c>
      <c r="N1938">
        <v>145</v>
      </c>
      <c r="O1938" t="b">
        <v>1</v>
      </c>
      <c r="P1938" t="s">
        <v>8279</v>
      </c>
      <c r="Q1938" s="7">
        <f t="shared" si="182"/>
        <v>1.1652013333333333</v>
      </c>
      <c r="R1938" s="8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5">
        <f t="shared" si="180"/>
        <v>41059.118993055556</v>
      </c>
      <c r="L1939" s="5">
        <f t="shared" si="181"/>
        <v>41075.165972222225</v>
      </c>
      <c r="M1939" t="b">
        <v>0</v>
      </c>
      <c r="N1939">
        <v>29</v>
      </c>
      <c r="O1939" t="b">
        <v>1</v>
      </c>
      <c r="P1939" t="s">
        <v>8279</v>
      </c>
      <c r="Q1939" s="7">
        <f t="shared" si="182"/>
        <v>1.8724499999999999</v>
      </c>
      <c r="R1939" s="8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5">
        <f t="shared" si="180"/>
        <v>41426.259618055556</v>
      </c>
      <c r="L1940" s="5">
        <f t="shared" si="181"/>
        <v>41457.208333333336</v>
      </c>
      <c r="M1940" t="b">
        <v>0</v>
      </c>
      <c r="N1940">
        <v>114</v>
      </c>
      <c r="O1940" t="b">
        <v>1</v>
      </c>
      <c r="P1940" t="s">
        <v>8279</v>
      </c>
      <c r="Q1940" s="7">
        <f t="shared" si="182"/>
        <v>1.1593333333333333</v>
      </c>
      <c r="R1940" s="8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5">
        <f t="shared" si="180"/>
        <v>41313.985046296293</v>
      </c>
      <c r="L1941" s="5">
        <f t="shared" si="181"/>
        <v>41343.943379629629</v>
      </c>
      <c r="M1941" t="b">
        <v>0</v>
      </c>
      <c r="N1941">
        <v>96</v>
      </c>
      <c r="O1941" t="b">
        <v>1</v>
      </c>
      <c r="P1941" t="s">
        <v>8279</v>
      </c>
      <c r="Q1941" s="7">
        <f t="shared" si="182"/>
        <v>1.107</v>
      </c>
      <c r="R1941" s="8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5">
        <f t="shared" si="180"/>
        <v>40670.507326388892</v>
      </c>
      <c r="L1942" s="5">
        <f t="shared" si="181"/>
        <v>40709.165972222225</v>
      </c>
      <c r="M1942" t="b">
        <v>0</v>
      </c>
      <c r="N1942">
        <v>31</v>
      </c>
      <c r="O1942" t="b">
        <v>1</v>
      </c>
      <c r="P1942" t="s">
        <v>8279</v>
      </c>
      <c r="Q1942" s="7">
        <f t="shared" si="182"/>
        <v>1.7092307692307693</v>
      </c>
      <c r="R1942" s="8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5">
        <f t="shared" si="180"/>
        <v>41744.290868055556</v>
      </c>
      <c r="L1943" s="5">
        <f t="shared" si="181"/>
        <v>41774.290868055556</v>
      </c>
      <c r="M1943" t="b">
        <v>1</v>
      </c>
      <c r="N1943">
        <v>4883</v>
      </c>
      <c r="O1943" t="b">
        <v>1</v>
      </c>
      <c r="P1943" t="s">
        <v>8295</v>
      </c>
      <c r="Q1943" s="7">
        <f t="shared" si="182"/>
        <v>1.2611835600000001</v>
      </c>
      <c r="R1943" s="8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5">
        <f t="shared" si="180"/>
        <v>40638.828009259261</v>
      </c>
      <c r="L1944" s="5">
        <f t="shared" si="181"/>
        <v>40728.828009259261</v>
      </c>
      <c r="M1944" t="b">
        <v>1</v>
      </c>
      <c r="N1944">
        <v>95</v>
      </c>
      <c r="O1944" t="b">
        <v>1</v>
      </c>
      <c r="P1944" t="s">
        <v>8295</v>
      </c>
      <c r="Q1944" s="7">
        <f t="shared" si="182"/>
        <v>1.3844033333333334</v>
      </c>
      <c r="R1944" s="8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5">
        <f t="shared" si="180"/>
        <v>42548.269861111112</v>
      </c>
      <c r="L1945" s="5">
        <f t="shared" si="181"/>
        <v>42593.269861111112</v>
      </c>
      <c r="M1945" t="b">
        <v>1</v>
      </c>
      <c r="N1945">
        <v>2478</v>
      </c>
      <c r="O1945" t="b">
        <v>1</v>
      </c>
      <c r="P1945" t="s">
        <v>8295</v>
      </c>
      <c r="Q1945" s="7">
        <f t="shared" si="182"/>
        <v>17.052499999999998</v>
      </c>
      <c r="R1945" s="8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5">
        <f t="shared" si="180"/>
        <v>41730.584374999999</v>
      </c>
      <c r="L1946" s="5">
        <f t="shared" si="181"/>
        <v>41760.584374999999</v>
      </c>
      <c r="M1946" t="b">
        <v>1</v>
      </c>
      <c r="N1946">
        <v>1789</v>
      </c>
      <c r="O1946" t="b">
        <v>1</v>
      </c>
      <c r="P1946" t="s">
        <v>8295</v>
      </c>
      <c r="Q1946" s="7">
        <f t="shared" si="182"/>
        <v>7.8805550000000002</v>
      </c>
      <c r="R1946" s="8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5">
        <f t="shared" si="180"/>
        <v>42157.251828703709</v>
      </c>
      <c r="L1947" s="5">
        <f t="shared" si="181"/>
        <v>42197.251828703709</v>
      </c>
      <c r="M1947" t="b">
        <v>1</v>
      </c>
      <c r="N1947">
        <v>680</v>
      </c>
      <c r="O1947" t="b">
        <v>1</v>
      </c>
      <c r="P1947" t="s">
        <v>8295</v>
      </c>
      <c r="Q1947" s="7">
        <f t="shared" si="182"/>
        <v>3.4801799999999998</v>
      </c>
      <c r="R1947" s="8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5">
        <f t="shared" si="180"/>
        <v>41689.150011574071</v>
      </c>
      <c r="L1948" s="5">
        <f t="shared" si="181"/>
        <v>41749.108344907407</v>
      </c>
      <c r="M1948" t="b">
        <v>1</v>
      </c>
      <c r="N1948">
        <v>70</v>
      </c>
      <c r="O1948" t="b">
        <v>1</v>
      </c>
      <c r="P1948" t="s">
        <v>8295</v>
      </c>
      <c r="Q1948" s="7">
        <f t="shared" si="182"/>
        <v>1.4974666666666667</v>
      </c>
      <c r="R1948" s="8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5">
        <f t="shared" si="180"/>
        <v>40102.918055555558</v>
      </c>
      <c r="L1949" s="5">
        <f t="shared" si="181"/>
        <v>40140.249305555553</v>
      </c>
      <c r="M1949" t="b">
        <v>1</v>
      </c>
      <c r="N1949">
        <v>23</v>
      </c>
      <c r="O1949" t="b">
        <v>1</v>
      </c>
      <c r="P1949" t="s">
        <v>8295</v>
      </c>
      <c r="Q1949" s="7">
        <f t="shared" si="182"/>
        <v>1.0063375000000001</v>
      </c>
      <c r="R1949" s="8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5">
        <f t="shared" si="180"/>
        <v>42473.604270833333</v>
      </c>
      <c r="L1950" s="5">
        <f t="shared" si="181"/>
        <v>42527.709722222222</v>
      </c>
      <c r="M1950" t="b">
        <v>1</v>
      </c>
      <c r="N1950">
        <v>4245</v>
      </c>
      <c r="O1950" t="b">
        <v>1</v>
      </c>
      <c r="P1950" t="s">
        <v>8295</v>
      </c>
      <c r="Q1950" s="7">
        <f t="shared" si="182"/>
        <v>8.0021100000000001</v>
      </c>
      <c r="R1950" s="8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5">
        <f t="shared" si="180"/>
        <v>41800.423043981478</v>
      </c>
      <c r="L1951" s="5">
        <f t="shared" si="181"/>
        <v>41830.423043981478</v>
      </c>
      <c r="M1951" t="b">
        <v>1</v>
      </c>
      <c r="N1951">
        <v>943</v>
      </c>
      <c r="O1951" t="b">
        <v>1</v>
      </c>
      <c r="P1951" t="s">
        <v>8295</v>
      </c>
      <c r="Q1951" s="7">
        <f t="shared" si="182"/>
        <v>1.0600260000000001</v>
      </c>
      <c r="R1951" s="8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5">
        <f t="shared" si="180"/>
        <v>40624.181400462963</v>
      </c>
      <c r="L1952" s="5">
        <f t="shared" si="181"/>
        <v>40655.181400462963</v>
      </c>
      <c r="M1952" t="b">
        <v>1</v>
      </c>
      <c r="N1952">
        <v>1876</v>
      </c>
      <c r="O1952" t="b">
        <v>1</v>
      </c>
      <c r="P1952" t="s">
        <v>8295</v>
      </c>
      <c r="Q1952" s="7">
        <f t="shared" si="182"/>
        <v>2.0051866666666669</v>
      </c>
      <c r="R1952" s="8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5">
        <f t="shared" si="180"/>
        <v>42651.420567129629</v>
      </c>
      <c r="L1953" s="5">
        <f t="shared" si="181"/>
        <v>42681.462233796294</v>
      </c>
      <c r="M1953" t="b">
        <v>1</v>
      </c>
      <c r="N1953">
        <v>834</v>
      </c>
      <c r="O1953" t="b">
        <v>1</v>
      </c>
      <c r="P1953" t="s">
        <v>8295</v>
      </c>
      <c r="Q1953" s="7">
        <f t="shared" si="182"/>
        <v>2.1244399999999999</v>
      </c>
      <c r="R1953" s="8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5">
        <f t="shared" si="180"/>
        <v>41526.60665509259</v>
      </c>
      <c r="L1954" s="5">
        <f t="shared" si="181"/>
        <v>41563.60665509259</v>
      </c>
      <c r="M1954" t="b">
        <v>1</v>
      </c>
      <c r="N1954">
        <v>682</v>
      </c>
      <c r="O1954" t="b">
        <v>1</v>
      </c>
      <c r="P1954" t="s">
        <v>8295</v>
      </c>
      <c r="Q1954" s="7">
        <f t="shared" si="182"/>
        <v>1.9847237142857144</v>
      </c>
      <c r="R1954" s="8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5">
        <f t="shared" si="180"/>
        <v>40941.199826388889</v>
      </c>
      <c r="L1955" s="5">
        <f t="shared" si="181"/>
        <v>40970.125</v>
      </c>
      <c r="M1955" t="b">
        <v>1</v>
      </c>
      <c r="N1955">
        <v>147</v>
      </c>
      <c r="O1955" t="b">
        <v>1</v>
      </c>
      <c r="P1955" t="s">
        <v>8295</v>
      </c>
      <c r="Q1955" s="7">
        <f t="shared" si="182"/>
        <v>2.2594666666666665</v>
      </c>
      <c r="R1955" s="8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5">
        <f t="shared" si="180"/>
        <v>42394.580740740741</v>
      </c>
      <c r="L1956" s="5">
        <f t="shared" si="181"/>
        <v>42441.208333333328</v>
      </c>
      <c r="M1956" t="b">
        <v>1</v>
      </c>
      <c r="N1956">
        <v>415</v>
      </c>
      <c r="O1956" t="b">
        <v>1</v>
      </c>
      <c r="P1956" t="s">
        <v>8295</v>
      </c>
      <c r="Q1956" s="7">
        <f t="shared" si="182"/>
        <v>6.9894800000000004</v>
      </c>
      <c r="R1956" s="8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5">
        <f t="shared" si="180"/>
        <v>41020.271770833337</v>
      </c>
      <c r="L1957" s="5">
        <f t="shared" si="181"/>
        <v>41052.791666666664</v>
      </c>
      <c r="M1957" t="b">
        <v>1</v>
      </c>
      <c r="N1957">
        <v>290</v>
      </c>
      <c r="O1957" t="b">
        <v>1</v>
      </c>
      <c r="P1957" t="s">
        <v>8295</v>
      </c>
      <c r="Q1957" s="7">
        <f t="shared" si="182"/>
        <v>3.9859528571428569</v>
      </c>
      <c r="R1957" s="8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5">
        <f t="shared" si="180"/>
        <v>42067.923668981486</v>
      </c>
      <c r="L1958" s="5">
        <f t="shared" si="181"/>
        <v>42112.882002314815</v>
      </c>
      <c r="M1958" t="b">
        <v>1</v>
      </c>
      <c r="N1958">
        <v>365</v>
      </c>
      <c r="O1958" t="b">
        <v>1</v>
      </c>
      <c r="P1958" t="s">
        <v>8295</v>
      </c>
      <c r="Q1958" s="7">
        <f t="shared" si="182"/>
        <v>2.9403333333333332</v>
      </c>
      <c r="R1958" s="8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5">
        <f t="shared" si="180"/>
        <v>41179.098530092589</v>
      </c>
      <c r="L1959" s="5">
        <f t="shared" si="181"/>
        <v>41209.098530092589</v>
      </c>
      <c r="M1959" t="b">
        <v>1</v>
      </c>
      <c r="N1959">
        <v>660</v>
      </c>
      <c r="O1959" t="b">
        <v>1</v>
      </c>
      <c r="P1959" t="s">
        <v>8295</v>
      </c>
      <c r="Q1959" s="7">
        <f t="shared" si="182"/>
        <v>1.6750470000000002</v>
      </c>
      <c r="R1959" s="8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5">
        <f t="shared" si="180"/>
        <v>41326.987974537034</v>
      </c>
      <c r="L1960" s="5">
        <f t="shared" si="181"/>
        <v>41356.94630787037</v>
      </c>
      <c r="M1960" t="b">
        <v>1</v>
      </c>
      <c r="N1960">
        <v>1356</v>
      </c>
      <c r="O1960" t="b">
        <v>1</v>
      </c>
      <c r="P1960" t="s">
        <v>8295</v>
      </c>
      <c r="Q1960" s="7">
        <f t="shared" si="182"/>
        <v>14.355717142857143</v>
      </c>
      <c r="R1960" s="8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5">
        <f t="shared" si="180"/>
        <v>41871.845601851855</v>
      </c>
      <c r="L1961" s="5">
        <f t="shared" si="181"/>
        <v>41913</v>
      </c>
      <c r="M1961" t="b">
        <v>1</v>
      </c>
      <c r="N1961">
        <v>424</v>
      </c>
      <c r="O1961" t="b">
        <v>1</v>
      </c>
      <c r="P1961" t="s">
        <v>8295</v>
      </c>
      <c r="Q1961" s="7">
        <f t="shared" si="182"/>
        <v>1.5673440000000001</v>
      </c>
      <c r="R1961" s="8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5">
        <f t="shared" si="180"/>
        <v>41964.362743055557</v>
      </c>
      <c r="L1962" s="5">
        <f t="shared" si="181"/>
        <v>41994.362743055557</v>
      </c>
      <c r="M1962" t="b">
        <v>1</v>
      </c>
      <c r="N1962">
        <v>33</v>
      </c>
      <c r="O1962" t="b">
        <v>1</v>
      </c>
      <c r="P1962" t="s">
        <v>8295</v>
      </c>
      <c r="Q1962" s="7">
        <f t="shared" si="182"/>
        <v>1.1790285714285715</v>
      </c>
      <c r="R1962" s="8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5">
        <f t="shared" si="180"/>
        <v>41148.194641203707</v>
      </c>
      <c r="L1963" s="5">
        <f t="shared" si="181"/>
        <v>41188.165972222225</v>
      </c>
      <c r="M1963" t="b">
        <v>1</v>
      </c>
      <c r="N1963">
        <v>1633</v>
      </c>
      <c r="O1963" t="b">
        <v>1</v>
      </c>
      <c r="P1963" t="s">
        <v>8295</v>
      </c>
      <c r="Q1963" s="7">
        <f t="shared" si="182"/>
        <v>11.053811999999999</v>
      </c>
      <c r="R1963" s="8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5">
        <f t="shared" si="180"/>
        <v>41742.780509259261</v>
      </c>
      <c r="L1964" s="5">
        <f t="shared" si="181"/>
        <v>41772.780509259261</v>
      </c>
      <c r="M1964" t="b">
        <v>1</v>
      </c>
      <c r="N1964">
        <v>306</v>
      </c>
      <c r="O1964" t="b">
        <v>1</v>
      </c>
      <c r="P1964" t="s">
        <v>8295</v>
      </c>
      <c r="Q1964" s="7">
        <f t="shared" si="182"/>
        <v>1.9292499999999999</v>
      </c>
      <c r="R1964" s="8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5">
        <f t="shared" si="180"/>
        <v>41863.429791666669</v>
      </c>
      <c r="L1965" s="5">
        <f t="shared" si="181"/>
        <v>41898.429791666669</v>
      </c>
      <c r="M1965" t="b">
        <v>1</v>
      </c>
      <c r="N1965">
        <v>205</v>
      </c>
      <c r="O1965" t="b">
        <v>1</v>
      </c>
      <c r="P1965" t="s">
        <v>8295</v>
      </c>
      <c r="Q1965" s="7">
        <f t="shared" si="182"/>
        <v>1.268842105263158</v>
      </c>
      <c r="R1965" s="8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5">
        <f t="shared" si="180"/>
        <v>42452.272824074069</v>
      </c>
      <c r="L1966" s="5">
        <f t="shared" si="181"/>
        <v>42482.272824074069</v>
      </c>
      <c r="M1966" t="b">
        <v>1</v>
      </c>
      <c r="N1966">
        <v>1281</v>
      </c>
      <c r="O1966" t="b">
        <v>1</v>
      </c>
      <c r="P1966" t="s">
        <v>8295</v>
      </c>
      <c r="Q1966" s="7">
        <f t="shared" si="182"/>
        <v>2.5957748878923765</v>
      </c>
      <c r="R1966" s="8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5">
        <f t="shared" si="180"/>
        <v>40898.089236111111</v>
      </c>
      <c r="L1967" s="5">
        <f t="shared" si="181"/>
        <v>40920.041666666664</v>
      </c>
      <c r="M1967" t="b">
        <v>1</v>
      </c>
      <c r="N1967">
        <v>103</v>
      </c>
      <c r="O1967" t="b">
        <v>1</v>
      </c>
      <c r="P1967" t="s">
        <v>8295</v>
      </c>
      <c r="Q1967" s="7">
        <f t="shared" si="182"/>
        <v>2.6227999999999998</v>
      </c>
      <c r="R1967" s="8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5">
        <f t="shared" si="180"/>
        <v>41835.540486111109</v>
      </c>
      <c r="L1968" s="5">
        <f t="shared" si="181"/>
        <v>41865.540486111109</v>
      </c>
      <c r="M1968" t="b">
        <v>1</v>
      </c>
      <c r="N1968">
        <v>1513</v>
      </c>
      <c r="O1968" t="b">
        <v>1</v>
      </c>
      <c r="P1968" t="s">
        <v>8295</v>
      </c>
      <c r="Q1968" s="7">
        <f t="shared" si="182"/>
        <v>2.0674309000000002</v>
      </c>
      <c r="R1968" s="8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5">
        <f t="shared" si="180"/>
        <v>41730.663530092592</v>
      </c>
      <c r="L1969" s="5">
        <f t="shared" si="181"/>
        <v>41760.663530092592</v>
      </c>
      <c r="M1969" t="b">
        <v>1</v>
      </c>
      <c r="N1969">
        <v>405</v>
      </c>
      <c r="O1969" t="b">
        <v>1</v>
      </c>
      <c r="P1969" t="s">
        <v>8295</v>
      </c>
      <c r="Q1969" s="7">
        <f t="shared" si="182"/>
        <v>3.7012999999999998</v>
      </c>
      <c r="R1969" s="8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5">
        <f t="shared" si="180"/>
        <v>42676.586979166663</v>
      </c>
      <c r="L1970" s="5">
        <f t="shared" si="181"/>
        <v>42707.628645833334</v>
      </c>
      <c r="M1970" t="b">
        <v>1</v>
      </c>
      <c r="N1970">
        <v>510</v>
      </c>
      <c r="O1970" t="b">
        <v>1</v>
      </c>
      <c r="P1970" t="s">
        <v>8295</v>
      </c>
      <c r="Q1970" s="7">
        <f t="shared" si="182"/>
        <v>2.8496600000000001</v>
      </c>
      <c r="R1970" s="8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5">
        <f t="shared" si="180"/>
        <v>42557.792453703703</v>
      </c>
      <c r="L1971" s="5">
        <f t="shared" si="181"/>
        <v>42587.792453703703</v>
      </c>
      <c r="M1971" t="b">
        <v>1</v>
      </c>
      <c r="N1971">
        <v>1887</v>
      </c>
      <c r="O1971" t="b">
        <v>1</v>
      </c>
      <c r="P1971" t="s">
        <v>8295</v>
      </c>
      <c r="Q1971" s="7">
        <f t="shared" si="182"/>
        <v>5.7907999999999999</v>
      </c>
      <c r="R1971" s="8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5">
        <f t="shared" si="180"/>
        <v>41324.193298611113</v>
      </c>
      <c r="L1972" s="5">
        <f t="shared" si="181"/>
        <v>41384.151631944449</v>
      </c>
      <c r="M1972" t="b">
        <v>1</v>
      </c>
      <c r="N1972">
        <v>701</v>
      </c>
      <c r="O1972" t="b">
        <v>1</v>
      </c>
      <c r="P1972" t="s">
        <v>8295</v>
      </c>
      <c r="Q1972" s="7">
        <f t="shared" si="182"/>
        <v>11.318</v>
      </c>
      <c r="R1972" s="8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5">
        <f t="shared" si="180"/>
        <v>41561.500706018516</v>
      </c>
      <c r="L1973" s="5">
        <f t="shared" si="181"/>
        <v>41593.166666666664</v>
      </c>
      <c r="M1973" t="b">
        <v>1</v>
      </c>
      <c r="N1973">
        <v>3863</v>
      </c>
      <c r="O1973" t="b">
        <v>1</v>
      </c>
      <c r="P1973" t="s">
        <v>8295</v>
      </c>
      <c r="Q1973" s="7">
        <f t="shared" si="182"/>
        <v>2.6302771750000002</v>
      </c>
      <c r="R1973" s="8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5">
        <f t="shared" si="180"/>
        <v>41201.012083333335</v>
      </c>
      <c r="L1974" s="5">
        <f t="shared" si="181"/>
        <v>41231.053749999999</v>
      </c>
      <c r="M1974" t="b">
        <v>1</v>
      </c>
      <c r="N1974">
        <v>238</v>
      </c>
      <c r="O1974" t="b">
        <v>1</v>
      </c>
      <c r="P1974" t="s">
        <v>8295</v>
      </c>
      <c r="Q1974" s="7">
        <f t="shared" si="182"/>
        <v>6.7447999999999997</v>
      </c>
      <c r="R1974" s="8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5">
        <f t="shared" si="180"/>
        <v>42549.722962962958</v>
      </c>
      <c r="L1975" s="5">
        <f t="shared" si="181"/>
        <v>42588.291666666672</v>
      </c>
      <c r="M1975" t="b">
        <v>1</v>
      </c>
      <c r="N1975">
        <v>2051</v>
      </c>
      <c r="O1975" t="b">
        <v>1</v>
      </c>
      <c r="P1975" t="s">
        <v>8295</v>
      </c>
      <c r="Q1975" s="7">
        <f t="shared" si="182"/>
        <v>2.5683081313131315</v>
      </c>
      <c r="R1975" s="8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5">
        <f t="shared" si="180"/>
        <v>41445.334131944444</v>
      </c>
      <c r="L1976" s="5">
        <f t="shared" si="181"/>
        <v>41505.334131944444</v>
      </c>
      <c r="M1976" t="b">
        <v>1</v>
      </c>
      <c r="N1976">
        <v>402</v>
      </c>
      <c r="O1976" t="b">
        <v>1</v>
      </c>
      <c r="P1976" t="s">
        <v>8295</v>
      </c>
      <c r="Q1976" s="7">
        <f t="shared" si="182"/>
        <v>3.7549600000000001</v>
      </c>
      <c r="R1976" s="8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5">
        <f t="shared" si="180"/>
        <v>41313.755219907405</v>
      </c>
      <c r="L1977" s="5">
        <f t="shared" si="181"/>
        <v>41343.755219907405</v>
      </c>
      <c r="M1977" t="b">
        <v>1</v>
      </c>
      <c r="N1977">
        <v>253</v>
      </c>
      <c r="O1977" t="b">
        <v>1</v>
      </c>
      <c r="P1977" t="s">
        <v>8295</v>
      </c>
      <c r="Q1977" s="7">
        <f t="shared" si="182"/>
        <v>2.0870837499999997</v>
      </c>
      <c r="R1977" s="8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5">
        <f t="shared" si="180"/>
        <v>41438.899594907409</v>
      </c>
      <c r="L1978" s="5">
        <f t="shared" si="181"/>
        <v>41468.899594907409</v>
      </c>
      <c r="M1978" t="b">
        <v>1</v>
      </c>
      <c r="N1978">
        <v>473</v>
      </c>
      <c r="O1978" t="b">
        <v>1</v>
      </c>
      <c r="P1978" t="s">
        <v>8295</v>
      </c>
      <c r="Q1978" s="7">
        <f t="shared" si="182"/>
        <v>3.4660000000000002</v>
      </c>
      <c r="R1978" s="8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5">
        <f t="shared" si="180"/>
        <v>42311.216898148152</v>
      </c>
      <c r="L1979" s="5">
        <f t="shared" si="181"/>
        <v>42357.332638888889</v>
      </c>
      <c r="M1979" t="b">
        <v>1</v>
      </c>
      <c r="N1979">
        <v>821</v>
      </c>
      <c r="O1979" t="b">
        <v>1</v>
      </c>
      <c r="P1979" t="s">
        <v>8295</v>
      </c>
      <c r="Q1979" s="7">
        <f t="shared" si="182"/>
        <v>4.0232999999999999</v>
      </c>
      <c r="R1979" s="8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5">
        <f t="shared" si="180"/>
        <v>41039.225601851853</v>
      </c>
      <c r="L1980" s="5">
        <f t="shared" si="181"/>
        <v>41072.291666666664</v>
      </c>
      <c r="M1980" t="b">
        <v>1</v>
      </c>
      <c r="N1980">
        <v>388</v>
      </c>
      <c r="O1980" t="b">
        <v>1</v>
      </c>
      <c r="P1980" t="s">
        <v>8295</v>
      </c>
      <c r="Q1980" s="7">
        <f t="shared" si="182"/>
        <v>10.2684514</v>
      </c>
      <c r="R1980" s="8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5">
        <f t="shared" si="180"/>
        <v>42290.460023148145</v>
      </c>
      <c r="L1981" s="5">
        <f t="shared" si="181"/>
        <v>42327.207638888889</v>
      </c>
      <c r="M1981" t="b">
        <v>1</v>
      </c>
      <c r="N1981">
        <v>813</v>
      </c>
      <c r="O1981" t="b">
        <v>1</v>
      </c>
      <c r="P1981" t="s">
        <v>8295</v>
      </c>
      <c r="Q1981" s="7">
        <f t="shared" si="182"/>
        <v>1.14901155</v>
      </c>
      <c r="R1981" s="8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5">
        <f t="shared" si="180"/>
        <v>42423.542384259257</v>
      </c>
      <c r="L1982" s="5">
        <f t="shared" si="181"/>
        <v>42463.500717592593</v>
      </c>
      <c r="M1982" t="b">
        <v>1</v>
      </c>
      <c r="N1982">
        <v>1945</v>
      </c>
      <c r="O1982" t="b">
        <v>1</v>
      </c>
      <c r="P1982" t="s">
        <v>8295</v>
      </c>
      <c r="Q1982" s="7">
        <f t="shared" si="182"/>
        <v>3.5482402000000004</v>
      </c>
      <c r="R1982" s="8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5">
        <f t="shared" si="180"/>
        <v>41799.725289351853</v>
      </c>
      <c r="L1983" s="5">
        <f t="shared" si="181"/>
        <v>41829.725289351853</v>
      </c>
      <c r="M1983" t="b">
        <v>0</v>
      </c>
      <c r="N1983">
        <v>12</v>
      </c>
      <c r="O1983" t="b">
        <v>0</v>
      </c>
      <c r="P1983" t="s">
        <v>8296</v>
      </c>
      <c r="Q1983" s="7">
        <f t="shared" si="182"/>
        <v>5.0799999999999998E-2</v>
      </c>
      <c r="R1983" s="8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5">
        <f t="shared" si="180"/>
        <v>42678.586655092593</v>
      </c>
      <c r="L1984" s="5">
        <f t="shared" si="181"/>
        <v>42708.628321759257</v>
      </c>
      <c r="M1984" t="b">
        <v>0</v>
      </c>
      <c r="N1984">
        <v>0</v>
      </c>
      <c r="O1984" t="b">
        <v>0</v>
      </c>
      <c r="P1984" t="s">
        <v>8296</v>
      </c>
      <c r="Q1984" s="7">
        <f t="shared" si="182"/>
        <v>0</v>
      </c>
      <c r="R1984" s="8">
        <f t="shared" si="183"/>
        <v>0</v>
      </c>
      <c r="S1984" t="str">
        <f t="shared" si="184"/>
        <v>photography</v>
      </c>
      <c r="T1984" t="str">
        <f t="shared" si="185"/>
        <v>people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5">
        <f t="shared" si="180"/>
        <v>42593.011782407411</v>
      </c>
      <c r="L1985" s="5">
        <f t="shared" si="181"/>
        <v>42615.291666666672</v>
      </c>
      <c r="M1985" t="b">
        <v>0</v>
      </c>
      <c r="N1985">
        <v>16</v>
      </c>
      <c r="O1985" t="b">
        <v>0</v>
      </c>
      <c r="P1985" t="s">
        <v>8296</v>
      </c>
      <c r="Q1985" s="7">
        <f t="shared" si="182"/>
        <v>4.2999999999999997E-2</v>
      </c>
      <c r="R1985" s="8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5">
        <f t="shared" si="180"/>
        <v>41913.790289351848</v>
      </c>
      <c r="L1986" s="5">
        <f t="shared" si="181"/>
        <v>41973.831956018519</v>
      </c>
      <c r="M1986" t="b">
        <v>0</v>
      </c>
      <c r="N1986">
        <v>7</v>
      </c>
      <c r="O1986" t="b">
        <v>0</v>
      </c>
      <c r="P1986" t="s">
        <v>8296</v>
      </c>
      <c r="Q1986" s="7">
        <f t="shared" si="182"/>
        <v>0.21146666666666666</v>
      </c>
      <c r="R1986" s="8">
        <f t="shared" si="183"/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5">
        <f t="shared" ref="K1987:K2050" si="186">(((J1987/60)/60)/24)+DATE(1970,1,1)</f>
        <v>42555.698738425926</v>
      </c>
      <c r="L1987" s="5">
        <f t="shared" ref="L1987:L2050" si="187">(((I1987/60)/60)/24)+DATE(1970,1,1)</f>
        <v>42584.958333333328</v>
      </c>
      <c r="M1987" t="b">
        <v>0</v>
      </c>
      <c r="N1987">
        <v>4</v>
      </c>
      <c r="O1987" t="b">
        <v>0</v>
      </c>
      <c r="P1987" t="s">
        <v>8296</v>
      </c>
      <c r="Q1987" s="7">
        <f t="shared" ref="Q1987:Q2050" si="188">E1987/D1987</f>
        <v>3.1875000000000001E-2</v>
      </c>
      <c r="R1987" s="8">
        <f t="shared" ref="R1987:R2050" si="189">IFERROR(E1987/N1987,0)</f>
        <v>12.75</v>
      </c>
      <c r="S1987" t="str">
        <f t="shared" ref="S1987:S2050" si="190">LEFT(P1987,FIND("/",P1987)-1)</f>
        <v>photography</v>
      </c>
      <c r="T1987" t="str">
        <f t="shared" ref="T1987:T2050" si="191">RIGHT(P1987,LEN(P1987)-FIND("/",P1987))</f>
        <v>people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5">
        <f t="shared" si="186"/>
        <v>42413.433831018512</v>
      </c>
      <c r="L1988" s="5">
        <f t="shared" si="187"/>
        <v>42443.392164351855</v>
      </c>
      <c r="M1988" t="b">
        <v>0</v>
      </c>
      <c r="N1988">
        <v>1</v>
      </c>
      <c r="O1988" t="b">
        <v>0</v>
      </c>
      <c r="P1988" t="s">
        <v>8296</v>
      </c>
      <c r="Q1988" s="7">
        <f t="shared" si="188"/>
        <v>5.0000000000000001E-4</v>
      </c>
      <c r="R1988" s="8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5">
        <f t="shared" si="186"/>
        <v>42034.639768518522</v>
      </c>
      <c r="L1989" s="5">
        <f t="shared" si="187"/>
        <v>42064.639768518522</v>
      </c>
      <c r="M1989" t="b">
        <v>0</v>
      </c>
      <c r="N1989">
        <v>28</v>
      </c>
      <c r="O1989" t="b">
        <v>0</v>
      </c>
      <c r="P1989" t="s">
        <v>8296</v>
      </c>
      <c r="Q1989" s="7">
        <f t="shared" si="188"/>
        <v>0.42472727272727273</v>
      </c>
      <c r="R1989" s="8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5">
        <f t="shared" si="186"/>
        <v>42206.763217592597</v>
      </c>
      <c r="L1990" s="5">
        <f t="shared" si="187"/>
        <v>42236.763217592597</v>
      </c>
      <c r="M1990" t="b">
        <v>0</v>
      </c>
      <c r="N1990">
        <v>1</v>
      </c>
      <c r="O1990" t="b">
        <v>0</v>
      </c>
      <c r="P1990" t="s">
        <v>8296</v>
      </c>
      <c r="Q1990" s="7">
        <f t="shared" si="188"/>
        <v>4.1666666666666666E-3</v>
      </c>
      <c r="R1990" s="8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5">
        <f t="shared" si="186"/>
        <v>42685.680648148147</v>
      </c>
      <c r="L1991" s="5">
        <f t="shared" si="187"/>
        <v>42715.680648148147</v>
      </c>
      <c r="M1991" t="b">
        <v>0</v>
      </c>
      <c r="N1991">
        <v>1</v>
      </c>
      <c r="O1991" t="b">
        <v>0</v>
      </c>
      <c r="P1991" t="s">
        <v>8296</v>
      </c>
      <c r="Q1991" s="7">
        <f t="shared" si="188"/>
        <v>0.01</v>
      </c>
      <c r="R1991" s="8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5">
        <f t="shared" si="186"/>
        <v>42398.195972222224</v>
      </c>
      <c r="L1992" s="5">
        <f t="shared" si="187"/>
        <v>42413.195972222224</v>
      </c>
      <c r="M1992" t="b">
        <v>0</v>
      </c>
      <c r="N1992">
        <v>5</v>
      </c>
      <c r="O1992" t="b">
        <v>0</v>
      </c>
      <c r="P1992" t="s">
        <v>8296</v>
      </c>
      <c r="Q1992" s="7">
        <f t="shared" si="188"/>
        <v>0.16966666666666666</v>
      </c>
      <c r="R1992" s="8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5">
        <f t="shared" si="186"/>
        <v>42167.89335648148</v>
      </c>
      <c r="L1993" s="5">
        <f t="shared" si="187"/>
        <v>42188.89335648148</v>
      </c>
      <c r="M1993" t="b">
        <v>0</v>
      </c>
      <c r="N1993">
        <v>3</v>
      </c>
      <c r="O1993" t="b">
        <v>0</v>
      </c>
      <c r="P1993" t="s">
        <v>8296</v>
      </c>
      <c r="Q1993" s="7">
        <f t="shared" si="188"/>
        <v>7.0000000000000007E-2</v>
      </c>
      <c r="R1993" s="8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5">
        <f t="shared" si="186"/>
        <v>42023.143414351856</v>
      </c>
      <c r="L1994" s="5">
        <f t="shared" si="187"/>
        <v>42053.143414351856</v>
      </c>
      <c r="M1994" t="b">
        <v>0</v>
      </c>
      <c r="N1994">
        <v>2</v>
      </c>
      <c r="O1994" t="b">
        <v>0</v>
      </c>
      <c r="P1994" t="s">
        <v>8296</v>
      </c>
      <c r="Q1994" s="7">
        <f t="shared" si="188"/>
        <v>1.3333333333333333E-3</v>
      </c>
      <c r="R1994" s="8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5">
        <f t="shared" si="186"/>
        <v>42329.58839120371</v>
      </c>
      <c r="L1995" s="5">
        <f t="shared" si="187"/>
        <v>42359.58839120371</v>
      </c>
      <c r="M1995" t="b">
        <v>0</v>
      </c>
      <c r="N1995">
        <v>0</v>
      </c>
      <c r="O1995" t="b">
        <v>0</v>
      </c>
      <c r="P1995" t="s">
        <v>8296</v>
      </c>
      <c r="Q1995" s="7">
        <f t="shared" si="188"/>
        <v>0</v>
      </c>
      <c r="R1995" s="8">
        <f t="shared" si="189"/>
        <v>0</v>
      </c>
      <c r="S1995" t="str">
        <f t="shared" si="190"/>
        <v>photography</v>
      </c>
      <c r="T1995" t="str">
        <f t="shared" si="191"/>
        <v>people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5">
        <f t="shared" si="186"/>
        <v>42651.006273148145</v>
      </c>
      <c r="L1996" s="5">
        <f t="shared" si="187"/>
        <v>42711.047939814816</v>
      </c>
      <c r="M1996" t="b">
        <v>0</v>
      </c>
      <c r="N1996">
        <v>0</v>
      </c>
      <c r="O1996" t="b">
        <v>0</v>
      </c>
      <c r="P1996" t="s">
        <v>8296</v>
      </c>
      <c r="Q1996" s="7">
        <f t="shared" si="188"/>
        <v>0</v>
      </c>
      <c r="R1996" s="8">
        <f t="shared" si="189"/>
        <v>0</v>
      </c>
      <c r="S1996" t="str">
        <f t="shared" si="190"/>
        <v>photography</v>
      </c>
      <c r="T1996" t="str">
        <f t="shared" si="191"/>
        <v>people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5">
        <f t="shared" si="186"/>
        <v>42181.902037037042</v>
      </c>
      <c r="L1997" s="5">
        <f t="shared" si="187"/>
        <v>42201.902037037042</v>
      </c>
      <c r="M1997" t="b">
        <v>0</v>
      </c>
      <c r="N1997">
        <v>3</v>
      </c>
      <c r="O1997" t="b">
        <v>0</v>
      </c>
      <c r="P1997" t="s">
        <v>8296</v>
      </c>
      <c r="Q1997" s="7">
        <f t="shared" si="188"/>
        <v>7.8E-2</v>
      </c>
      <c r="R1997" s="8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5">
        <f t="shared" si="186"/>
        <v>41800.819571759261</v>
      </c>
      <c r="L1998" s="5">
        <f t="shared" si="187"/>
        <v>41830.819571759261</v>
      </c>
      <c r="M1998" t="b">
        <v>0</v>
      </c>
      <c r="N1998">
        <v>0</v>
      </c>
      <c r="O1998" t="b">
        <v>0</v>
      </c>
      <c r="P1998" t="s">
        <v>8296</v>
      </c>
      <c r="Q1998" s="7">
        <f t="shared" si="188"/>
        <v>0</v>
      </c>
      <c r="R1998" s="8">
        <f t="shared" si="189"/>
        <v>0</v>
      </c>
      <c r="S1998" t="str">
        <f t="shared" si="190"/>
        <v>photography</v>
      </c>
      <c r="T1998" t="str">
        <f t="shared" si="191"/>
        <v>people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5">
        <f t="shared" si="186"/>
        <v>41847.930694444447</v>
      </c>
      <c r="L1999" s="5">
        <f t="shared" si="187"/>
        <v>41877.930694444447</v>
      </c>
      <c r="M1999" t="b">
        <v>0</v>
      </c>
      <c r="N1999">
        <v>0</v>
      </c>
      <c r="O1999" t="b">
        <v>0</v>
      </c>
      <c r="P1999" t="s">
        <v>8296</v>
      </c>
      <c r="Q1999" s="7">
        <f t="shared" si="188"/>
        <v>0</v>
      </c>
      <c r="R1999" s="8">
        <f t="shared" si="189"/>
        <v>0</v>
      </c>
      <c r="S1999" t="str">
        <f t="shared" si="190"/>
        <v>photography</v>
      </c>
      <c r="T1999" t="str">
        <f t="shared" si="191"/>
        <v>people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5">
        <f t="shared" si="186"/>
        <v>41807.118495370371</v>
      </c>
      <c r="L2000" s="5">
        <f t="shared" si="187"/>
        <v>41852.118495370371</v>
      </c>
      <c r="M2000" t="b">
        <v>0</v>
      </c>
      <c r="N2000">
        <v>3</v>
      </c>
      <c r="O2000" t="b">
        <v>0</v>
      </c>
      <c r="P2000" t="s">
        <v>8296</v>
      </c>
      <c r="Q2000" s="7">
        <f t="shared" si="188"/>
        <v>0.26200000000000001</v>
      </c>
      <c r="R2000" s="8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5">
        <f t="shared" si="186"/>
        <v>41926.482731481483</v>
      </c>
      <c r="L2001" s="5">
        <f t="shared" si="187"/>
        <v>41956.524398148147</v>
      </c>
      <c r="M2001" t="b">
        <v>0</v>
      </c>
      <c r="N2001">
        <v>7</v>
      </c>
      <c r="O2001" t="b">
        <v>0</v>
      </c>
      <c r="P2001" t="s">
        <v>8296</v>
      </c>
      <c r="Q2001" s="7">
        <f t="shared" si="188"/>
        <v>7.6129032258064515E-3</v>
      </c>
      <c r="R2001" s="8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5">
        <f t="shared" si="186"/>
        <v>42345.951539351852</v>
      </c>
      <c r="L2002" s="5">
        <f t="shared" si="187"/>
        <v>42375.951539351852</v>
      </c>
      <c r="M2002" t="b">
        <v>0</v>
      </c>
      <c r="N2002">
        <v>25</v>
      </c>
      <c r="O2002" t="b">
        <v>0</v>
      </c>
      <c r="P2002" t="s">
        <v>8296</v>
      </c>
      <c r="Q2002" s="7">
        <f t="shared" si="188"/>
        <v>0.125</v>
      </c>
      <c r="R2002" s="8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5">
        <f t="shared" si="186"/>
        <v>42136.209675925929</v>
      </c>
      <c r="L2003" s="5">
        <f t="shared" si="187"/>
        <v>42167.833333333328</v>
      </c>
      <c r="M2003" t="b">
        <v>1</v>
      </c>
      <c r="N2003">
        <v>1637</v>
      </c>
      <c r="O2003" t="b">
        <v>1</v>
      </c>
      <c r="P2003" t="s">
        <v>8295</v>
      </c>
      <c r="Q2003" s="7">
        <f t="shared" si="188"/>
        <v>3.8212909090909091</v>
      </c>
      <c r="R2003" s="8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5">
        <f t="shared" si="186"/>
        <v>42728.71230324074</v>
      </c>
      <c r="L2004" s="5">
        <f t="shared" si="187"/>
        <v>42758.71230324074</v>
      </c>
      <c r="M2004" t="b">
        <v>1</v>
      </c>
      <c r="N2004">
        <v>1375</v>
      </c>
      <c r="O2004" t="b">
        <v>1</v>
      </c>
      <c r="P2004" t="s">
        <v>8295</v>
      </c>
      <c r="Q2004" s="7">
        <f t="shared" si="188"/>
        <v>2.1679422000000002</v>
      </c>
      <c r="R2004" s="8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5">
        <f t="shared" si="186"/>
        <v>40347.125601851854</v>
      </c>
      <c r="L2005" s="5">
        <f t="shared" si="187"/>
        <v>40361.958333333336</v>
      </c>
      <c r="M2005" t="b">
        <v>1</v>
      </c>
      <c r="N2005">
        <v>17</v>
      </c>
      <c r="O2005" t="b">
        <v>1</v>
      </c>
      <c r="P2005" t="s">
        <v>8295</v>
      </c>
      <c r="Q2005" s="7">
        <f t="shared" si="188"/>
        <v>3.12</v>
      </c>
      <c r="R2005" s="8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5">
        <f t="shared" si="186"/>
        <v>41800.604895833334</v>
      </c>
      <c r="L2006" s="5">
        <f t="shared" si="187"/>
        <v>41830.604895833334</v>
      </c>
      <c r="M2006" t="b">
        <v>1</v>
      </c>
      <c r="N2006">
        <v>354</v>
      </c>
      <c r="O2006" t="b">
        <v>1</v>
      </c>
      <c r="P2006" t="s">
        <v>8295</v>
      </c>
      <c r="Q2006" s="7">
        <f t="shared" si="188"/>
        <v>2.3442048</v>
      </c>
      <c r="R2006" s="8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5">
        <f t="shared" si="186"/>
        <v>41535.812708333331</v>
      </c>
      <c r="L2007" s="5">
        <f t="shared" si="187"/>
        <v>41563.165972222225</v>
      </c>
      <c r="M2007" t="b">
        <v>1</v>
      </c>
      <c r="N2007">
        <v>191</v>
      </c>
      <c r="O2007" t="b">
        <v>1</v>
      </c>
      <c r="P2007" t="s">
        <v>8295</v>
      </c>
      <c r="Q2007" s="7">
        <f t="shared" si="188"/>
        <v>1.236801</v>
      </c>
      <c r="R2007" s="8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5">
        <f t="shared" si="186"/>
        <v>41941.500520833331</v>
      </c>
      <c r="L2008" s="5">
        <f t="shared" si="187"/>
        <v>41976.542187500003</v>
      </c>
      <c r="M2008" t="b">
        <v>1</v>
      </c>
      <c r="N2008">
        <v>303</v>
      </c>
      <c r="O2008" t="b">
        <v>1</v>
      </c>
      <c r="P2008" t="s">
        <v>8295</v>
      </c>
      <c r="Q2008" s="7">
        <f t="shared" si="188"/>
        <v>2.4784000000000002</v>
      </c>
      <c r="R2008" s="8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5">
        <f t="shared" si="186"/>
        <v>40347.837800925925</v>
      </c>
      <c r="L2009" s="5">
        <f t="shared" si="187"/>
        <v>40414.166666666664</v>
      </c>
      <c r="M2009" t="b">
        <v>1</v>
      </c>
      <c r="N2009">
        <v>137</v>
      </c>
      <c r="O2009" t="b">
        <v>1</v>
      </c>
      <c r="P2009" t="s">
        <v>8295</v>
      </c>
      <c r="Q2009" s="7">
        <f t="shared" si="188"/>
        <v>1.157092</v>
      </c>
      <c r="R2009" s="8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5">
        <f t="shared" si="186"/>
        <v>40761.604421296295</v>
      </c>
      <c r="L2010" s="5">
        <f t="shared" si="187"/>
        <v>40805.604421296295</v>
      </c>
      <c r="M2010" t="b">
        <v>1</v>
      </c>
      <c r="N2010">
        <v>41</v>
      </c>
      <c r="O2010" t="b">
        <v>1</v>
      </c>
      <c r="P2010" t="s">
        <v>8295</v>
      </c>
      <c r="Q2010" s="7">
        <f t="shared" si="188"/>
        <v>1.1707484768810599</v>
      </c>
      <c r="R2010" s="8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5">
        <f t="shared" si="186"/>
        <v>42661.323414351849</v>
      </c>
      <c r="L2011" s="5">
        <f t="shared" si="187"/>
        <v>42697.365081018521</v>
      </c>
      <c r="M2011" t="b">
        <v>1</v>
      </c>
      <c r="N2011">
        <v>398</v>
      </c>
      <c r="O2011" t="b">
        <v>1</v>
      </c>
      <c r="P2011" t="s">
        <v>8295</v>
      </c>
      <c r="Q2011" s="7">
        <f t="shared" si="188"/>
        <v>3.05158</v>
      </c>
      <c r="R2011" s="8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5">
        <f t="shared" si="186"/>
        <v>42570.996423611112</v>
      </c>
      <c r="L2012" s="5">
        <f t="shared" si="187"/>
        <v>42600.996423611112</v>
      </c>
      <c r="M2012" t="b">
        <v>1</v>
      </c>
      <c r="N2012">
        <v>1737</v>
      </c>
      <c r="O2012" t="b">
        <v>1</v>
      </c>
      <c r="P2012" t="s">
        <v>8295</v>
      </c>
      <c r="Q2012" s="7">
        <f t="shared" si="188"/>
        <v>3.2005299999999997</v>
      </c>
      <c r="R2012" s="8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5">
        <f t="shared" si="186"/>
        <v>42347.358483796299</v>
      </c>
      <c r="L2013" s="5">
        <f t="shared" si="187"/>
        <v>42380.958333333328</v>
      </c>
      <c r="M2013" t="b">
        <v>1</v>
      </c>
      <c r="N2013">
        <v>971</v>
      </c>
      <c r="O2013" t="b">
        <v>1</v>
      </c>
      <c r="P2013" t="s">
        <v>8295</v>
      </c>
      <c r="Q2013" s="7">
        <f t="shared" si="188"/>
        <v>8.1956399999999991</v>
      </c>
      <c r="R2013" s="8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5">
        <f t="shared" si="186"/>
        <v>42010.822233796294</v>
      </c>
      <c r="L2014" s="5">
        <f t="shared" si="187"/>
        <v>42040.822233796294</v>
      </c>
      <c r="M2014" t="b">
        <v>1</v>
      </c>
      <c r="N2014">
        <v>183</v>
      </c>
      <c r="O2014" t="b">
        <v>1</v>
      </c>
      <c r="P2014" t="s">
        <v>8295</v>
      </c>
      <c r="Q2014" s="7">
        <f t="shared" si="188"/>
        <v>2.3490000000000002</v>
      </c>
      <c r="R2014" s="8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5">
        <f t="shared" si="186"/>
        <v>42499.960810185185</v>
      </c>
      <c r="L2015" s="5">
        <f t="shared" si="187"/>
        <v>42559.960810185185</v>
      </c>
      <c r="M2015" t="b">
        <v>1</v>
      </c>
      <c r="N2015">
        <v>4562</v>
      </c>
      <c r="O2015" t="b">
        <v>1</v>
      </c>
      <c r="P2015" t="s">
        <v>8295</v>
      </c>
      <c r="Q2015" s="7">
        <f t="shared" si="188"/>
        <v>4.9491375</v>
      </c>
      <c r="R2015" s="8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5">
        <f t="shared" si="186"/>
        <v>41324.214571759258</v>
      </c>
      <c r="L2016" s="5">
        <f t="shared" si="187"/>
        <v>41358.172905092593</v>
      </c>
      <c r="M2016" t="b">
        <v>1</v>
      </c>
      <c r="N2016">
        <v>26457</v>
      </c>
      <c r="O2016" t="b">
        <v>1</v>
      </c>
      <c r="P2016" t="s">
        <v>8295</v>
      </c>
      <c r="Q2016" s="7">
        <f t="shared" si="188"/>
        <v>78.137822333333332</v>
      </c>
      <c r="R2016" s="8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5">
        <f t="shared" si="186"/>
        <v>40765.876886574071</v>
      </c>
      <c r="L2017" s="5">
        <f t="shared" si="187"/>
        <v>40795.876886574071</v>
      </c>
      <c r="M2017" t="b">
        <v>1</v>
      </c>
      <c r="N2017">
        <v>162</v>
      </c>
      <c r="O2017" t="b">
        <v>1</v>
      </c>
      <c r="P2017" t="s">
        <v>8295</v>
      </c>
      <c r="Q2017" s="7">
        <f t="shared" si="188"/>
        <v>1.1300013888888889</v>
      </c>
      <c r="R2017" s="8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5">
        <f t="shared" si="186"/>
        <v>41312.88077546296</v>
      </c>
      <c r="L2018" s="5">
        <f t="shared" si="187"/>
        <v>41342.88077546296</v>
      </c>
      <c r="M2018" t="b">
        <v>1</v>
      </c>
      <c r="N2018">
        <v>479</v>
      </c>
      <c r="O2018" t="b">
        <v>1</v>
      </c>
      <c r="P2018" t="s">
        <v>8295</v>
      </c>
      <c r="Q2018" s="7">
        <f t="shared" si="188"/>
        <v>9.2154220000000002</v>
      </c>
      <c r="R2018" s="8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5">
        <f t="shared" si="186"/>
        <v>40961.057349537034</v>
      </c>
      <c r="L2019" s="5">
        <f t="shared" si="187"/>
        <v>40992.166666666664</v>
      </c>
      <c r="M2019" t="b">
        <v>1</v>
      </c>
      <c r="N2019">
        <v>426</v>
      </c>
      <c r="O2019" t="b">
        <v>1</v>
      </c>
      <c r="P2019" t="s">
        <v>8295</v>
      </c>
      <c r="Q2019" s="7">
        <f t="shared" si="188"/>
        <v>1.2510239999999999</v>
      </c>
      <c r="R2019" s="8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5">
        <f t="shared" si="186"/>
        <v>42199.365844907406</v>
      </c>
      <c r="L2020" s="5">
        <f t="shared" si="187"/>
        <v>42229.365844907406</v>
      </c>
      <c r="M2020" t="b">
        <v>1</v>
      </c>
      <c r="N2020">
        <v>450</v>
      </c>
      <c r="O2020" t="b">
        <v>1</v>
      </c>
      <c r="P2020" t="s">
        <v>8295</v>
      </c>
      <c r="Q2020" s="7">
        <f t="shared" si="188"/>
        <v>1.0224343076923077</v>
      </c>
      <c r="R2020" s="8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5">
        <f t="shared" si="186"/>
        <v>42605.70857638889</v>
      </c>
      <c r="L2021" s="5">
        <f t="shared" si="187"/>
        <v>42635.70857638889</v>
      </c>
      <c r="M2021" t="b">
        <v>1</v>
      </c>
      <c r="N2021">
        <v>1780</v>
      </c>
      <c r="O2021" t="b">
        <v>1</v>
      </c>
      <c r="P2021" t="s">
        <v>8295</v>
      </c>
      <c r="Q2021" s="7">
        <f t="shared" si="188"/>
        <v>4.8490975000000001</v>
      </c>
      <c r="R2021" s="8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5">
        <f t="shared" si="186"/>
        <v>41737.097499999996</v>
      </c>
      <c r="L2022" s="5">
        <f t="shared" si="187"/>
        <v>41773.961111111108</v>
      </c>
      <c r="M2022" t="b">
        <v>1</v>
      </c>
      <c r="N2022">
        <v>122</v>
      </c>
      <c r="O2022" t="b">
        <v>1</v>
      </c>
      <c r="P2022" t="s">
        <v>8295</v>
      </c>
      <c r="Q2022" s="7">
        <f t="shared" si="188"/>
        <v>1.9233333333333333</v>
      </c>
      <c r="R2022" s="8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5">
        <f t="shared" si="186"/>
        <v>41861.070567129631</v>
      </c>
      <c r="L2023" s="5">
        <f t="shared" si="187"/>
        <v>41906.070567129631</v>
      </c>
      <c r="M2023" t="b">
        <v>1</v>
      </c>
      <c r="N2023">
        <v>95</v>
      </c>
      <c r="O2023" t="b">
        <v>1</v>
      </c>
      <c r="P2023" t="s">
        <v>8295</v>
      </c>
      <c r="Q2023" s="7">
        <f t="shared" si="188"/>
        <v>2.8109999999999999</v>
      </c>
      <c r="R2023" s="8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5">
        <f t="shared" si="186"/>
        <v>42502.569120370375</v>
      </c>
      <c r="L2024" s="5">
        <f t="shared" si="187"/>
        <v>42532.569120370375</v>
      </c>
      <c r="M2024" t="b">
        <v>1</v>
      </c>
      <c r="N2024">
        <v>325</v>
      </c>
      <c r="O2024" t="b">
        <v>1</v>
      </c>
      <c r="P2024" t="s">
        <v>8295</v>
      </c>
      <c r="Q2024" s="7">
        <f t="shared" si="188"/>
        <v>1.2513700000000001</v>
      </c>
      <c r="R2024" s="8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5">
        <f t="shared" si="186"/>
        <v>42136.420752314814</v>
      </c>
      <c r="L2025" s="5">
        <f t="shared" si="187"/>
        <v>42166.420752314814</v>
      </c>
      <c r="M2025" t="b">
        <v>1</v>
      </c>
      <c r="N2025">
        <v>353</v>
      </c>
      <c r="O2025" t="b">
        <v>1</v>
      </c>
      <c r="P2025" t="s">
        <v>8295</v>
      </c>
      <c r="Q2025" s="7">
        <f t="shared" si="188"/>
        <v>1.61459</v>
      </c>
      <c r="R2025" s="8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5">
        <f t="shared" si="186"/>
        <v>41099.966944444444</v>
      </c>
      <c r="L2026" s="5">
        <f t="shared" si="187"/>
        <v>41134.125</v>
      </c>
      <c r="M2026" t="b">
        <v>1</v>
      </c>
      <c r="N2026">
        <v>105</v>
      </c>
      <c r="O2026" t="b">
        <v>1</v>
      </c>
      <c r="P2026" t="s">
        <v>8295</v>
      </c>
      <c r="Q2026" s="7">
        <f t="shared" si="188"/>
        <v>5.8535000000000004</v>
      </c>
      <c r="R2026" s="8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5">
        <f t="shared" si="186"/>
        <v>42136.184560185182</v>
      </c>
      <c r="L2027" s="5">
        <f t="shared" si="187"/>
        <v>42166.184560185182</v>
      </c>
      <c r="M2027" t="b">
        <v>1</v>
      </c>
      <c r="N2027">
        <v>729</v>
      </c>
      <c r="O2027" t="b">
        <v>1</v>
      </c>
      <c r="P2027" t="s">
        <v>8295</v>
      </c>
      <c r="Q2027" s="7">
        <f t="shared" si="188"/>
        <v>2.0114999999999998</v>
      </c>
      <c r="R2027" s="8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5">
        <f t="shared" si="186"/>
        <v>41704.735937500001</v>
      </c>
      <c r="L2028" s="5">
        <f t="shared" si="187"/>
        <v>41750.165972222225</v>
      </c>
      <c r="M2028" t="b">
        <v>1</v>
      </c>
      <c r="N2028">
        <v>454</v>
      </c>
      <c r="O2028" t="b">
        <v>1</v>
      </c>
      <c r="P2028" t="s">
        <v>8295</v>
      </c>
      <c r="Q2028" s="7">
        <f t="shared" si="188"/>
        <v>1.3348307999999998</v>
      </c>
      <c r="R2028" s="8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5">
        <f t="shared" si="186"/>
        <v>42048.813877314817</v>
      </c>
      <c r="L2029" s="5">
        <f t="shared" si="187"/>
        <v>42093.772210648152</v>
      </c>
      <c r="M2029" t="b">
        <v>1</v>
      </c>
      <c r="N2029">
        <v>539</v>
      </c>
      <c r="O2029" t="b">
        <v>1</v>
      </c>
      <c r="P2029" t="s">
        <v>8295</v>
      </c>
      <c r="Q2029" s="7">
        <f t="shared" si="188"/>
        <v>1.2024900000000001</v>
      </c>
      <c r="R2029" s="8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5">
        <f t="shared" si="186"/>
        <v>40215.919050925928</v>
      </c>
      <c r="L2030" s="5">
        <f t="shared" si="187"/>
        <v>40252.913194444445</v>
      </c>
      <c r="M2030" t="b">
        <v>1</v>
      </c>
      <c r="N2030">
        <v>79</v>
      </c>
      <c r="O2030" t="b">
        <v>1</v>
      </c>
      <c r="P2030" t="s">
        <v>8295</v>
      </c>
      <c r="Q2030" s="7">
        <f t="shared" si="188"/>
        <v>1.2616666666666667</v>
      </c>
      <c r="R2030" s="8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5">
        <f t="shared" si="186"/>
        <v>41848.021770833337</v>
      </c>
      <c r="L2031" s="5">
        <f t="shared" si="187"/>
        <v>41878.021770833337</v>
      </c>
      <c r="M2031" t="b">
        <v>1</v>
      </c>
      <c r="N2031">
        <v>94</v>
      </c>
      <c r="O2031" t="b">
        <v>1</v>
      </c>
      <c r="P2031" t="s">
        <v>8295</v>
      </c>
      <c r="Q2031" s="7">
        <f t="shared" si="188"/>
        <v>3.6120000000000001</v>
      </c>
      <c r="R2031" s="8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5">
        <f t="shared" si="186"/>
        <v>41212.996481481481</v>
      </c>
      <c r="L2032" s="5">
        <f t="shared" si="187"/>
        <v>41242.996481481481</v>
      </c>
      <c r="M2032" t="b">
        <v>1</v>
      </c>
      <c r="N2032">
        <v>625</v>
      </c>
      <c r="O2032" t="b">
        <v>1</v>
      </c>
      <c r="P2032" t="s">
        <v>8295</v>
      </c>
      <c r="Q2032" s="7">
        <f t="shared" si="188"/>
        <v>2.26239013671875</v>
      </c>
      <c r="R2032" s="8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5">
        <f t="shared" si="186"/>
        <v>41975.329317129625</v>
      </c>
      <c r="L2033" s="5">
        <f t="shared" si="187"/>
        <v>42013.041666666672</v>
      </c>
      <c r="M2033" t="b">
        <v>1</v>
      </c>
      <c r="N2033">
        <v>508</v>
      </c>
      <c r="O2033" t="b">
        <v>1</v>
      </c>
      <c r="P2033" t="s">
        <v>8295</v>
      </c>
      <c r="Q2033" s="7">
        <f t="shared" si="188"/>
        <v>1.2035</v>
      </c>
      <c r="R2033" s="8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5">
        <f t="shared" si="186"/>
        <v>42689.565671296295</v>
      </c>
      <c r="L2034" s="5">
        <f t="shared" si="187"/>
        <v>42719.208333333328</v>
      </c>
      <c r="M2034" t="b">
        <v>1</v>
      </c>
      <c r="N2034">
        <v>531</v>
      </c>
      <c r="O2034" t="b">
        <v>1</v>
      </c>
      <c r="P2034" t="s">
        <v>8295</v>
      </c>
      <c r="Q2034" s="7">
        <f t="shared" si="188"/>
        <v>3.0418799999999999</v>
      </c>
      <c r="R2034" s="8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5">
        <f t="shared" si="186"/>
        <v>41725.082384259258</v>
      </c>
      <c r="L2035" s="5">
        <f t="shared" si="187"/>
        <v>41755.082384259258</v>
      </c>
      <c r="M2035" t="b">
        <v>1</v>
      </c>
      <c r="N2035">
        <v>158</v>
      </c>
      <c r="O2035" t="b">
        <v>1</v>
      </c>
      <c r="P2035" t="s">
        <v>8295</v>
      </c>
      <c r="Q2035" s="7">
        <f t="shared" si="188"/>
        <v>1.7867599999999999</v>
      </c>
      <c r="R2035" s="8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5">
        <f t="shared" si="186"/>
        <v>42076.130011574074</v>
      </c>
      <c r="L2036" s="5">
        <f t="shared" si="187"/>
        <v>42131.290277777778</v>
      </c>
      <c r="M2036" t="b">
        <v>1</v>
      </c>
      <c r="N2036">
        <v>508</v>
      </c>
      <c r="O2036" t="b">
        <v>1</v>
      </c>
      <c r="P2036" t="s">
        <v>8295</v>
      </c>
      <c r="Q2036" s="7">
        <f t="shared" si="188"/>
        <v>3.868199871794872</v>
      </c>
      <c r="R2036" s="8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5">
        <f t="shared" si="186"/>
        <v>42311.625081018516</v>
      </c>
      <c r="L2037" s="5">
        <f t="shared" si="187"/>
        <v>42357.041666666672</v>
      </c>
      <c r="M2037" t="b">
        <v>1</v>
      </c>
      <c r="N2037">
        <v>644</v>
      </c>
      <c r="O2037" t="b">
        <v>1</v>
      </c>
      <c r="P2037" t="s">
        <v>8295</v>
      </c>
      <c r="Q2037" s="7">
        <f t="shared" si="188"/>
        <v>2.1103642500000004</v>
      </c>
      <c r="R2037" s="8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5">
        <f t="shared" si="186"/>
        <v>41738.864803240744</v>
      </c>
      <c r="L2038" s="5">
        <f t="shared" si="187"/>
        <v>41768.864803240744</v>
      </c>
      <c r="M2038" t="b">
        <v>1</v>
      </c>
      <c r="N2038">
        <v>848</v>
      </c>
      <c r="O2038" t="b">
        <v>1</v>
      </c>
      <c r="P2038" t="s">
        <v>8295</v>
      </c>
      <c r="Q2038" s="7">
        <f t="shared" si="188"/>
        <v>1.3166833333333334</v>
      </c>
      <c r="R2038" s="8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5">
        <f t="shared" si="186"/>
        <v>41578.210104166668</v>
      </c>
      <c r="L2039" s="5">
        <f t="shared" si="187"/>
        <v>41638.251770833333</v>
      </c>
      <c r="M2039" t="b">
        <v>1</v>
      </c>
      <c r="N2039">
        <v>429</v>
      </c>
      <c r="O2039" t="b">
        <v>1</v>
      </c>
      <c r="P2039" t="s">
        <v>8295</v>
      </c>
      <c r="Q2039" s="7">
        <f t="shared" si="188"/>
        <v>3.0047639999999998</v>
      </c>
      <c r="R2039" s="8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5">
        <f t="shared" si="186"/>
        <v>41424.27107638889</v>
      </c>
      <c r="L2040" s="5">
        <f t="shared" si="187"/>
        <v>41456.75</v>
      </c>
      <c r="M2040" t="b">
        <v>1</v>
      </c>
      <c r="N2040">
        <v>204</v>
      </c>
      <c r="O2040" t="b">
        <v>1</v>
      </c>
      <c r="P2040" t="s">
        <v>8295</v>
      </c>
      <c r="Q2040" s="7">
        <f t="shared" si="188"/>
        <v>4.2051249999999998</v>
      </c>
      <c r="R2040" s="8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5">
        <f t="shared" si="186"/>
        <v>42675.438946759255</v>
      </c>
      <c r="L2041" s="5">
        <f t="shared" si="187"/>
        <v>42705.207638888889</v>
      </c>
      <c r="M2041" t="b">
        <v>1</v>
      </c>
      <c r="N2041">
        <v>379</v>
      </c>
      <c r="O2041" t="b">
        <v>1</v>
      </c>
      <c r="P2041" t="s">
        <v>8295</v>
      </c>
      <c r="Q2041" s="7">
        <f t="shared" si="188"/>
        <v>1.362168</v>
      </c>
      <c r="R2041" s="8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5">
        <f t="shared" si="186"/>
        <v>41578.927118055559</v>
      </c>
      <c r="L2042" s="5">
        <f t="shared" si="187"/>
        <v>41593.968784722223</v>
      </c>
      <c r="M2042" t="b">
        <v>1</v>
      </c>
      <c r="N2042">
        <v>271</v>
      </c>
      <c r="O2042" t="b">
        <v>1</v>
      </c>
      <c r="P2042" t="s">
        <v>8295</v>
      </c>
      <c r="Q2042" s="7">
        <f t="shared" si="188"/>
        <v>2.4817133333333334</v>
      </c>
      <c r="R2042" s="8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5">
        <f t="shared" si="186"/>
        <v>42654.525775462964</v>
      </c>
      <c r="L2043" s="5">
        <f t="shared" si="187"/>
        <v>42684.567442129628</v>
      </c>
      <c r="M2043" t="b">
        <v>0</v>
      </c>
      <c r="N2043">
        <v>120</v>
      </c>
      <c r="O2043" t="b">
        <v>1</v>
      </c>
      <c r="P2043" t="s">
        <v>8295</v>
      </c>
      <c r="Q2043" s="7">
        <f t="shared" si="188"/>
        <v>1.8186315789473684</v>
      </c>
      <c r="R2043" s="8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5">
        <f t="shared" si="186"/>
        <v>42331.708032407405</v>
      </c>
      <c r="L2044" s="5">
        <f t="shared" si="187"/>
        <v>42391.708032407405</v>
      </c>
      <c r="M2044" t="b">
        <v>0</v>
      </c>
      <c r="N2044">
        <v>140</v>
      </c>
      <c r="O2044" t="b">
        <v>1</v>
      </c>
      <c r="P2044" t="s">
        <v>8295</v>
      </c>
      <c r="Q2044" s="7">
        <f t="shared" si="188"/>
        <v>1.2353000000000001</v>
      </c>
      <c r="R2044" s="8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5">
        <f t="shared" si="186"/>
        <v>42661.176817129628</v>
      </c>
      <c r="L2045" s="5">
        <f t="shared" si="187"/>
        <v>42715.207638888889</v>
      </c>
      <c r="M2045" t="b">
        <v>0</v>
      </c>
      <c r="N2045">
        <v>193</v>
      </c>
      <c r="O2045" t="b">
        <v>1</v>
      </c>
      <c r="P2045" t="s">
        <v>8295</v>
      </c>
      <c r="Q2045" s="7">
        <f t="shared" si="188"/>
        <v>5.0620938628158845</v>
      </c>
      <c r="R2045" s="8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5">
        <f t="shared" si="186"/>
        <v>42138.684189814812</v>
      </c>
      <c r="L2046" s="5">
        <f t="shared" si="187"/>
        <v>42168.684189814812</v>
      </c>
      <c r="M2046" t="b">
        <v>0</v>
      </c>
      <c r="N2046">
        <v>180</v>
      </c>
      <c r="O2046" t="b">
        <v>1</v>
      </c>
      <c r="P2046" t="s">
        <v>8295</v>
      </c>
      <c r="Q2046" s="7">
        <f t="shared" si="188"/>
        <v>1.0821333333333334</v>
      </c>
      <c r="R2046" s="8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5">
        <f t="shared" si="186"/>
        <v>41069.088506944441</v>
      </c>
      <c r="L2047" s="5">
        <f t="shared" si="187"/>
        <v>41099.088506944441</v>
      </c>
      <c r="M2047" t="b">
        <v>0</v>
      </c>
      <c r="N2047">
        <v>263</v>
      </c>
      <c r="O2047" t="b">
        <v>1</v>
      </c>
      <c r="P2047" t="s">
        <v>8295</v>
      </c>
      <c r="Q2047" s="7">
        <f t="shared" si="188"/>
        <v>8.1918387755102042</v>
      </c>
      <c r="R2047" s="8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5">
        <f t="shared" si="186"/>
        <v>41387.171805555554</v>
      </c>
      <c r="L2048" s="5">
        <f t="shared" si="187"/>
        <v>41417.171805555554</v>
      </c>
      <c r="M2048" t="b">
        <v>0</v>
      </c>
      <c r="N2048">
        <v>217</v>
      </c>
      <c r="O2048" t="b">
        <v>1</v>
      </c>
      <c r="P2048" t="s">
        <v>8295</v>
      </c>
      <c r="Q2048" s="7">
        <f t="shared" si="188"/>
        <v>1.2110000000000001</v>
      </c>
      <c r="R2048" s="8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5">
        <f t="shared" si="186"/>
        <v>42081.903587962966</v>
      </c>
      <c r="L2049" s="5">
        <f t="shared" si="187"/>
        <v>42111</v>
      </c>
      <c r="M2049" t="b">
        <v>0</v>
      </c>
      <c r="N2049">
        <v>443</v>
      </c>
      <c r="O2049" t="b">
        <v>1</v>
      </c>
      <c r="P2049" t="s">
        <v>8295</v>
      </c>
      <c r="Q2049" s="7">
        <f t="shared" si="188"/>
        <v>1.0299897959183673</v>
      </c>
      <c r="R2049" s="8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5">
        <f t="shared" si="186"/>
        <v>41387.651516203703</v>
      </c>
      <c r="L2050" s="5">
        <f t="shared" si="187"/>
        <v>41417.651516203703</v>
      </c>
      <c r="M2050" t="b">
        <v>0</v>
      </c>
      <c r="N2050">
        <v>1373</v>
      </c>
      <c r="O2050" t="b">
        <v>1</v>
      </c>
      <c r="P2050" t="s">
        <v>8295</v>
      </c>
      <c r="Q2050" s="7">
        <f t="shared" si="188"/>
        <v>1.4833229411764706</v>
      </c>
      <c r="R2050" s="8">
        <f t="shared" si="189"/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5">
        <f t="shared" ref="K2051:K2114" si="192">(((J2051/60)/60)/24)+DATE(1970,1,1)</f>
        <v>41575.527349537035</v>
      </c>
      <c r="L2051" s="5">
        <f t="shared" ref="L2051:L2114" si="193">(((I2051/60)/60)/24)+DATE(1970,1,1)</f>
        <v>41610.957638888889</v>
      </c>
      <c r="M2051" t="b">
        <v>0</v>
      </c>
      <c r="N2051">
        <v>742</v>
      </c>
      <c r="O2051" t="b">
        <v>1</v>
      </c>
      <c r="P2051" t="s">
        <v>8295</v>
      </c>
      <c r="Q2051" s="7">
        <f t="shared" ref="Q2051:Q2114" si="194">E2051/D2051</f>
        <v>1.2019070000000001</v>
      </c>
      <c r="R2051" s="8">
        <f t="shared" ref="R2051:R2114" si="195">IFERROR(E2051/N2051,0)</f>
        <v>80.991037735849048</v>
      </c>
      <c r="S2051" t="str">
        <f t="shared" ref="S2051:S2114" si="196">LEFT(P2051,FIND("/",P2051)-1)</f>
        <v>technology</v>
      </c>
      <c r="T2051" t="str">
        <f t="shared" ref="T2051:T2114" si="197">RIGHT(P2051,LEN(P2051)-FIND("/",P2051))</f>
        <v>hardware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5">
        <f t="shared" si="192"/>
        <v>42115.071504629625</v>
      </c>
      <c r="L2052" s="5">
        <f t="shared" si="193"/>
        <v>42155.071504629625</v>
      </c>
      <c r="M2052" t="b">
        <v>0</v>
      </c>
      <c r="N2052">
        <v>170</v>
      </c>
      <c r="O2052" t="b">
        <v>1</v>
      </c>
      <c r="P2052" t="s">
        <v>8295</v>
      </c>
      <c r="Q2052" s="7">
        <f t="shared" si="194"/>
        <v>4.7327000000000004</v>
      </c>
      <c r="R2052" s="8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5">
        <f t="shared" si="192"/>
        <v>41604.022418981483</v>
      </c>
      <c r="L2053" s="5">
        <f t="shared" si="193"/>
        <v>41634.022418981483</v>
      </c>
      <c r="M2053" t="b">
        <v>0</v>
      </c>
      <c r="N2053">
        <v>242</v>
      </c>
      <c r="O2053" t="b">
        <v>1</v>
      </c>
      <c r="P2053" t="s">
        <v>8295</v>
      </c>
      <c r="Q2053" s="7">
        <f t="shared" si="194"/>
        <v>1.303625</v>
      </c>
      <c r="R2053" s="8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5">
        <f t="shared" si="192"/>
        <v>42375.08394675926</v>
      </c>
      <c r="L2054" s="5">
        <f t="shared" si="193"/>
        <v>42420.08394675926</v>
      </c>
      <c r="M2054" t="b">
        <v>0</v>
      </c>
      <c r="N2054">
        <v>541</v>
      </c>
      <c r="O2054" t="b">
        <v>1</v>
      </c>
      <c r="P2054" t="s">
        <v>8295</v>
      </c>
      <c r="Q2054" s="7">
        <f t="shared" si="194"/>
        <v>3.5304799999999998</v>
      </c>
      <c r="R2054" s="8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5">
        <f t="shared" si="192"/>
        <v>42303.617488425924</v>
      </c>
      <c r="L2055" s="5">
        <f t="shared" si="193"/>
        <v>42333.659155092595</v>
      </c>
      <c r="M2055" t="b">
        <v>0</v>
      </c>
      <c r="N2055">
        <v>121</v>
      </c>
      <c r="O2055" t="b">
        <v>1</v>
      </c>
      <c r="P2055" t="s">
        <v>8295</v>
      </c>
      <c r="Q2055" s="7">
        <f t="shared" si="194"/>
        <v>1.0102</v>
      </c>
      <c r="R2055" s="8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5">
        <f t="shared" si="192"/>
        <v>41731.520949074074</v>
      </c>
      <c r="L2056" s="5">
        <f t="shared" si="193"/>
        <v>41761.520949074074</v>
      </c>
      <c r="M2056" t="b">
        <v>0</v>
      </c>
      <c r="N2056">
        <v>621</v>
      </c>
      <c r="O2056" t="b">
        <v>1</v>
      </c>
      <c r="P2056" t="s">
        <v>8295</v>
      </c>
      <c r="Q2056" s="7">
        <f t="shared" si="194"/>
        <v>1.1359142857142857</v>
      </c>
      <c r="R2056" s="8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5">
        <f t="shared" si="192"/>
        <v>41946.674108796295</v>
      </c>
      <c r="L2057" s="5">
        <f t="shared" si="193"/>
        <v>41976.166666666672</v>
      </c>
      <c r="M2057" t="b">
        <v>0</v>
      </c>
      <c r="N2057">
        <v>101</v>
      </c>
      <c r="O2057" t="b">
        <v>1</v>
      </c>
      <c r="P2057" t="s">
        <v>8295</v>
      </c>
      <c r="Q2057" s="7">
        <f t="shared" si="194"/>
        <v>1.6741666666666666</v>
      </c>
      <c r="R2057" s="8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5">
        <f t="shared" si="192"/>
        <v>41351.76090277778</v>
      </c>
      <c r="L2058" s="5">
        <f t="shared" si="193"/>
        <v>41381.76090277778</v>
      </c>
      <c r="M2058" t="b">
        <v>0</v>
      </c>
      <c r="N2058">
        <v>554</v>
      </c>
      <c r="O2058" t="b">
        <v>1</v>
      </c>
      <c r="P2058" t="s">
        <v>8295</v>
      </c>
      <c r="Q2058" s="7">
        <f t="shared" si="194"/>
        <v>1.5345200000000001</v>
      </c>
      <c r="R2058" s="8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5">
        <f t="shared" si="192"/>
        <v>42396.494583333333</v>
      </c>
      <c r="L2059" s="5">
        <f t="shared" si="193"/>
        <v>42426.494583333333</v>
      </c>
      <c r="M2059" t="b">
        <v>0</v>
      </c>
      <c r="N2059">
        <v>666</v>
      </c>
      <c r="O2059" t="b">
        <v>1</v>
      </c>
      <c r="P2059" t="s">
        <v>8295</v>
      </c>
      <c r="Q2059" s="7">
        <f t="shared" si="194"/>
        <v>2.022322</v>
      </c>
      <c r="R2059" s="8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5">
        <f t="shared" si="192"/>
        <v>42026.370717592596</v>
      </c>
      <c r="L2060" s="5">
        <f t="shared" si="193"/>
        <v>42065.833333333328</v>
      </c>
      <c r="M2060" t="b">
        <v>0</v>
      </c>
      <c r="N2060">
        <v>410</v>
      </c>
      <c r="O2060" t="b">
        <v>1</v>
      </c>
      <c r="P2060" t="s">
        <v>8295</v>
      </c>
      <c r="Q2060" s="7">
        <f t="shared" si="194"/>
        <v>1.6828125</v>
      </c>
      <c r="R2060" s="8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5">
        <f t="shared" si="192"/>
        <v>42361.602476851855</v>
      </c>
      <c r="L2061" s="5">
        <f t="shared" si="193"/>
        <v>42400.915972222225</v>
      </c>
      <c r="M2061" t="b">
        <v>0</v>
      </c>
      <c r="N2061">
        <v>375</v>
      </c>
      <c r="O2061" t="b">
        <v>1</v>
      </c>
      <c r="P2061" t="s">
        <v>8295</v>
      </c>
      <c r="Q2061" s="7">
        <f t="shared" si="194"/>
        <v>1.4345666666666668</v>
      </c>
      <c r="R2061" s="8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5">
        <f t="shared" si="192"/>
        <v>41783.642939814818</v>
      </c>
      <c r="L2062" s="5">
        <f t="shared" si="193"/>
        <v>41843.642939814818</v>
      </c>
      <c r="M2062" t="b">
        <v>0</v>
      </c>
      <c r="N2062">
        <v>1364</v>
      </c>
      <c r="O2062" t="b">
        <v>1</v>
      </c>
      <c r="P2062" t="s">
        <v>8295</v>
      </c>
      <c r="Q2062" s="7">
        <f t="shared" si="194"/>
        <v>1.964</v>
      </c>
      <c r="R2062" s="8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5">
        <f t="shared" si="192"/>
        <v>42705.764513888891</v>
      </c>
      <c r="L2063" s="5">
        <f t="shared" si="193"/>
        <v>42735.764513888891</v>
      </c>
      <c r="M2063" t="b">
        <v>0</v>
      </c>
      <c r="N2063">
        <v>35</v>
      </c>
      <c r="O2063" t="b">
        <v>1</v>
      </c>
      <c r="P2063" t="s">
        <v>8295</v>
      </c>
      <c r="Q2063" s="7">
        <f t="shared" si="194"/>
        <v>1.0791999999999999</v>
      </c>
      <c r="R2063" s="8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5">
        <f t="shared" si="192"/>
        <v>42423.3830787037</v>
      </c>
      <c r="L2064" s="5">
        <f t="shared" si="193"/>
        <v>42453.341412037036</v>
      </c>
      <c r="M2064" t="b">
        <v>0</v>
      </c>
      <c r="N2064">
        <v>203</v>
      </c>
      <c r="O2064" t="b">
        <v>1</v>
      </c>
      <c r="P2064" t="s">
        <v>8295</v>
      </c>
      <c r="Q2064" s="7">
        <f t="shared" si="194"/>
        <v>1.14977</v>
      </c>
      <c r="R2064" s="8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5">
        <f t="shared" si="192"/>
        <v>42472.73265046296</v>
      </c>
      <c r="L2065" s="5">
        <f t="shared" si="193"/>
        <v>42505.73265046296</v>
      </c>
      <c r="M2065" t="b">
        <v>0</v>
      </c>
      <c r="N2065">
        <v>49</v>
      </c>
      <c r="O2065" t="b">
        <v>1</v>
      </c>
      <c r="P2065" t="s">
        <v>8295</v>
      </c>
      <c r="Q2065" s="7">
        <f t="shared" si="194"/>
        <v>1.4804999999999999</v>
      </c>
      <c r="R2065" s="8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5">
        <f t="shared" si="192"/>
        <v>41389.364849537036</v>
      </c>
      <c r="L2066" s="5">
        <f t="shared" si="193"/>
        <v>41425.5</v>
      </c>
      <c r="M2066" t="b">
        <v>0</v>
      </c>
      <c r="N2066">
        <v>5812</v>
      </c>
      <c r="O2066" t="b">
        <v>1</v>
      </c>
      <c r="P2066" t="s">
        <v>8295</v>
      </c>
      <c r="Q2066" s="7">
        <f t="shared" si="194"/>
        <v>1.9116676082790633</v>
      </c>
      <c r="R2066" s="8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5">
        <f t="shared" si="192"/>
        <v>41603.333668981482</v>
      </c>
      <c r="L2067" s="5">
        <f t="shared" si="193"/>
        <v>41633.333668981482</v>
      </c>
      <c r="M2067" t="b">
        <v>0</v>
      </c>
      <c r="N2067">
        <v>1556</v>
      </c>
      <c r="O2067" t="b">
        <v>1</v>
      </c>
      <c r="P2067" t="s">
        <v>8295</v>
      </c>
      <c r="Q2067" s="7">
        <f t="shared" si="194"/>
        <v>1.99215125</v>
      </c>
      <c r="R2067" s="8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5">
        <f t="shared" si="192"/>
        <v>41844.771793981483</v>
      </c>
      <c r="L2068" s="5">
        <f t="shared" si="193"/>
        <v>41874.771793981483</v>
      </c>
      <c r="M2068" t="b">
        <v>0</v>
      </c>
      <c r="N2068">
        <v>65</v>
      </c>
      <c r="O2068" t="b">
        <v>1</v>
      </c>
      <c r="P2068" t="s">
        <v>8295</v>
      </c>
      <c r="Q2068" s="7">
        <f t="shared" si="194"/>
        <v>2.1859999999999999</v>
      </c>
      <c r="R2068" s="8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5">
        <f t="shared" si="192"/>
        <v>42115.853888888887</v>
      </c>
      <c r="L2069" s="5">
        <f t="shared" si="193"/>
        <v>42148.853888888887</v>
      </c>
      <c r="M2069" t="b">
        <v>0</v>
      </c>
      <c r="N2069">
        <v>10</v>
      </c>
      <c r="O2069" t="b">
        <v>1</v>
      </c>
      <c r="P2069" t="s">
        <v>8295</v>
      </c>
      <c r="Q2069" s="7">
        <f t="shared" si="194"/>
        <v>1.2686868686868686</v>
      </c>
      <c r="R2069" s="8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5">
        <f t="shared" si="192"/>
        <v>42633.841608796298</v>
      </c>
      <c r="L2070" s="5">
        <f t="shared" si="193"/>
        <v>42663.841608796298</v>
      </c>
      <c r="M2070" t="b">
        <v>0</v>
      </c>
      <c r="N2070">
        <v>76</v>
      </c>
      <c r="O2070" t="b">
        <v>1</v>
      </c>
      <c r="P2070" t="s">
        <v>8295</v>
      </c>
      <c r="Q2070" s="7">
        <f t="shared" si="194"/>
        <v>1.0522388</v>
      </c>
      <c r="R2070" s="8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5">
        <f t="shared" si="192"/>
        <v>42340.972118055557</v>
      </c>
      <c r="L2071" s="5">
        <f t="shared" si="193"/>
        <v>42371.972118055557</v>
      </c>
      <c r="M2071" t="b">
        <v>0</v>
      </c>
      <c r="N2071">
        <v>263</v>
      </c>
      <c r="O2071" t="b">
        <v>1</v>
      </c>
      <c r="P2071" t="s">
        <v>8295</v>
      </c>
      <c r="Q2071" s="7">
        <f t="shared" si="194"/>
        <v>1.2840666000000001</v>
      </c>
      <c r="R2071" s="8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5">
        <f t="shared" si="192"/>
        <v>42519.6565162037</v>
      </c>
      <c r="L2072" s="5">
        <f t="shared" si="193"/>
        <v>42549.6565162037</v>
      </c>
      <c r="M2072" t="b">
        <v>0</v>
      </c>
      <c r="N2072">
        <v>1530</v>
      </c>
      <c r="O2072" t="b">
        <v>1</v>
      </c>
      <c r="P2072" t="s">
        <v>8295</v>
      </c>
      <c r="Q2072" s="7">
        <f t="shared" si="194"/>
        <v>3.1732719999999999</v>
      </c>
      <c r="R2072" s="8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5">
        <f t="shared" si="192"/>
        <v>42600.278749999998</v>
      </c>
      <c r="L2073" s="5">
        <f t="shared" si="193"/>
        <v>42645.278749999998</v>
      </c>
      <c r="M2073" t="b">
        <v>0</v>
      </c>
      <c r="N2073">
        <v>278</v>
      </c>
      <c r="O2073" t="b">
        <v>1</v>
      </c>
      <c r="P2073" t="s">
        <v>8295</v>
      </c>
      <c r="Q2073" s="7">
        <f t="shared" si="194"/>
        <v>2.8073000000000001</v>
      </c>
      <c r="R2073" s="8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5">
        <f t="shared" si="192"/>
        <v>42467.581388888888</v>
      </c>
      <c r="L2074" s="5">
        <f t="shared" si="193"/>
        <v>42497.581388888888</v>
      </c>
      <c r="M2074" t="b">
        <v>0</v>
      </c>
      <c r="N2074">
        <v>350</v>
      </c>
      <c r="O2074" t="b">
        <v>1</v>
      </c>
      <c r="P2074" t="s">
        <v>8295</v>
      </c>
      <c r="Q2074" s="7">
        <f t="shared" si="194"/>
        <v>1.1073146853146854</v>
      </c>
      <c r="R2074" s="8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5">
        <f t="shared" si="192"/>
        <v>42087.668032407411</v>
      </c>
      <c r="L2075" s="5">
        <f t="shared" si="193"/>
        <v>42132.668032407411</v>
      </c>
      <c r="M2075" t="b">
        <v>0</v>
      </c>
      <c r="N2075">
        <v>470</v>
      </c>
      <c r="O2075" t="b">
        <v>1</v>
      </c>
      <c r="P2075" t="s">
        <v>8295</v>
      </c>
      <c r="Q2075" s="7">
        <f t="shared" si="194"/>
        <v>1.5260429999999998</v>
      </c>
      <c r="R2075" s="8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5">
        <f t="shared" si="192"/>
        <v>42466.826180555552</v>
      </c>
      <c r="L2076" s="5">
        <f t="shared" si="193"/>
        <v>42496.826180555552</v>
      </c>
      <c r="M2076" t="b">
        <v>0</v>
      </c>
      <c r="N2076">
        <v>3</v>
      </c>
      <c r="O2076" t="b">
        <v>1</v>
      </c>
      <c r="P2076" t="s">
        <v>8295</v>
      </c>
      <c r="Q2076" s="7">
        <f t="shared" si="194"/>
        <v>1.0249999999999999</v>
      </c>
      <c r="R2076" s="8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5">
        <f t="shared" si="192"/>
        <v>41450.681574074071</v>
      </c>
      <c r="L2077" s="5">
        <f t="shared" si="193"/>
        <v>41480.681574074071</v>
      </c>
      <c r="M2077" t="b">
        <v>0</v>
      </c>
      <c r="N2077">
        <v>8200</v>
      </c>
      <c r="O2077" t="b">
        <v>1</v>
      </c>
      <c r="P2077" t="s">
        <v>8295</v>
      </c>
      <c r="Q2077" s="7">
        <f t="shared" si="194"/>
        <v>16.783738373837384</v>
      </c>
      <c r="R2077" s="8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5">
        <f t="shared" si="192"/>
        <v>41803.880659722221</v>
      </c>
      <c r="L2078" s="5">
        <f t="shared" si="193"/>
        <v>41843.880659722221</v>
      </c>
      <c r="M2078" t="b">
        <v>0</v>
      </c>
      <c r="N2078">
        <v>8359</v>
      </c>
      <c r="O2078" t="b">
        <v>1</v>
      </c>
      <c r="P2078" t="s">
        <v>8295</v>
      </c>
      <c r="Q2078" s="7">
        <f t="shared" si="194"/>
        <v>5.4334915642458101</v>
      </c>
      <c r="R2078" s="8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5">
        <f t="shared" si="192"/>
        <v>42103.042546296296</v>
      </c>
      <c r="L2079" s="5">
        <f t="shared" si="193"/>
        <v>42160.875</v>
      </c>
      <c r="M2079" t="b">
        <v>0</v>
      </c>
      <c r="N2079">
        <v>188</v>
      </c>
      <c r="O2079" t="b">
        <v>1</v>
      </c>
      <c r="P2079" t="s">
        <v>8295</v>
      </c>
      <c r="Q2079" s="7">
        <f t="shared" si="194"/>
        <v>1.1550800000000001</v>
      </c>
      <c r="R2079" s="8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5">
        <f t="shared" si="192"/>
        <v>42692.771493055552</v>
      </c>
      <c r="L2080" s="5">
        <f t="shared" si="193"/>
        <v>42722.771493055552</v>
      </c>
      <c r="M2080" t="b">
        <v>0</v>
      </c>
      <c r="N2080">
        <v>48</v>
      </c>
      <c r="O2080" t="b">
        <v>1</v>
      </c>
      <c r="P2080" t="s">
        <v>8295</v>
      </c>
      <c r="Q2080" s="7">
        <f t="shared" si="194"/>
        <v>1.3120499999999999</v>
      </c>
      <c r="R2080" s="8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5">
        <f t="shared" si="192"/>
        <v>42150.71056712963</v>
      </c>
      <c r="L2081" s="5">
        <f t="shared" si="193"/>
        <v>42180.791666666672</v>
      </c>
      <c r="M2081" t="b">
        <v>0</v>
      </c>
      <c r="N2081">
        <v>607</v>
      </c>
      <c r="O2081" t="b">
        <v>1</v>
      </c>
      <c r="P2081" t="s">
        <v>8295</v>
      </c>
      <c r="Q2081" s="7">
        <f t="shared" si="194"/>
        <v>2.8816999999999999</v>
      </c>
      <c r="R2081" s="8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5">
        <f t="shared" si="192"/>
        <v>42289.957175925927</v>
      </c>
      <c r="L2082" s="5">
        <f t="shared" si="193"/>
        <v>42319.998842592591</v>
      </c>
      <c r="M2082" t="b">
        <v>0</v>
      </c>
      <c r="N2082">
        <v>50</v>
      </c>
      <c r="O2082" t="b">
        <v>1</v>
      </c>
      <c r="P2082" t="s">
        <v>8295</v>
      </c>
      <c r="Q2082" s="7">
        <f t="shared" si="194"/>
        <v>5.0780000000000003</v>
      </c>
      <c r="R2082" s="8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5">
        <f t="shared" si="192"/>
        <v>41004.156886574077</v>
      </c>
      <c r="L2083" s="5">
        <f t="shared" si="193"/>
        <v>41045.207638888889</v>
      </c>
      <c r="M2083" t="b">
        <v>0</v>
      </c>
      <c r="N2083">
        <v>55</v>
      </c>
      <c r="O2083" t="b">
        <v>1</v>
      </c>
      <c r="P2083" t="s">
        <v>8279</v>
      </c>
      <c r="Q2083" s="7">
        <f t="shared" si="194"/>
        <v>1.1457142857142857</v>
      </c>
      <c r="R2083" s="8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5">
        <f t="shared" si="192"/>
        <v>40811.120324074072</v>
      </c>
      <c r="L2084" s="5">
        <f t="shared" si="193"/>
        <v>40871.161990740737</v>
      </c>
      <c r="M2084" t="b">
        <v>0</v>
      </c>
      <c r="N2084">
        <v>38</v>
      </c>
      <c r="O2084" t="b">
        <v>1</v>
      </c>
      <c r="P2084" t="s">
        <v>8279</v>
      </c>
      <c r="Q2084" s="7">
        <f t="shared" si="194"/>
        <v>1.1073333333333333</v>
      </c>
      <c r="R2084" s="8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5">
        <f t="shared" si="192"/>
        <v>41034.72216435185</v>
      </c>
      <c r="L2085" s="5">
        <f t="shared" si="193"/>
        <v>41064.72216435185</v>
      </c>
      <c r="M2085" t="b">
        <v>0</v>
      </c>
      <c r="N2085">
        <v>25</v>
      </c>
      <c r="O2085" t="b">
        <v>1</v>
      </c>
      <c r="P2085" t="s">
        <v>8279</v>
      </c>
      <c r="Q2085" s="7">
        <f t="shared" si="194"/>
        <v>1.1333333333333333</v>
      </c>
      <c r="R2085" s="8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5">
        <f t="shared" si="192"/>
        <v>41731.833124999997</v>
      </c>
      <c r="L2086" s="5">
        <f t="shared" si="193"/>
        <v>41763.290972222225</v>
      </c>
      <c r="M2086" t="b">
        <v>0</v>
      </c>
      <c r="N2086">
        <v>46</v>
      </c>
      <c r="O2086" t="b">
        <v>1</v>
      </c>
      <c r="P2086" t="s">
        <v>8279</v>
      </c>
      <c r="Q2086" s="7">
        <f t="shared" si="194"/>
        <v>1.0833333333333333</v>
      </c>
      <c r="R2086" s="8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5">
        <f t="shared" si="192"/>
        <v>41075.835497685184</v>
      </c>
      <c r="L2087" s="5">
        <f t="shared" si="193"/>
        <v>41105.835497685184</v>
      </c>
      <c r="M2087" t="b">
        <v>0</v>
      </c>
      <c r="N2087">
        <v>83</v>
      </c>
      <c r="O2087" t="b">
        <v>1</v>
      </c>
      <c r="P2087" t="s">
        <v>8279</v>
      </c>
      <c r="Q2087" s="7">
        <f t="shared" si="194"/>
        <v>1.2353333333333334</v>
      </c>
      <c r="R2087" s="8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5">
        <f t="shared" si="192"/>
        <v>40860.67050925926</v>
      </c>
      <c r="L2088" s="5">
        <f t="shared" si="193"/>
        <v>40891.207638888889</v>
      </c>
      <c r="M2088" t="b">
        <v>0</v>
      </c>
      <c r="N2088">
        <v>35</v>
      </c>
      <c r="O2088" t="b">
        <v>1</v>
      </c>
      <c r="P2088" t="s">
        <v>8279</v>
      </c>
      <c r="Q2088" s="7">
        <f t="shared" si="194"/>
        <v>1.0069999999999999</v>
      </c>
      <c r="R2088" s="8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5">
        <f t="shared" si="192"/>
        <v>40764.204375000001</v>
      </c>
      <c r="L2089" s="5">
        <f t="shared" si="193"/>
        <v>40794.204375000001</v>
      </c>
      <c r="M2089" t="b">
        <v>0</v>
      </c>
      <c r="N2089">
        <v>25</v>
      </c>
      <c r="O2089" t="b">
        <v>1</v>
      </c>
      <c r="P2089" t="s">
        <v>8279</v>
      </c>
      <c r="Q2089" s="7">
        <f t="shared" si="194"/>
        <v>1.0353333333333334</v>
      </c>
      <c r="R2089" s="8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5">
        <f t="shared" si="192"/>
        <v>40395.714722222219</v>
      </c>
      <c r="L2090" s="5">
        <f t="shared" si="193"/>
        <v>40432.165972222225</v>
      </c>
      <c r="M2090" t="b">
        <v>0</v>
      </c>
      <c r="N2090">
        <v>75</v>
      </c>
      <c r="O2090" t="b">
        <v>1</v>
      </c>
      <c r="P2090" t="s">
        <v>8279</v>
      </c>
      <c r="Q2090" s="7">
        <f t="shared" si="194"/>
        <v>1.1551066666666667</v>
      </c>
      <c r="R2090" s="8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5">
        <f t="shared" si="192"/>
        <v>41453.076319444444</v>
      </c>
      <c r="L2091" s="5">
        <f t="shared" si="193"/>
        <v>41488.076319444444</v>
      </c>
      <c r="M2091" t="b">
        <v>0</v>
      </c>
      <c r="N2091">
        <v>62</v>
      </c>
      <c r="O2091" t="b">
        <v>1</v>
      </c>
      <c r="P2091" t="s">
        <v>8279</v>
      </c>
      <c r="Q2091" s="7">
        <f t="shared" si="194"/>
        <v>1.2040040000000001</v>
      </c>
      <c r="R2091" s="8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5">
        <f t="shared" si="192"/>
        <v>41299.381423611114</v>
      </c>
      <c r="L2092" s="5">
        <f t="shared" si="193"/>
        <v>41329.381423611114</v>
      </c>
      <c r="M2092" t="b">
        <v>0</v>
      </c>
      <c r="N2092">
        <v>160</v>
      </c>
      <c r="O2092" t="b">
        <v>1</v>
      </c>
      <c r="P2092" t="s">
        <v>8279</v>
      </c>
      <c r="Q2092" s="7">
        <f t="shared" si="194"/>
        <v>1.1504037499999999</v>
      </c>
      <c r="R2092" s="8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5">
        <f t="shared" si="192"/>
        <v>40555.322662037033</v>
      </c>
      <c r="L2093" s="5">
        <f t="shared" si="193"/>
        <v>40603.833333333336</v>
      </c>
      <c r="M2093" t="b">
        <v>0</v>
      </c>
      <c r="N2093">
        <v>246</v>
      </c>
      <c r="O2093" t="b">
        <v>1</v>
      </c>
      <c r="P2093" t="s">
        <v>8279</v>
      </c>
      <c r="Q2093" s="7">
        <f t="shared" si="194"/>
        <v>1.2046777777777777</v>
      </c>
      <c r="R2093" s="8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5">
        <f t="shared" si="192"/>
        <v>40763.707546296297</v>
      </c>
      <c r="L2094" s="5">
        <f t="shared" si="193"/>
        <v>40823.707546296297</v>
      </c>
      <c r="M2094" t="b">
        <v>0</v>
      </c>
      <c r="N2094">
        <v>55</v>
      </c>
      <c r="O2094" t="b">
        <v>1</v>
      </c>
      <c r="P2094" t="s">
        <v>8279</v>
      </c>
      <c r="Q2094" s="7">
        <f t="shared" si="194"/>
        <v>1.0128333333333333</v>
      </c>
      <c r="R2094" s="8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5">
        <f t="shared" si="192"/>
        <v>41205.854537037041</v>
      </c>
      <c r="L2095" s="5">
        <f t="shared" si="193"/>
        <v>41265.896203703705</v>
      </c>
      <c r="M2095" t="b">
        <v>0</v>
      </c>
      <c r="N2095">
        <v>23</v>
      </c>
      <c r="O2095" t="b">
        <v>1</v>
      </c>
      <c r="P2095" t="s">
        <v>8279</v>
      </c>
      <c r="Q2095" s="7">
        <f t="shared" si="194"/>
        <v>1.0246666666666666</v>
      </c>
      <c r="R2095" s="8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5">
        <f t="shared" si="192"/>
        <v>40939.02002314815</v>
      </c>
      <c r="L2096" s="5">
        <f t="shared" si="193"/>
        <v>40973.125</v>
      </c>
      <c r="M2096" t="b">
        <v>0</v>
      </c>
      <c r="N2096">
        <v>72</v>
      </c>
      <c r="O2096" t="b">
        <v>1</v>
      </c>
      <c r="P2096" t="s">
        <v>8279</v>
      </c>
      <c r="Q2096" s="7">
        <f t="shared" si="194"/>
        <v>1.2054285714285715</v>
      </c>
      <c r="R2096" s="8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5">
        <f t="shared" si="192"/>
        <v>40758.733483796292</v>
      </c>
      <c r="L2097" s="5">
        <f t="shared" si="193"/>
        <v>40818.733483796292</v>
      </c>
      <c r="M2097" t="b">
        <v>0</v>
      </c>
      <c r="N2097">
        <v>22</v>
      </c>
      <c r="O2097" t="b">
        <v>1</v>
      </c>
      <c r="P2097" t="s">
        <v>8279</v>
      </c>
      <c r="Q2097" s="7">
        <f t="shared" si="194"/>
        <v>1</v>
      </c>
      <c r="R2097" s="8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5">
        <f t="shared" si="192"/>
        <v>41192.758506944447</v>
      </c>
      <c r="L2098" s="5">
        <f t="shared" si="193"/>
        <v>41208.165972222225</v>
      </c>
      <c r="M2098" t="b">
        <v>0</v>
      </c>
      <c r="N2098">
        <v>14</v>
      </c>
      <c r="O2098" t="b">
        <v>1</v>
      </c>
      <c r="P2098" t="s">
        <v>8279</v>
      </c>
      <c r="Q2098" s="7">
        <f t="shared" si="194"/>
        <v>1.0166666666666666</v>
      </c>
      <c r="R2098" s="8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5">
        <f t="shared" si="192"/>
        <v>40818.58489583333</v>
      </c>
      <c r="L2099" s="5">
        <f t="shared" si="193"/>
        <v>40878.626562500001</v>
      </c>
      <c r="M2099" t="b">
        <v>0</v>
      </c>
      <c r="N2099">
        <v>38</v>
      </c>
      <c r="O2099" t="b">
        <v>1</v>
      </c>
      <c r="P2099" t="s">
        <v>8279</v>
      </c>
      <c r="Q2099" s="7">
        <f t="shared" si="194"/>
        <v>1</v>
      </c>
      <c r="R2099" s="8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5">
        <f t="shared" si="192"/>
        <v>40946.11383101852</v>
      </c>
      <c r="L2100" s="5">
        <f t="shared" si="193"/>
        <v>40976.11383101852</v>
      </c>
      <c r="M2100" t="b">
        <v>0</v>
      </c>
      <c r="N2100">
        <v>32</v>
      </c>
      <c r="O2100" t="b">
        <v>1</v>
      </c>
      <c r="P2100" t="s">
        <v>8279</v>
      </c>
      <c r="Q2100" s="7">
        <f t="shared" si="194"/>
        <v>1.0033333333333334</v>
      </c>
      <c r="R2100" s="8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5">
        <f t="shared" si="192"/>
        <v>42173.746342592596</v>
      </c>
      <c r="L2101" s="5">
        <f t="shared" si="193"/>
        <v>42187.152777777781</v>
      </c>
      <c r="M2101" t="b">
        <v>0</v>
      </c>
      <c r="N2101">
        <v>63</v>
      </c>
      <c r="O2101" t="b">
        <v>1</v>
      </c>
      <c r="P2101" t="s">
        <v>8279</v>
      </c>
      <c r="Q2101" s="7">
        <f t="shared" si="194"/>
        <v>1.3236666666666668</v>
      </c>
      <c r="R2101" s="8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5">
        <f t="shared" si="192"/>
        <v>41074.834965277776</v>
      </c>
      <c r="L2102" s="5">
        <f t="shared" si="193"/>
        <v>41090.165972222225</v>
      </c>
      <c r="M2102" t="b">
        <v>0</v>
      </c>
      <c r="N2102">
        <v>27</v>
      </c>
      <c r="O2102" t="b">
        <v>1</v>
      </c>
      <c r="P2102" t="s">
        <v>8279</v>
      </c>
      <c r="Q2102" s="7">
        <f t="shared" si="194"/>
        <v>1.3666666666666667</v>
      </c>
      <c r="R2102" s="8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5">
        <f t="shared" si="192"/>
        <v>40892.149467592593</v>
      </c>
      <c r="L2103" s="5">
        <f t="shared" si="193"/>
        <v>40952.149467592593</v>
      </c>
      <c r="M2103" t="b">
        <v>0</v>
      </c>
      <c r="N2103">
        <v>44</v>
      </c>
      <c r="O2103" t="b">
        <v>1</v>
      </c>
      <c r="P2103" t="s">
        <v>8279</v>
      </c>
      <c r="Q2103" s="7">
        <f t="shared" si="194"/>
        <v>1.1325000000000001</v>
      </c>
      <c r="R2103" s="8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5">
        <f t="shared" si="192"/>
        <v>40638.868611111109</v>
      </c>
      <c r="L2104" s="5">
        <f t="shared" si="193"/>
        <v>40668.868611111109</v>
      </c>
      <c r="M2104" t="b">
        <v>0</v>
      </c>
      <c r="N2104">
        <v>38</v>
      </c>
      <c r="O2104" t="b">
        <v>1</v>
      </c>
      <c r="P2104" t="s">
        <v>8279</v>
      </c>
      <c r="Q2104" s="7">
        <f t="shared" si="194"/>
        <v>1.36</v>
      </c>
      <c r="R2104" s="8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5">
        <f t="shared" si="192"/>
        <v>41192.754942129628</v>
      </c>
      <c r="L2105" s="5">
        <f t="shared" si="193"/>
        <v>41222.7966087963</v>
      </c>
      <c r="M2105" t="b">
        <v>0</v>
      </c>
      <c r="N2105">
        <v>115</v>
      </c>
      <c r="O2105" t="b">
        <v>1</v>
      </c>
      <c r="P2105" t="s">
        <v>8279</v>
      </c>
      <c r="Q2105" s="7">
        <f t="shared" si="194"/>
        <v>1.4612318374694613</v>
      </c>
      <c r="R2105" s="8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5">
        <f t="shared" si="192"/>
        <v>41394.074467592596</v>
      </c>
      <c r="L2106" s="5">
        <f t="shared" si="193"/>
        <v>41425</v>
      </c>
      <c r="M2106" t="b">
        <v>0</v>
      </c>
      <c r="N2106">
        <v>37</v>
      </c>
      <c r="O2106" t="b">
        <v>1</v>
      </c>
      <c r="P2106" t="s">
        <v>8279</v>
      </c>
      <c r="Q2106" s="7">
        <f t="shared" si="194"/>
        <v>1.2949999999999999</v>
      </c>
      <c r="R2106" s="8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5">
        <f t="shared" si="192"/>
        <v>41951.788807870369</v>
      </c>
      <c r="L2107" s="5">
        <f t="shared" si="193"/>
        <v>41964.166666666672</v>
      </c>
      <c r="M2107" t="b">
        <v>0</v>
      </c>
      <c r="N2107">
        <v>99</v>
      </c>
      <c r="O2107" t="b">
        <v>1</v>
      </c>
      <c r="P2107" t="s">
        <v>8279</v>
      </c>
      <c r="Q2107" s="7">
        <f t="shared" si="194"/>
        <v>2.54</v>
      </c>
      <c r="R2107" s="8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5">
        <f t="shared" si="192"/>
        <v>41270.21497685185</v>
      </c>
      <c r="L2108" s="5">
        <f t="shared" si="193"/>
        <v>41300.21497685185</v>
      </c>
      <c r="M2108" t="b">
        <v>0</v>
      </c>
      <c r="N2108">
        <v>44</v>
      </c>
      <c r="O2108" t="b">
        <v>1</v>
      </c>
      <c r="P2108" t="s">
        <v>8279</v>
      </c>
      <c r="Q2108" s="7">
        <f t="shared" si="194"/>
        <v>1.0704545454545455</v>
      </c>
      <c r="R2108" s="8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5">
        <f t="shared" si="192"/>
        <v>41934.71056712963</v>
      </c>
      <c r="L2109" s="5">
        <f t="shared" si="193"/>
        <v>41955.752233796295</v>
      </c>
      <c r="M2109" t="b">
        <v>0</v>
      </c>
      <c r="N2109">
        <v>58</v>
      </c>
      <c r="O2109" t="b">
        <v>1</v>
      </c>
      <c r="P2109" t="s">
        <v>8279</v>
      </c>
      <c r="Q2109" s="7">
        <f t="shared" si="194"/>
        <v>1.0773299999999999</v>
      </c>
      <c r="R2109" s="8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5">
        <f t="shared" si="192"/>
        <v>41135.175694444442</v>
      </c>
      <c r="L2110" s="5">
        <f t="shared" si="193"/>
        <v>41162.163194444445</v>
      </c>
      <c r="M2110" t="b">
        <v>0</v>
      </c>
      <c r="N2110">
        <v>191</v>
      </c>
      <c r="O2110" t="b">
        <v>1</v>
      </c>
      <c r="P2110" t="s">
        <v>8279</v>
      </c>
      <c r="Q2110" s="7">
        <f t="shared" si="194"/>
        <v>1.0731250000000001</v>
      </c>
      <c r="R2110" s="8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5">
        <f t="shared" si="192"/>
        <v>42160.708530092597</v>
      </c>
      <c r="L2111" s="5">
        <f t="shared" si="193"/>
        <v>42190.708530092597</v>
      </c>
      <c r="M2111" t="b">
        <v>0</v>
      </c>
      <c r="N2111">
        <v>40</v>
      </c>
      <c r="O2111" t="b">
        <v>1</v>
      </c>
      <c r="P2111" t="s">
        <v>8279</v>
      </c>
      <c r="Q2111" s="7">
        <f t="shared" si="194"/>
        <v>1.06525</v>
      </c>
      <c r="R2111" s="8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5">
        <f t="shared" si="192"/>
        <v>41759.670937499999</v>
      </c>
      <c r="L2112" s="5">
        <f t="shared" si="193"/>
        <v>41787.207638888889</v>
      </c>
      <c r="M2112" t="b">
        <v>0</v>
      </c>
      <c r="N2112">
        <v>38</v>
      </c>
      <c r="O2112" t="b">
        <v>1</v>
      </c>
      <c r="P2112" t="s">
        <v>8279</v>
      </c>
      <c r="Q2112" s="7">
        <f t="shared" si="194"/>
        <v>1.0035000000000001</v>
      </c>
      <c r="R2112" s="8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5">
        <f t="shared" si="192"/>
        <v>40703.197048611109</v>
      </c>
      <c r="L2113" s="5">
        <f t="shared" si="193"/>
        <v>40770.041666666664</v>
      </c>
      <c r="M2113" t="b">
        <v>0</v>
      </c>
      <c r="N2113">
        <v>39</v>
      </c>
      <c r="O2113" t="b">
        <v>1</v>
      </c>
      <c r="P2113" t="s">
        <v>8279</v>
      </c>
      <c r="Q2113" s="7">
        <f t="shared" si="194"/>
        <v>1.0649999999999999</v>
      </c>
      <c r="R2113" s="8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5">
        <f t="shared" si="192"/>
        <v>41365.928159722222</v>
      </c>
      <c r="L2114" s="5">
        <f t="shared" si="193"/>
        <v>41379.928159722222</v>
      </c>
      <c r="M2114" t="b">
        <v>0</v>
      </c>
      <c r="N2114">
        <v>11</v>
      </c>
      <c r="O2114" t="b">
        <v>1</v>
      </c>
      <c r="P2114" t="s">
        <v>8279</v>
      </c>
      <c r="Q2114" s="7">
        <f t="shared" si="194"/>
        <v>1</v>
      </c>
      <c r="R2114" s="8">
        <f t="shared" si="195"/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5">
        <f t="shared" ref="K2115:K2178" si="198">(((J2115/60)/60)/24)+DATE(1970,1,1)</f>
        <v>41870.86546296296</v>
      </c>
      <c r="L2115" s="5">
        <f t="shared" ref="L2115:L2178" si="199">(((I2115/60)/60)/24)+DATE(1970,1,1)</f>
        <v>41905.86546296296</v>
      </c>
      <c r="M2115" t="b">
        <v>0</v>
      </c>
      <c r="N2115">
        <v>107</v>
      </c>
      <c r="O2115" t="b">
        <v>1</v>
      </c>
      <c r="P2115" t="s">
        <v>8279</v>
      </c>
      <c r="Q2115" s="7">
        <f t="shared" ref="Q2115:Q2178" si="200">E2115/D2115</f>
        <v>1.0485714285714285</v>
      </c>
      <c r="R2115" s="8">
        <f t="shared" ref="R2115:R2178" si="201">IFERROR(E2115/N2115,0)</f>
        <v>68.598130841121488</v>
      </c>
      <c r="S2115" t="str">
        <f t="shared" ref="S2115:S2178" si="202">LEFT(P2115,FIND("/",P2115)-1)</f>
        <v>music</v>
      </c>
      <c r="T2115" t="str">
        <f t="shared" ref="T2115:T2178" si="203">RIGHT(P2115,LEN(P2115)-FIND("/",P2115))</f>
        <v>indie rock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5">
        <f t="shared" si="198"/>
        <v>40458.815625000003</v>
      </c>
      <c r="L2116" s="5">
        <f t="shared" si="199"/>
        <v>40521.207638888889</v>
      </c>
      <c r="M2116" t="b">
        <v>0</v>
      </c>
      <c r="N2116">
        <v>147</v>
      </c>
      <c r="O2116" t="b">
        <v>1</v>
      </c>
      <c r="P2116" t="s">
        <v>8279</v>
      </c>
      <c r="Q2116" s="7">
        <f t="shared" si="200"/>
        <v>1.0469999999999999</v>
      </c>
      <c r="R2116" s="8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5">
        <f t="shared" si="198"/>
        <v>40564.081030092595</v>
      </c>
      <c r="L2117" s="5">
        <f t="shared" si="199"/>
        <v>40594.081030092595</v>
      </c>
      <c r="M2117" t="b">
        <v>0</v>
      </c>
      <c r="N2117">
        <v>36</v>
      </c>
      <c r="O2117" t="b">
        <v>1</v>
      </c>
      <c r="P2117" t="s">
        <v>8279</v>
      </c>
      <c r="Q2117" s="7">
        <f t="shared" si="200"/>
        <v>2.2566666666666668</v>
      </c>
      <c r="R2117" s="8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5">
        <f t="shared" si="198"/>
        <v>41136.777812500004</v>
      </c>
      <c r="L2118" s="5">
        <f t="shared" si="199"/>
        <v>41184.777812500004</v>
      </c>
      <c r="M2118" t="b">
        <v>0</v>
      </c>
      <c r="N2118">
        <v>92</v>
      </c>
      <c r="O2118" t="b">
        <v>1</v>
      </c>
      <c r="P2118" t="s">
        <v>8279</v>
      </c>
      <c r="Q2118" s="7">
        <f t="shared" si="200"/>
        <v>1.0090416666666666</v>
      </c>
      <c r="R2118" s="8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5">
        <f t="shared" si="198"/>
        <v>42290.059594907405</v>
      </c>
      <c r="L2119" s="5">
        <f t="shared" si="199"/>
        <v>42304.207638888889</v>
      </c>
      <c r="M2119" t="b">
        <v>0</v>
      </c>
      <c r="N2119">
        <v>35</v>
      </c>
      <c r="O2119" t="b">
        <v>1</v>
      </c>
      <c r="P2119" t="s">
        <v>8279</v>
      </c>
      <c r="Q2119" s="7">
        <f t="shared" si="200"/>
        <v>1.4775</v>
      </c>
      <c r="R2119" s="8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5">
        <f t="shared" si="198"/>
        <v>40718.839537037034</v>
      </c>
      <c r="L2120" s="5">
        <f t="shared" si="199"/>
        <v>40748.839537037034</v>
      </c>
      <c r="M2120" t="b">
        <v>0</v>
      </c>
      <c r="N2120">
        <v>17</v>
      </c>
      <c r="O2120" t="b">
        <v>1</v>
      </c>
      <c r="P2120" t="s">
        <v>8279</v>
      </c>
      <c r="Q2120" s="7">
        <f t="shared" si="200"/>
        <v>1.3461099999999999</v>
      </c>
      <c r="R2120" s="8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5">
        <f t="shared" si="198"/>
        <v>41107.130150462966</v>
      </c>
      <c r="L2121" s="5">
        <f t="shared" si="199"/>
        <v>41137.130150462966</v>
      </c>
      <c r="M2121" t="b">
        <v>0</v>
      </c>
      <c r="N2121">
        <v>22</v>
      </c>
      <c r="O2121" t="b">
        <v>1</v>
      </c>
      <c r="P2121" t="s">
        <v>8279</v>
      </c>
      <c r="Q2121" s="7">
        <f t="shared" si="200"/>
        <v>1.0075000000000001</v>
      </c>
      <c r="R2121" s="8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5">
        <f t="shared" si="198"/>
        <v>41591.964537037034</v>
      </c>
      <c r="L2122" s="5">
        <f t="shared" si="199"/>
        <v>41640.964537037034</v>
      </c>
      <c r="M2122" t="b">
        <v>0</v>
      </c>
      <c r="N2122">
        <v>69</v>
      </c>
      <c r="O2122" t="b">
        <v>1</v>
      </c>
      <c r="P2122" t="s">
        <v>8279</v>
      </c>
      <c r="Q2122" s="7">
        <f t="shared" si="200"/>
        <v>1.00880375</v>
      </c>
      <c r="R2122" s="8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5">
        <f t="shared" si="198"/>
        <v>42716.7424537037</v>
      </c>
      <c r="L2123" s="5">
        <f t="shared" si="199"/>
        <v>42746.7424537037</v>
      </c>
      <c r="M2123" t="b">
        <v>0</v>
      </c>
      <c r="N2123">
        <v>10</v>
      </c>
      <c r="O2123" t="b">
        <v>0</v>
      </c>
      <c r="P2123" t="s">
        <v>8282</v>
      </c>
      <c r="Q2123" s="7">
        <f t="shared" si="200"/>
        <v>5.6800000000000002E-3</v>
      </c>
      <c r="R2123" s="8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5">
        <f t="shared" si="198"/>
        <v>42712.300567129627</v>
      </c>
      <c r="L2124" s="5">
        <f t="shared" si="199"/>
        <v>42742.300567129627</v>
      </c>
      <c r="M2124" t="b">
        <v>0</v>
      </c>
      <c r="N2124">
        <v>3</v>
      </c>
      <c r="O2124" t="b">
        <v>0</v>
      </c>
      <c r="P2124" t="s">
        <v>8282</v>
      </c>
      <c r="Q2124" s="7">
        <f t="shared" si="200"/>
        <v>3.875E-3</v>
      </c>
      <c r="R2124" s="8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5">
        <f t="shared" si="198"/>
        <v>40198.424849537041</v>
      </c>
      <c r="L2125" s="5">
        <f t="shared" si="199"/>
        <v>40252.290972222225</v>
      </c>
      <c r="M2125" t="b">
        <v>0</v>
      </c>
      <c r="N2125">
        <v>5</v>
      </c>
      <c r="O2125" t="b">
        <v>0</v>
      </c>
      <c r="P2125" t="s">
        <v>8282</v>
      </c>
      <c r="Q2125" s="7">
        <f t="shared" si="200"/>
        <v>0.1</v>
      </c>
      <c r="R2125" s="8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5">
        <f t="shared" si="198"/>
        <v>40464.028182870366</v>
      </c>
      <c r="L2126" s="5">
        <f t="shared" si="199"/>
        <v>40512.208333333336</v>
      </c>
      <c r="M2126" t="b">
        <v>0</v>
      </c>
      <c r="N2126">
        <v>5</v>
      </c>
      <c r="O2126" t="b">
        <v>0</v>
      </c>
      <c r="P2126" t="s">
        <v>8282</v>
      </c>
      <c r="Q2126" s="7">
        <f t="shared" si="200"/>
        <v>0.10454545454545454</v>
      </c>
      <c r="R2126" s="8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5">
        <f t="shared" si="198"/>
        <v>42191.023530092592</v>
      </c>
      <c r="L2127" s="5">
        <f t="shared" si="199"/>
        <v>42221.023530092592</v>
      </c>
      <c r="M2127" t="b">
        <v>0</v>
      </c>
      <c r="N2127">
        <v>27</v>
      </c>
      <c r="O2127" t="b">
        <v>0</v>
      </c>
      <c r="P2127" t="s">
        <v>8282</v>
      </c>
      <c r="Q2127" s="7">
        <f t="shared" si="200"/>
        <v>1.4200000000000001E-2</v>
      </c>
      <c r="R2127" s="8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5">
        <f t="shared" si="198"/>
        <v>41951.973229166666</v>
      </c>
      <c r="L2128" s="5">
        <f t="shared" si="199"/>
        <v>41981.973229166666</v>
      </c>
      <c r="M2128" t="b">
        <v>0</v>
      </c>
      <c r="N2128">
        <v>2</v>
      </c>
      <c r="O2128" t="b">
        <v>0</v>
      </c>
      <c r="P2128" t="s">
        <v>8282</v>
      </c>
      <c r="Q2128" s="7">
        <f t="shared" si="200"/>
        <v>5.0000000000000001E-4</v>
      </c>
      <c r="R2128" s="8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5">
        <f t="shared" si="198"/>
        <v>42045.50535879629</v>
      </c>
      <c r="L2129" s="5">
        <f t="shared" si="199"/>
        <v>42075.463692129633</v>
      </c>
      <c r="M2129" t="b">
        <v>0</v>
      </c>
      <c r="N2129">
        <v>236</v>
      </c>
      <c r="O2129" t="b">
        <v>0</v>
      </c>
      <c r="P2129" t="s">
        <v>8282</v>
      </c>
      <c r="Q2129" s="7">
        <f t="shared" si="200"/>
        <v>0.28842857142857142</v>
      </c>
      <c r="R2129" s="8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5">
        <f t="shared" si="198"/>
        <v>41843.772789351853</v>
      </c>
      <c r="L2130" s="5">
        <f t="shared" si="199"/>
        <v>41903.772789351853</v>
      </c>
      <c r="M2130" t="b">
        <v>0</v>
      </c>
      <c r="N2130">
        <v>1</v>
      </c>
      <c r="O2130" t="b">
        <v>0</v>
      </c>
      <c r="P2130" t="s">
        <v>8282</v>
      </c>
      <c r="Q2130" s="7">
        <f t="shared" si="200"/>
        <v>1.6666666666666668E-3</v>
      </c>
      <c r="R2130" s="8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5">
        <f t="shared" si="198"/>
        <v>42409.024305555555</v>
      </c>
      <c r="L2131" s="5">
        <f t="shared" si="199"/>
        <v>42439.024305555555</v>
      </c>
      <c r="M2131" t="b">
        <v>0</v>
      </c>
      <c r="N2131">
        <v>12</v>
      </c>
      <c r="O2131" t="b">
        <v>0</v>
      </c>
      <c r="P2131" t="s">
        <v>8282</v>
      </c>
      <c r="Q2131" s="7">
        <f t="shared" si="200"/>
        <v>0.11799999999999999</v>
      </c>
      <c r="R2131" s="8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5">
        <f t="shared" si="198"/>
        <v>41832.086377314816</v>
      </c>
      <c r="L2132" s="5">
        <f t="shared" si="199"/>
        <v>41867.086377314816</v>
      </c>
      <c r="M2132" t="b">
        <v>0</v>
      </c>
      <c r="N2132">
        <v>4</v>
      </c>
      <c r="O2132" t="b">
        <v>0</v>
      </c>
      <c r="P2132" t="s">
        <v>8282</v>
      </c>
      <c r="Q2132" s="7">
        <f t="shared" si="200"/>
        <v>2.0238095238095236E-3</v>
      </c>
      <c r="R2132" s="8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5">
        <f t="shared" si="198"/>
        <v>42167.207071759258</v>
      </c>
      <c r="L2133" s="5">
        <f t="shared" si="199"/>
        <v>42197.207071759258</v>
      </c>
      <c r="M2133" t="b">
        <v>0</v>
      </c>
      <c r="N2133">
        <v>3</v>
      </c>
      <c r="O2133" t="b">
        <v>0</v>
      </c>
      <c r="P2133" t="s">
        <v>8282</v>
      </c>
      <c r="Q2133" s="7">
        <f t="shared" si="200"/>
        <v>0.05</v>
      </c>
      <c r="R2133" s="8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5">
        <f t="shared" si="198"/>
        <v>41643.487175925926</v>
      </c>
      <c r="L2134" s="5">
        <f t="shared" si="199"/>
        <v>41673.487175925926</v>
      </c>
      <c r="M2134" t="b">
        <v>0</v>
      </c>
      <c r="N2134">
        <v>99</v>
      </c>
      <c r="O2134" t="b">
        <v>0</v>
      </c>
      <c r="P2134" t="s">
        <v>8282</v>
      </c>
      <c r="Q2134" s="7">
        <f t="shared" si="200"/>
        <v>2.1129899999999997E-2</v>
      </c>
      <c r="R2134" s="8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5">
        <f t="shared" si="198"/>
        <v>40619.097210648149</v>
      </c>
      <c r="L2135" s="5">
        <f t="shared" si="199"/>
        <v>40657.290972222225</v>
      </c>
      <c r="M2135" t="b">
        <v>0</v>
      </c>
      <c r="N2135">
        <v>3</v>
      </c>
      <c r="O2135" t="b">
        <v>0</v>
      </c>
      <c r="P2135" t="s">
        <v>8282</v>
      </c>
      <c r="Q2135" s="7">
        <f t="shared" si="200"/>
        <v>1.6E-2</v>
      </c>
      <c r="R2135" s="8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5">
        <f t="shared" si="198"/>
        <v>41361.886469907404</v>
      </c>
      <c r="L2136" s="5">
        <f t="shared" si="199"/>
        <v>41391.886469907404</v>
      </c>
      <c r="M2136" t="b">
        <v>0</v>
      </c>
      <c r="N2136">
        <v>3</v>
      </c>
      <c r="O2136" t="b">
        <v>0</v>
      </c>
      <c r="P2136" t="s">
        <v>8282</v>
      </c>
      <c r="Q2136" s="7">
        <f t="shared" si="200"/>
        <v>1.7333333333333333E-2</v>
      </c>
      <c r="R2136" s="8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5">
        <f t="shared" si="198"/>
        <v>41156.963344907403</v>
      </c>
      <c r="L2137" s="5">
        <f t="shared" si="199"/>
        <v>41186.963344907403</v>
      </c>
      <c r="M2137" t="b">
        <v>0</v>
      </c>
      <c r="N2137">
        <v>22</v>
      </c>
      <c r="O2137" t="b">
        <v>0</v>
      </c>
      <c r="P2137" t="s">
        <v>8282</v>
      </c>
      <c r="Q2137" s="7">
        <f t="shared" si="200"/>
        <v>9.5600000000000004E-2</v>
      </c>
      <c r="R2137" s="8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5">
        <f t="shared" si="198"/>
        <v>41536.509097222224</v>
      </c>
      <c r="L2138" s="5">
        <f t="shared" si="199"/>
        <v>41566.509097222224</v>
      </c>
      <c r="M2138" t="b">
        <v>0</v>
      </c>
      <c r="N2138">
        <v>4</v>
      </c>
      <c r="O2138" t="b">
        <v>0</v>
      </c>
      <c r="P2138" t="s">
        <v>8282</v>
      </c>
      <c r="Q2138" s="7">
        <f t="shared" si="200"/>
        <v>5.9612499999999998E-4</v>
      </c>
      <c r="R2138" s="8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5">
        <f t="shared" si="198"/>
        <v>41948.771168981482</v>
      </c>
      <c r="L2139" s="5">
        <f t="shared" si="199"/>
        <v>41978.771168981482</v>
      </c>
      <c r="M2139" t="b">
        <v>0</v>
      </c>
      <c r="N2139">
        <v>534</v>
      </c>
      <c r="O2139" t="b">
        <v>0</v>
      </c>
      <c r="P2139" t="s">
        <v>8282</v>
      </c>
      <c r="Q2139" s="7">
        <f t="shared" si="200"/>
        <v>0.28405999999999998</v>
      </c>
      <c r="R2139" s="8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5">
        <f t="shared" si="198"/>
        <v>41557.013182870374</v>
      </c>
      <c r="L2140" s="5">
        <f t="shared" si="199"/>
        <v>41587.054849537039</v>
      </c>
      <c r="M2140" t="b">
        <v>0</v>
      </c>
      <c r="N2140">
        <v>12</v>
      </c>
      <c r="O2140" t="b">
        <v>0</v>
      </c>
      <c r="P2140" t="s">
        <v>8282</v>
      </c>
      <c r="Q2140" s="7">
        <f t="shared" si="200"/>
        <v>0.128</v>
      </c>
      <c r="R2140" s="8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5">
        <f t="shared" si="198"/>
        <v>42647.750092592592</v>
      </c>
      <c r="L2141" s="5">
        <f t="shared" si="199"/>
        <v>42677.750092592592</v>
      </c>
      <c r="M2141" t="b">
        <v>0</v>
      </c>
      <c r="N2141">
        <v>56</v>
      </c>
      <c r="O2141" t="b">
        <v>0</v>
      </c>
      <c r="P2141" t="s">
        <v>8282</v>
      </c>
      <c r="Q2141" s="7">
        <f t="shared" si="200"/>
        <v>5.4199999999999998E-2</v>
      </c>
      <c r="R2141" s="8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5">
        <f t="shared" si="198"/>
        <v>41255.833611111113</v>
      </c>
      <c r="L2142" s="5">
        <f t="shared" si="199"/>
        <v>41285.833611111113</v>
      </c>
      <c r="M2142" t="b">
        <v>0</v>
      </c>
      <c r="N2142">
        <v>11</v>
      </c>
      <c r="O2142" t="b">
        <v>0</v>
      </c>
      <c r="P2142" t="s">
        <v>8282</v>
      </c>
      <c r="Q2142" s="7">
        <f t="shared" si="200"/>
        <v>1.1199999999999999E-3</v>
      </c>
      <c r="R2142" s="8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5">
        <f t="shared" si="198"/>
        <v>41927.235636574071</v>
      </c>
      <c r="L2143" s="5">
        <f t="shared" si="199"/>
        <v>41957.277303240742</v>
      </c>
      <c r="M2143" t="b">
        <v>0</v>
      </c>
      <c r="N2143">
        <v>0</v>
      </c>
      <c r="O2143" t="b">
        <v>0</v>
      </c>
      <c r="P2143" t="s">
        <v>8282</v>
      </c>
      <c r="Q2143" s="7">
        <f t="shared" si="200"/>
        <v>0</v>
      </c>
      <c r="R2143" s="8">
        <f t="shared" si="201"/>
        <v>0</v>
      </c>
      <c r="S2143" t="str">
        <f t="shared" si="202"/>
        <v>games</v>
      </c>
      <c r="T2143" t="str">
        <f t="shared" si="203"/>
        <v>video games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5">
        <f t="shared" si="198"/>
        <v>42340.701504629629</v>
      </c>
      <c r="L2144" s="5">
        <f t="shared" si="199"/>
        <v>42368.701504629629</v>
      </c>
      <c r="M2144" t="b">
        <v>0</v>
      </c>
      <c r="N2144">
        <v>12</v>
      </c>
      <c r="O2144" t="b">
        <v>0</v>
      </c>
      <c r="P2144" t="s">
        <v>8282</v>
      </c>
      <c r="Q2144" s="7">
        <f t="shared" si="200"/>
        <v>5.7238095238095241E-2</v>
      </c>
      <c r="R2144" s="8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5">
        <f t="shared" si="198"/>
        <v>40332.886712962965</v>
      </c>
      <c r="L2145" s="5">
        <f t="shared" si="199"/>
        <v>40380.791666666664</v>
      </c>
      <c r="M2145" t="b">
        <v>0</v>
      </c>
      <c r="N2145">
        <v>5</v>
      </c>
      <c r="O2145" t="b">
        <v>0</v>
      </c>
      <c r="P2145" t="s">
        <v>8282</v>
      </c>
      <c r="Q2145" s="7">
        <f t="shared" si="200"/>
        <v>0.1125</v>
      </c>
      <c r="R2145" s="8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5">
        <f t="shared" si="198"/>
        <v>41499.546759259261</v>
      </c>
      <c r="L2146" s="5">
        <f t="shared" si="199"/>
        <v>41531.546759259261</v>
      </c>
      <c r="M2146" t="b">
        <v>0</v>
      </c>
      <c r="N2146">
        <v>24</v>
      </c>
      <c r="O2146" t="b">
        <v>0</v>
      </c>
      <c r="P2146" t="s">
        <v>8282</v>
      </c>
      <c r="Q2146" s="7">
        <f t="shared" si="200"/>
        <v>1.7098591549295775E-2</v>
      </c>
      <c r="R2146" s="8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5">
        <f t="shared" si="198"/>
        <v>41575.237430555557</v>
      </c>
      <c r="L2147" s="5">
        <f t="shared" si="199"/>
        <v>41605.279097222221</v>
      </c>
      <c r="M2147" t="b">
        <v>0</v>
      </c>
      <c r="N2147">
        <v>89</v>
      </c>
      <c r="O2147" t="b">
        <v>0</v>
      </c>
      <c r="P2147" t="s">
        <v>8282</v>
      </c>
      <c r="Q2147" s="7">
        <f t="shared" si="200"/>
        <v>0.30433333333333334</v>
      </c>
      <c r="R2147" s="8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5">
        <f t="shared" si="198"/>
        <v>42397.679513888885</v>
      </c>
      <c r="L2148" s="5">
        <f t="shared" si="199"/>
        <v>42411.679513888885</v>
      </c>
      <c r="M2148" t="b">
        <v>0</v>
      </c>
      <c r="N2148">
        <v>1</v>
      </c>
      <c r="O2148" t="b">
        <v>0</v>
      </c>
      <c r="P2148" t="s">
        <v>8282</v>
      </c>
      <c r="Q2148" s="7">
        <f t="shared" si="200"/>
        <v>2.0000000000000001E-4</v>
      </c>
      <c r="R2148" s="8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5">
        <f t="shared" si="198"/>
        <v>41927.295694444445</v>
      </c>
      <c r="L2149" s="5">
        <f t="shared" si="199"/>
        <v>41959.337361111116</v>
      </c>
      <c r="M2149" t="b">
        <v>0</v>
      </c>
      <c r="N2149">
        <v>55</v>
      </c>
      <c r="O2149" t="b">
        <v>0</v>
      </c>
      <c r="P2149" t="s">
        <v>8282</v>
      </c>
      <c r="Q2149" s="7">
        <f t="shared" si="200"/>
        <v>6.9641025641025639E-3</v>
      </c>
      <c r="R2149" s="8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5">
        <f t="shared" si="198"/>
        <v>42066.733587962968</v>
      </c>
      <c r="L2150" s="5">
        <f t="shared" si="199"/>
        <v>42096.691921296297</v>
      </c>
      <c r="M2150" t="b">
        <v>0</v>
      </c>
      <c r="N2150">
        <v>2</v>
      </c>
      <c r="O2150" t="b">
        <v>0</v>
      </c>
      <c r="P2150" t="s">
        <v>8282</v>
      </c>
      <c r="Q2150" s="7">
        <f t="shared" si="200"/>
        <v>0.02</v>
      </c>
      <c r="R2150" s="8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5">
        <f t="shared" si="198"/>
        <v>40355.024953703702</v>
      </c>
      <c r="L2151" s="5">
        <f t="shared" si="199"/>
        <v>40390</v>
      </c>
      <c r="M2151" t="b">
        <v>0</v>
      </c>
      <c r="N2151">
        <v>0</v>
      </c>
      <c r="O2151" t="b">
        <v>0</v>
      </c>
      <c r="P2151" t="s">
        <v>8282</v>
      </c>
      <c r="Q2151" s="7">
        <f t="shared" si="200"/>
        <v>0</v>
      </c>
      <c r="R2151" s="8">
        <f t="shared" si="201"/>
        <v>0</v>
      </c>
      <c r="S2151" t="str">
        <f t="shared" si="202"/>
        <v>games</v>
      </c>
      <c r="T2151" t="str">
        <f t="shared" si="203"/>
        <v>video games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5">
        <f t="shared" si="198"/>
        <v>42534.284710648149</v>
      </c>
      <c r="L2152" s="5">
        <f t="shared" si="199"/>
        <v>42564.284710648149</v>
      </c>
      <c r="M2152" t="b">
        <v>0</v>
      </c>
      <c r="N2152">
        <v>4</v>
      </c>
      <c r="O2152" t="b">
        <v>0</v>
      </c>
      <c r="P2152" t="s">
        <v>8282</v>
      </c>
      <c r="Q2152" s="7">
        <f t="shared" si="200"/>
        <v>8.0999999999999996E-3</v>
      </c>
      <c r="R2152" s="8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5">
        <f t="shared" si="198"/>
        <v>42520.847384259265</v>
      </c>
      <c r="L2153" s="5">
        <f t="shared" si="199"/>
        <v>42550.847384259265</v>
      </c>
      <c r="M2153" t="b">
        <v>0</v>
      </c>
      <c r="N2153">
        <v>6</v>
      </c>
      <c r="O2153" t="b">
        <v>0</v>
      </c>
      <c r="P2153" t="s">
        <v>8282</v>
      </c>
      <c r="Q2153" s="7">
        <f t="shared" si="200"/>
        <v>2.6222222222222224E-3</v>
      </c>
      <c r="R2153" s="8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5">
        <f t="shared" si="198"/>
        <v>41683.832280092596</v>
      </c>
      <c r="L2154" s="5">
        <f t="shared" si="199"/>
        <v>41713.790613425925</v>
      </c>
      <c r="M2154" t="b">
        <v>0</v>
      </c>
      <c r="N2154">
        <v>4</v>
      </c>
      <c r="O2154" t="b">
        <v>0</v>
      </c>
      <c r="P2154" t="s">
        <v>8282</v>
      </c>
      <c r="Q2154" s="7">
        <f t="shared" si="200"/>
        <v>1.6666666666666668E-3</v>
      </c>
      <c r="R2154" s="8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5">
        <f t="shared" si="198"/>
        <v>41974.911087962959</v>
      </c>
      <c r="L2155" s="5">
        <f t="shared" si="199"/>
        <v>42014.332638888889</v>
      </c>
      <c r="M2155" t="b">
        <v>0</v>
      </c>
      <c r="N2155">
        <v>4</v>
      </c>
      <c r="O2155" t="b">
        <v>0</v>
      </c>
      <c r="P2155" t="s">
        <v>8282</v>
      </c>
      <c r="Q2155" s="7">
        <f t="shared" si="200"/>
        <v>9.1244548809124457E-5</v>
      </c>
      <c r="R2155" s="8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5">
        <f t="shared" si="198"/>
        <v>41647.632256944446</v>
      </c>
      <c r="L2156" s="5">
        <f t="shared" si="199"/>
        <v>41667.632256944446</v>
      </c>
      <c r="M2156" t="b">
        <v>0</v>
      </c>
      <c r="N2156">
        <v>2</v>
      </c>
      <c r="O2156" t="b">
        <v>0</v>
      </c>
      <c r="P2156" t="s">
        <v>8282</v>
      </c>
      <c r="Q2156" s="7">
        <f t="shared" si="200"/>
        <v>8.0000000000000002E-3</v>
      </c>
      <c r="R2156" s="8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5">
        <f t="shared" si="198"/>
        <v>42430.747511574074</v>
      </c>
      <c r="L2157" s="5">
        <f t="shared" si="199"/>
        <v>42460.70584490741</v>
      </c>
      <c r="M2157" t="b">
        <v>0</v>
      </c>
      <c r="N2157">
        <v>5</v>
      </c>
      <c r="O2157" t="b">
        <v>0</v>
      </c>
      <c r="P2157" t="s">
        <v>8282</v>
      </c>
      <c r="Q2157" s="7">
        <f t="shared" si="200"/>
        <v>2.3E-2</v>
      </c>
      <c r="R2157" s="8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5">
        <f t="shared" si="198"/>
        <v>41488.85423611111</v>
      </c>
      <c r="L2158" s="5">
        <f t="shared" si="199"/>
        <v>41533.85423611111</v>
      </c>
      <c r="M2158" t="b">
        <v>0</v>
      </c>
      <c r="N2158">
        <v>83</v>
      </c>
      <c r="O2158" t="b">
        <v>0</v>
      </c>
      <c r="P2158" t="s">
        <v>8282</v>
      </c>
      <c r="Q2158" s="7">
        <f t="shared" si="200"/>
        <v>2.6660714285714284E-2</v>
      </c>
      <c r="R2158" s="8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5">
        <f t="shared" si="198"/>
        <v>42694.98128472222</v>
      </c>
      <c r="L2159" s="5">
        <f t="shared" si="199"/>
        <v>42727.332638888889</v>
      </c>
      <c r="M2159" t="b">
        <v>0</v>
      </c>
      <c r="N2159">
        <v>57</v>
      </c>
      <c r="O2159" t="b">
        <v>0</v>
      </c>
      <c r="P2159" t="s">
        <v>8282</v>
      </c>
      <c r="Q2159" s="7">
        <f t="shared" si="200"/>
        <v>0.28192</v>
      </c>
      <c r="R2159" s="8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5">
        <f t="shared" si="198"/>
        <v>41264.853865740741</v>
      </c>
      <c r="L2160" s="5">
        <f t="shared" si="199"/>
        <v>41309.853865740741</v>
      </c>
      <c r="M2160" t="b">
        <v>0</v>
      </c>
      <c r="N2160">
        <v>311</v>
      </c>
      <c r="O2160" t="b">
        <v>0</v>
      </c>
      <c r="P2160" t="s">
        <v>8282</v>
      </c>
      <c r="Q2160" s="7">
        <f t="shared" si="200"/>
        <v>6.5900366666666668E-2</v>
      </c>
      <c r="R2160" s="8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5">
        <f t="shared" si="198"/>
        <v>40710.731180555551</v>
      </c>
      <c r="L2161" s="5">
        <f t="shared" si="199"/>
        <v>40740.731180555551</v>
      </c>
      <c r="M2161" t="b">
        <v>0</v>
      </c>
      <c r="N2161">
        <v>2</v>
      </c>
      <c r="O2161" t="b">
        <v>0</v>
      </c>
      <c r="P2161" t="s">
        <v>8282</v>
      </c>
      <c r="Q2161" s="7">
        <f t="shared" si="200"/>
        <v>7.2222222222222219E-3</v>
      </c>
      <c r="R2161" s="8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5">
        <f t="shared" si="198"/>
        <v>41018.711863425924</v>
      </c>
      <c r="L2162" s="5">
        <f t="shared" si="199"/>
        <v>41048.711863425924</v>
      </c>
      <c r="M2162" t="b">
        <v>0</v>
      </c>
      <c r="N2162">
        <v>16</v>
      </c>
      <c r="O2162" t="b">
        <v>0</v>
      </c>
      <c r="P2162" t="s">
        <v>8282</v>
      </c>
      <c r="Q2162" s="7">
        <f t="shared" si="200"/>
        <v>8.5000000000000006E-3</v>
      </c>
      <c r="R2162" s="8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5">
        <f t="shared" si="198"/>
        <v>42240.852534722217</v>
      </c>
      <c r="L2163" s="5">
        <f t="shared" si="199"/>
        <v>42270.852534722217</v>
      </c>
      <c r="M2163" t="b">
        <v>0</v>
      </c>
      <c r="N2163">
        <v>13</v>
      </c>
      <c r="O2163" t="b">
        <v>1</v>
      </c>
      <c r="P2163" t="s">
        <v>8276</v>
      </c>
      <c r="Q2163" s="7">
        <f t="shared" si="200"/>
        <v>1.1575</v>
      </c>
      <c r="R2163" s="8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5">
        <f t="shared" si="198"/>
        <v>41813.766099537039</v>
      </c>
      <c r="L2164" s="5">
        <f t="shared" si="199"/>
        <v>41844.766099537039</v>
      </c>
      <c r="M2164" t="b">
        <v>0</v>
      </c>
      <c r="N2164">
        <v>58</v>
      </c>
      <c r="O2164" t="b">
        <v>1</v>
      </c>
      <c r="P2164" t="s">
        <v>8276</v>
      </c>
      <c r="Q2164" s="7">
        <f t="shared" si="200"/>
        <v>1.1226666666666667</v>
      </c>
      <c r="R2164" s="8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5">
        <f t="shared" si="198"/>
        <v>42111.899537037039</v>
      </c>
      <c r="L2165" s="5">
        <f t="shared" si="199"/>
        <v>42163.159722222219</v>
      </c>
      <c r="M2165" t="b">
        <v>0</v>
      </c>
      <c r="N2165">
        <v>44</v>
      </c>
      <c r="O2165" t="b">
        <v>1</v>
      </c>
      <c r="P2165" t="s">
        <v>8276</v>
      </c>
      <c r="Q2165" s="7">
        <f t="shared" si="200"/>
        <v>1.3220000000000001</v>
      </c>
      <c r="R2165" s="8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5">
        <f t="shared" si="198"/>
        <v>42515.71775462963</v>
      </c>
      <c r="L2166" s="5">
        <f t="shared" si="199"/>
        <v>42546.165972222225</v>
      </c>
      <c r="M2166" t="b">
        <v>0</v>
      </c>
      <c r="N2166">
        <v>83</v>
      </c>
      <c r="O2166" t="b">
        <v>1</v>
      </c>
      <c r="P2166" t="s">
        <v>8276</v>
      </c>
      <c r="Q2166" s="7">
        <f t="shared" si="200"/>
        <v>1.0263636363636364</v>
      </c>
      <c r="R2166" s="8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5">
        <f t="shared" si="198"/>
        <v>42438.667071759264</v>
      </c>
      <c r="L2167" s="5">
        <f t="shared" si="199"/>
        <v>42468.625405092593</v>
      </c>
      <c r="M2167" t="b">
        <v>0</v>
      </c>
      <c r="N2167">
        <v>117</v>
      </c>
      <c r="O2167" t="b">
        <v>1</v>
      </c>
      <c r="P2167" t="s">
        <v>8276</v>
      </c>
      <c r="Q2167" s="7">
        <f t="shared" si="200"/>
        <v>1.3864000000000001</v>
      </c>
      <c r="R2167" s="8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5">
        <f t="shared" si="198"/>
        <v>41933.838171296295</v>
      </c>
      <c r="L2168" s="5">
        <f t="shared" si="199"/>
        <v>41978.879837962959</v>
      </c>
      <c r="M2168" t="b">
        <v>0</v>
      </c>
      <c r="N2168">
        <v>32</v>
      </c>
      <c r="O2168" t="b">
        <v>1</v>
      </c>
      <c r="P2168" t="s">
        <v>8276</v>
      </c>
      <c r="Q2168" s="7">
        <f t="shared" si="200"/>
        <v>1.466</v>
      </c>
      <c r="R2168" s="8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5">
        <f t="shared" si="198"/>
        <v>41153.066400462965</v>
      </c>
      <c r="L2169" s="5">
        <f t="shared" si="199"/>
        <v>41167.066400462965</v>
      </c>
      <c r="M2169" t="b">
        <v>0</v>
      </c>
      <c r="N2169">
        <v>8</v>
      </c>
      <c r="O2169" t="b">
        <v>1</v>
      </c>
      <c r="P2169" t="s">
        <v>8276</v>
      </c>
      <c r="Q2169" s="7">
        <f t="shared" si="200"/>
        <v>1.2</v>
      </c>
      <c r="R2169" s="8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5">
        <f t="shared" si="198"/>
        <v>42745.600243055553</v>
      </c>
      <c r="L2170" s="5">
        <f t="shared" si="199"/>
        <v>42776.208333333328</v>
      </c>
      <c r="M2170" t="b">
        <v>0</v>
      </c>
      <c r="N2170">
        <v>340</v>
      </c>
      <c r="O2170" t="b">
        <v>1</v>
      </c>
      <c r="P2170" t="s">
        <v>8276</v>
      </c>
      <c r="Q2170" s="7">
        <f t="shared" si="200"/>
        <v>1.215816111111111</v>
      </c>
      <c r="R2170" s="8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5">
        <f t="shared" si="198"/>
        <v>42793.700821759259</v>
      </c>
      <c r="L2171" s="5">
        <f t="shared" si="199"/>
        <v>42796.700821759259</v>
      </c>
      <c r="M2171" t="b">
        <v>0</v>
      </c>
      <c r="N2171">
        <v>7</v>
      </c>
      <c r="O2171" t="b">
        <v>1</v>
      </c>
      <c r="P2171" t="s">
        <v>8276</v>
      </c>
      <c r="Q2171" s="7">
        <f t="shared" si="200"/>
        <v>1</v>
      </c>
      <c r="R2171" s="8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5">
        <f t="shared" si="198"/>
        <v>42198.750254629631</v>
      </c>
      <c r="L2172" s="5">
        <f t="shared" si="199"/>
        <v>42238.750254629631</v>
      </c>
      <c r="M2172" t="b">
        <v>0</v>
      </c>
      <c r="N2172">
        <v>19</v>
      </c>
      <c r="O2172" t="b">
        <v>1</v>
      </c>
      <c r="P2172" t="s">
        <v>8276</v>
      </c>
      <c r="Q2172" s="7">
        <f t="shared" si="200"/>
        <v>1.8085714285714285</v>
      </c>
      <c r="R2172" s="8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5">
        <f t="shared" si="198"/>
        <v>42141.95711805555</v>
      </c>
      <c r="L2173" s="5">
        <f t="shared" si="199"/>
        <v>42177.208333333328</v>
      </c>
      <c r="M2173" t="b">
        <v>0</v>
      </c>
      <c r="N2173">
        <v>47</v>
      </c>
      <c r="O2173" t="b">
        <v>1</v>
      </c>
      <c r="P2173" t="s">
        <v>8276</v>
      </c>
      <c r="Q2173" s="7">
        <f t="shared" si="200"/>
        <v>1.0607500000000001</v>
      </c>
      <c r="R2173" s="8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5">
        <f t="shared" si="198"/>
        <v>42082.580092592587</v>
      </c>
      <c r="L2174" s="5">
        <f t="shared" si="199"/>
        <v>42112.580092592587</v>
      </c>
      <c r="M2174" t="b">
        <v>0</v>
      </c>
      <c r="N2174">
        <v>13</v>
      </c>
      <c r="O2174" t="b">
        <v>1</v>
      </c>
      <c r="P2174" t="s">
        <v>8276</v>
      </c>
      <c r="Q2174" s="7">
        <f t="shared" si="200"/>
        <v>1</v>
      </c>
      <c r="R2174" s="8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5">
        <f t="shared" si="198"/>
        <v>41495.692627314813</v>
      </c>
      <c r="L2175" s="5">
        <f t="shared" si="199"/>
        <v>41527.165972222225</v>
      </c>
      <c r="M2175" t="b">
        <v>0</v>
      </c>
      <c r="N2175">
        <v>90</v>
      </c>
      <c r="O2175" t="b">
        <v>1</v>
      </c>
      <c r="P2175" t="s">
        <v>8276</v>
      </c>
      <c r="Q2175" s="7">
        <f t="shared" si="200"/>
        <v>1.2692857142857144</v>
      </c>
      <c r="R2175" s="8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5">
        <f t="shared" si="198"/>
        <v>42465.542905092589</v>
      </c>
      <c r="L2176" s="5">
        <f t="shared" si="199"/>
        <v>42495.542905092589</v>
      </c>
      <c r="M2176" t="b">
        <v>0</v>
      </c>
      <c r="N2176">
        <v>63</v>
      </c>
      <c r="O2176" t="b">
        <v>1</v>
      </c>
      <c r="P2176" t="s">
        <v>8276</v>
      </c>
      <c r="Q2176" s="7">
        <f t="shared" si="200"/>
        <v>1.0297499999999999</v>
      </c>
      <c r="R2176" s="8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5">
        <f t="shared" si="198"/>
        <v>42565.009097222224</v>
      </c>
      <c r="L2177" s="5">
        <f t="shared" si="199"/>
        <v>42572.009097222224</v>
      </c>
      <c r="M2177" t="b">
        <v>0</v>
      </c>
      <c r="N2177">
        <v>26</v>
      </c>
      <c r="O2177" t="b">
        <v>1</v>
      </c>
      <c r="P2177" t="s">
        <v>8276</v>
      </c>
      <c r="Q2177" s="7">
        <f t="shared" si="200"/>
        <v>2.5</v>
      </c>
      <c r="R2177" s="8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5">
        <f t="shared" si="198"/>
        <v>42096.633206018523</v>
      </c>
      <c r="L2178" s="5">
        <f t="shared" si="199"/>
        <v>42126.633206018523</v>
      </c>
      <c r="M2178" t="b">
        <v>0</v>
      </c>
      <c r="N2178">
        <v>71</v>
      </c>
      <c r="O2178" t="b">
        <v>1</v>
      </c>
      <c r="P2178" t="s">
        <v>8276</v>
      </c>
      <c r="Q2178" s="7">
        <f t="shared" si="200"/>
        <v>1.2602</v>
      </c>
      <c r="R2178" s="8">
        <f t="shared" si="201"/>
        <v>88.74647887323944</v>
      </c>
      <c r="S2178" t="str">
        <f t="shared" si="202"/>
        <v>music</v>
      </c>
      <c r="T2178" t="str">
        <f t="shared" si="203"/>
        <v>rock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5">
        <f t="shared" ref="K2179:K2242" si="204">(((J2179/60)/60)/24)+DATE(1970,1,1)</f>
        <v>42502.250775462962</v>
      </c>
      <c r="L2179" s="5">
        <f t="shared" ref="L2179:L2242" si="205">(((I2179/60)/60)/24)+DATE(1970,1,1)</f>
        <v>42527.250775462962</v>
      </c>
      <c r="M2179" t="b">
        <v>0</v>
      </c>
      <c r="N2179">
        <v>38</v>
      </c>
      <c r="O2179" t="b">
        <v>1</v>
      </c>
      <c r="P2179" t="s">
        <v>8276</v>
      </c>
      <c r="Q2179" s="7">
        <f t="shared" ref="Q2179:Q2242" si="206">E2179/D2179</f>
        <v>1.0012000000000001</v>
      </c>
      <c r="R2179" s="8">
        <f t="shared" ref="R2179:R2242" si="207">IFERROR(E2179/N2179,0)</f>
        <v>65.868421052631575</v>
      </c>
      <c r="S2179" t="str">
        <f t="shared" ref="S2179:S2242" si="208">LEFT(P2179,FIND("/",P2179)-1)</f>
        <v>music</v>
      </c>
      <c r="T2179" t="str">
        <f t="shared" ref="T2179:T2242" si="209">RIGHT(P2179,LEN(P2179)-FIND("/",P2179))</f>
        <v>rock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5">
        <f t="shared" si="204"/>
        <v>42723.63653935185</v>
      </c>
      <c r="L2180" s="5">
        <f t="shared" si="205"/>
        <v>42753.63653935185</v>
      </c>
      <c r="M2180" t="b">
        <v>0</v>
      </c>
      <c r="N2180">
        <v>859</v>
      </c>
      <c r="O2180" t="b">
        <v>1</v>
      </c>
      <c r="P2180" t="s">
        <v>8276</v>
      </c>
      <c r="Q2180" s="7">
        <f t="shared" si="206"/>
        <v>1.3864000000000001</v>
      </c>
      <c r="R2180" s="8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5">
        <f t="shared" si="204"/>
        <v>42075.171203703707</v>
      </c>
      <c r="L2181" s="5">
        <f t="shared" si="205"/>
        <v>42105.171203703707</v>
      </c>
      <c r="M2181" t="b">
        <v>0</v>
      </c>
      <c r="N2181">
        <v>21</v>
      </c>
      <c r="O2181" t="b">
        <v>1</v>
      </c>
      <c r="P2181" t="s">
        <v>8276</v>
      </c>
      <c r="Q2181" s="7">
        <f t="shared" si="206"/>
        <v>1.6140000000000001</v>
      </c>
      <c r="R2181" s="8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5">
        <f t="shared" si="204"/>
        <v>42279.669768518521</v>
      </c>
      <c r="L2182" s="5">
        <f t="shared" si="205"/>
        <v>42321.711435185185</v>
      </c>
      <c r="M2182" t="b">
        <v>0</v>
      </c>
      <c r="N2182">
        <v>78</v>
      </c>
      <c r="O2182" t="b">
        <v>1</v>
      </c>
      <c r="P2182" t="s">
        <v>8276</v>
      </c>
      <c r="Q2182" s="7">
        <f t="shared" si="206"/>
        <v>1.071842</v>
      </c>
      <c r="R2182" s="8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5">
        <f t="shared" si="204"/>
        <v>42773.005243055552</v>
      </c>
      <c r="L2183" s="5">
        <f t="shared" si="205"/>
        <v>42787.005243055552</v>
      </c>
      <c r="M2183" t="b">
        <v>0</v>
      </c>
      <c r="N2183">
        <v>53</v>
      </c>
      <c r="O2183" t="b">
        <v>1</v>
      </c>
      <c r="P2183" t="s">
        <v>8297</v>
      </c>
      <c r="Q2183" s="7">
        <f t="shared" si="206"/>
        <v>1.5309999999999999</v>
      </c>
      <c r="R2183" s="8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5">
        <f t="shared" si="204"/>
        <v>41879.900752314818</v>
      </c>
      <c r="L2184" s="5">
        <f t="shared" si="205"/>
        <v>41914.900752314818</v>
      </c>
      <c r="M2184" t="b">
        <v>0</v>
      </c>
      <c r="N2184">
        <v>356</v>
      </c>
      <c r="O2184" t="b">
        <v>1</v>
      </c>
      <c r="P2184" t="s">
        <v>8297</v>
      </c>
      <c r="Q2184" s="7">
        <f t="shared" si="206"/>
        <v>5.2416666666666663</v>
      </c>
      <c r="R2184" s="8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5">
        <f t="shared" si="204"/>
        <v>42745.365474537044</v>
      </c>
      <c r="L2185" s="5">
        <f t="shared" si="205"/>
        <v>42775.208333333328</v>
      </c>
      <c r="M2185" t="b">
        <v>0</v>
      </c>
      <c r="N2185">
        <v>279</v>
      </c>
      <c r="O2185" t="b">
        <v>1</v>
      </c>
      <c r="P2185" t="s">
        <v>8297</v>
      </c>
      <c r="Q2185" s="7">
        <f t="shared" si="206"/>
        <v>4.8927777777777779</v>
      </c>
      <c r="R2185" s="8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5">
        <f t="shared" si="204"/>
        <v>42380.690289351856</v>
      </c>
      <c r="L2186" s="5">
        <f t="shared" si="205"/>
        <v>42394.666666666672</v>
      </c>
      <c r="M2186" t="b">
        <v>1</v>
      </c>
      <c r="N2186">
        <v>266</v>
      </c>
      <c r="O2186" t="b">
        <v>1</v>
      </c>
      <c r="P2186" t="s">
        <v>8297</v>
      </c>
      <c r="Q2186" s="7">
        <f t="shared" si="206"/>
        <v>2.8473999999999999</v>
      </c>
      <c r="R2186" s="8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5">
        <f t="shared" si="204"/>
        <v>41319.349988425929</v>
      </c>
      <c r="L2187" s="5">
        <f t="shared" si="205"/>
        <v>41359.349988425929</v>
      </c>
      <c r="M2187" t="b">
        <v>0</v>
      </c>
      <c r="N2187">
        <v>623</v>
      </c>
      <c r="O2187" t="b">
        <v>1</v>
      </c>
      <c r="P2187" t="s">
        <v>8297</v>
      </c>
      <c r="Q2187" s="7">
        <f t="shared" si="206"/>
        <v>18.569700000000001</v>
      </c>
      <c r="R2187" s="8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5">
        <f t="shared" si="204"/>
        <v>42583.615081018521</v>
      </c>
      <c r="L2188" s="5">
        <f t="shared" si="205"/>
        <v>42620.083333333328</v>
      </c>
      <c r="M2188" t="b">
        <v>0</v>
      </c>
      <c r="N2188">
        <v>392</v>
      </c>
      <c r="O2188" t="b">
        <v>1</v>
      </c>
      <c r="P2188" t="s">
        <v>8297</v>
      </c>
      <c r="Q2188" s="7">
        <f t="shared" si="206"/>
        <v>1.0967499999999999</v>
      </c>
      <c r="R2188" s="8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5">
        <f t="shared" si="204"/>
        <v>42068.209097222221</v>
      </c>
      <c r="L2189" s="5">
        <f t="shared" si="205"/>
        <v>42097.165972222225</v>
      </c>
      <c r="M2189" t="b">
        <v>1</v>
      </c>
      <c r="N2189">
        <v>3562</v>
      </c>
      <c r="O2189" t="b">
        <v>1</v>
      </c>
      <c r="P2189" t="s">
        <v>8297</v>
      </c>
      <c r="Q2189" s="7">
        <f t="shared" si="206"/>
        <v>10.146425000000001</v>
      </c>
      <c r="R2189" s="8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5">
        <f t="shared" si="204"/>
        <v>42633.586122685185</v>
      </c>
      <c r="L2190" s="5">
        <f t="shared" si="205"/>
        <v>42668.708333333328</v>
      </c>
      <c r="M2190" t="b">
        <v>0</v>
      </c>
      <c r="N2190">
        <v>514</v>
      </c>
      <c r="O2190" t="b">
        <v>1</v>
      </c>
      <c r="P2190" t="s">
        <v>8297</v>
      </c>
      <c r="Q2190" s="7">
        <f t="shared" si="206"/>
        <v>4.1217692027666546</v>
      </c>
      <c r="R2190" s="8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5">
        <f t="shared" si="204"/>
        <v>42467.788194444445</v>
      </c>
      <c r="L2191" s="5">
        <f t="shared" si="205"/>
        <v>42481.916666666672</v>
      </c>
      <c r="M2191" t="b">
        <v>0</v>
      </c>
      <c r="N2191">
        <v>88</v>
      </c>
      <c r="O2191" t="b">
        <v>1</v>
      </c>
      <c r="P2191" t="s">
        <v>8297</v>
      </c>
      <c r="Q2191" s="7">
        <f t="shared" si="206"/>
        <v>5.0324999999999998</v>
      </c>
      <c r="R2191" s="8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5">
        <f t="shared" si="204"/>
        <v>42417.625046296293</v>
      </c>
      <c r="L2192" s="5">
        <f t="shared" si="205"/>
        <v>42452.290972222225</v>
      </c>
      <c r="M2192" t="b">
        <v>0</v>
      </c>
      <c r="N2192">
        <v>537</v>
      </c>
      <c r="O2192" t="b">
        <v>1</v>
      </c>
      <c r="P2192" t="s">
        <v>8297</v>
      </c>
      <c r="Q2192" s="7">
        <f t="shared" si="206"/>
        <v>1.8461052631578947</v>
      </c>
      <c r="R2192" s="8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5">
        <f t="shared" si="204"/>
        <v>42768.833645833336</v>
      </c>
      <c r="L2193" s="5">
        <f t="shared" si="205"/>
        <v>42780.833645833336</v>
      </c>
      <c r="M2193" t="b">
        <v>0</v>
      </c>
      <c r="N2193">
        <v>25</v>
      </c>
      <c r="O2193" t="b">
        <v>1</v>
      </c>
      <c r="P2193" t="s">
        <v>8297</v>
      </c>
      <c r="Q2193" s="7">
        <f t="shared" si="206"/>
        <v>1.1973333333333334</v>
      </c>
      <c r="R2193" s="8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5">
        <f t="shared" si="204"/>
        <v>42691.8512037037</v>
      </c>
      <c r="L2194" s="5">
        <f t="shared" si="205"/>
        <v>42719.958333333328</v>
      </c>
      <c r="M2194" t="b">
        <v>0</v>
      </c>
      <c r="N2194">
        <v>3238</v>
      </c>
      <c r="O2194" t="b">
        <v>1</v>
      </c>
      <c r="P2194" t="s">
        <v>8297</v>
      </c>
      <c r="Q2194" s="7">
        <f t="shared" si="206"/>
        <v>10.812401666666668</v>
      </c>
      <c r="R2194" s="8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5">
        <f t="shared" si="204"/>
        <v>42664.405925925923</v>
      </c>
      <c r="L2195" s="5">
        <f t="shared" si="205"/>
        <v>42695.207638888889</v>
      </c>
      <c r="M2195" t="b">
        <v>0</v>
      </c>
      <c r="N2195">
        <v>897</v>
      </c>
      <c r="O2195" t="b">
        <v>1</v>
      </c>
      <c r="P2195" t="s">
        <v>8297</v>
      </c>
      <c r="Q2195" s="7">
        <f t="shared" si="206"/>
        <v>4.5237333333333334</v>
      </c>
      <c r="R2195" s="8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5">
        <f t="shared" si="204"/>
        <v>42425.757986111115</v>
      </c>
      <c r="L2196" s="5">
        <f t="shared" si="205"/>
        <v>42455.716319444444</v>
      </c>
      <c r="M2196" t="b">
        <v>0</v>
      </c>
      <c r="N2196">
        <v>878</v>
      </c>
      <c r="O2196" t="b">
        <v>1</v>
      </c>
      <c r="P2196" t="s">
        <v>8297</v>
      </c>
      <c r="Q2196" s="7">
        <f t="shared" si="206"/>
        <v>5.3737000000000004</v>
      </c>
      <c r="R2196" s="8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5">
        <f t="shared" si="204"/>
        <v>42197.771990740745</v>
      </c>
      <c r="L2197" s="5">
        <f t="shared" si="205"/>
        <v>42227.771990740745</v>
      </c>
      <c r="M2197" t="b">
        <v>0</v>
      </c>
      <c r="N2197">
        <v>115</v>
      </c>
      <c r="O2197" t="b">
        <v>1</v>
      </c>
      <c r="P2197" t="s">
        <v>8297</v>
      </c>
      <c r="Q2197" s="7">
        <f t="shared" si="206"/>
        <v>1.2032608695652174</v>
      </c>
      <c r="R2197" s="8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5">
        <f t="shared" si="204"/>
        <v>42675.487291666665</v>
      </c>
      <c r="L2198" s="5">
        <f t="shared" si="205"/>
        <v>42706.291666666672</v>
      </c>
      <c r="M2198" t="b">
        <v>0</v>
      </c>
      <c r="N2198">
        <v>234</v>
      </c>
      <c r="O2198" t="b">
        <v>1</v>
      </c>
      <c r="P2198" t="s">
        <v>8297</v>
      </c>
      <c r="Q2198" s="7">
        <f t="shared" si="206"/>
        <v>1.1383571428571428</v>
      </c>
      <c r="R2198" s="8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5">
        <f t="shared" si="204"/>
        <v>42033.584016203706</v>
      </c>
      <c r="L2199" s="5">
        <f t="shared" si="205"/>
        <v>42063.584016203706</v>
      </c>
      <c r="M2199" t="b">
        <v>0</v>
      </c>
      <c r="N2199">
        <v>4330</v>
      </c>
      <c r="O2199" t="b">
        <v>1</v>
      </c>
      <c r="P2199" t="s">
        <v>8297</v>
      </c>
      <c r="Q2199" s="7">
        <f t="shared" si="206"/>
        <v>9.5103109999999997</v>
      </c>
      <c r="R2199" s="8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5">
        <f t="shared" si="204"/>
        <v>42292.513888888891</v>
      </c>
      <c r="L2200" s="5">
        <f t="shared" si="205"/>
        <v>42322.555555555555</v>
      </c>
      <c r="M2200" t="b">
        <v>0</v>
      </c>
      <c r="N2200">
        <v>651</v>
      </c>
      <c r="O2200" t="b">
        <v>1</v>
      </c>
      <c r="P2200" t="s">
        <v>8297</v>
      </c>
      <c r="Q2200" s="7">
        <f t="shared" si="206"/>
        <v>1.3289249999999999</v>
      </c>
      <c r="R2200" s="8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5">
        <f t="shared" si="204"/>
        <v>42262.416643518518</v>
      </c>
      <c r="L2201" s="5">
        <f t="shared" si="205"/>
        <v>42292.416643518518</v>
      </c>
      <c r="M2201" t="b">
        <v>1</v>
      </c>
      <c r="N2201">
        <v>251</v>
      </c>
      <c r="O2201" t="b">
        <v>1</v>
      </c>
      <c r="P2201" t="s">
        <v>8297</v>
      </c>
      <c r="Q2201" s="7">
        <f t="shared" si="206"/>
        <v>1.4697777777777778</v>
      </c>
      <c r="R2201" s="8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5">
        <f t="shared" si="204"/>
        <v>42163.625787037032</v>
      </c>
      <c r="L2202" s="5">
        <f t="shared" si="205"/>
        <v>42191.125</v>
      </c>
      <c r="M2202" t="b">
        <v>0</v>
      </c>
      <c r="N2202">
        <v>263</v>
      </c>
      <c r="O2202" t="b">
        <v>1</v>
      </c>
      <c r="P2202" t="s">
        <v>8297</v>
      </c>
      <c r="Q2202" s="7">
        <f t="shared" si="206"/>
        <v>5.4215</v>
      </c>
      <c r="R2202" s="8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5">
        <f t="shared" si="204"/>
        <v>41276.846817129634</v>
      </c>
      <c r="L2203" s="5">
        <f t="shared" si="205"/>
        <v>41290.846817129634</v>
      </c>
      <c r="M2203" t="b">
        <v>0</v>
      </c>
      <c r="N2203">
        <v>28</v>
      </c>
      <c r="O2203" t="b">
        <v>1</v>
      </c>
      <c r="P2203" t="s">
        <v>8280</v>
      </c>
      <c r="Q2203" s="7">
        <f t="shared" si="206"/>
        <v>3.8271818181818182</v>
      </c>
      <c r="R2203" s="8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5">
        <f t="shared" si="204"/>
        <v>41184.849166666667</v>
      </c>
      <c r="L2204" s="5">
        <f t="shared" si="205"/>
        <v>41214.849166666667</v>
      </c>
      <c r="M2204" t="b">
        <v>0</v>
      </c>
      <c r="N2204">
        <v>721</v>
      </c>
      <c r="O2204" t="b">
        <v>1</v>
      </c>
      <c r="P2204" t="s">
        <v>8280</v>
      </c>
      <c r="Q2204" s="7">
        <f t="shared" si="206"/>
        <v>7.0418124999999998</v>
      </c>
      <c r="R2204" s="8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5">
        <f t="shared" si="204"/>
        <v>42241.85974537037</v>
      </c>
      <c r="L2205" s="5">
        <f t="shared" si="205"/>
        <v>42271.85974537037</v>
      </c>
      <c r="M2205" t="b">
        <v>0</v>
      </c>
      <c r="N2205">
        <v>50</v>
      </c>
      <c r="O2205" t="b">
        <v>1</v>
      </c>
      <c r="P2205" t="s">
        <v>8280</v>
      </c>
      <c r="Q2205" s="7">
        <f t="shared" si="206"/>
        <v>1.0954999999999999</v>
      </c>
      <c r="R2205" s="8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5">
        <f t="shared" si="204"/>
        <v>41312.311562499999</v>
      </c>
      <c r="L2206" s="5">
        <f t="shared" si="205"/>
        <v>41342.311562499999</v>
      </c>
      <c r="M2206" t="b">
        <v>0</v>
      </c>
      <c r="N2206">
        <v>73</v>
      </c>
      <c r="O2206" t="b">
        <v>1</v>
      </c>
      <c r="P2206" t="s">
        <v>8280</v>
      </c>
      <c r="Q2206" s="7">
        <f t="shared" si="206"/>
        <v>1.3286666666666667</v>
      </c>
      <c r="R2206" s="8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5">
        <f t="shared" si="204"/>
        <v>41031.82163194444</v>
      </c>
      <c r="L2207" s="5">
        <f t="shared" si="205"/>
        <v>41061.82163194444</v>
      </c>
      <c r="M2207" t="b">
        <v>0</v>
      </c>
      <c r="N2207">
        <v>27</v>
      </c>
      <c r="O2207" t="b">
        <v>1</v>
      </c>
      <c r="P2207" t="s">
        <v>8280</v>
      </c>
      <c r="Q2207" s="7">
        <f t="shared" si="206"/>
        <v>1.52</v>
      </c>
      <c r="R2207" s="8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5">
        <f t="shared" si="204"/>
        <v>40997.257222222222</v>
      </c>
      <c r="L2208" s="5">
        <f t="shared" si="205"/>
        <v>41015.257222222222</v>
      </c>
      <c r="M2208" t="b">
        <v>0</v>
      </c>
      <c r="N2208">
        <v>34</v>
      </c>
      <c r="O2208" t="b">
        <v>1</v>
      </c>
      <c r="P2208" t="s">
        <v>8280</v>
      </c>
      <c r="Q2208" s="7">
        <f t="shared" si="206"/>
        <v>1.0272727272727273</v>
      </c>
      <c r="R2208" s="8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5">
        <f t="shared" si="204"/>
        <v>41564.194131944445</v>
      </c>
      <c r="L2209" s="5">
        <f t="shared" si="205"/>
        <v>41594.235798611109</v>
      </c>
      <c r="M2209" t="b">
        <v>0</v>
      </c>
      <c r="N2209">
        <v>7</v>
      </c>
      <c r="O2209" t="b">
        <v>1</v>
      </c>
      <c r="P2209" t="s">
        <v>8280</v>
      </c>
      <c r="Q2209" s="7">
        <f t="shared" si="206"/>
        <v>1</v>
      </c>
      <c r="R2209" s="8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5">
        <f t="shared" si="204"/>
        <v>40946.882245370369</v>
      </c>
      <c r="L2210" s="5">
        <f t="shared" si="205"/>
        <v>41006.166666666664</v>
      </c>
      <c r="M2210" t="b">
        <v>0</v>
      </c>
      <c r="N2210">
        <v>24</v>
      </c>
      <c r="O2210" t="b">
        <v>1</v>
      </c>
      <c r="P2210" t="s">
        <v>8280</v>
      </c>
      <c r="Q2210" s="7">
        <f t="shared" si="206"/>
        <v>1.016</v>
      </c>
      <c r="R2210" s="8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5">
        <f t="shared" si="204"/>
        <v>41732.479675925926</v>
      </c>
      <c r="L2211" s="5">
        <f t="shared" si="205"/>
        <v>41743.958333333336</v>
      </c>
      <c r="M2211" t="b">
        <v>0</v>
      </c>
      <c r="N2211">
        <v>15</v>
      </c>
      <c r="O2211" t="b">
        <v>1</v>
      </c>
      <c r="P2211" t="s">
        <v>8280</v>
      </c>
      <c r="Q2211" s="7">
        <f t="shared" si="206"/>
        <v>1.508</v>
      </c>
      <c r="R2211" s="8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5">
        <f t="shared" si="204"/>
        <v>40956.066087962965</v>
      </c>
      <c r="L2212" s="5">
        <f t="shared" si="205"/>
        <v>41013.73333333333</v>
      </c>
      <c r="M2212" t="b">
        <v>0</v>
      </c>
      <c r="N2212">
        <v>72</v>
      </c>
      <c r="O2212" t="b">
        <v>1</v>
      </c>
      <c r="P2212" t="s">
        <v>8280</v>
      </c>
      <c r="Q2212" s="7">
        <f t="shared" si="206"/>
        <v>1.11425</v>
      </c>
      <c r="R2212" s="8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5">
        <f t="shared" si="204"/>
        <v>41716.785011574073</v>
      </c>
      <c r="L2213" s="5">
        <f t="shared" si="205"/>
        <v>41739.290972222225</v>
      </c>
      <c r="M2213" t="b">
        <v>0</v>
      </c>
      <c r="N2213">
        <v>120</v>
      </c>
      <c r="O2213" t="b">
        <v>1</v>
      </c>
      <c r="P2213" t="s">
        <v>8280</v>
      </c>
      <c r="Q2213" s="7">
        <f t="shared" si="206"/>
        <v>1.956</v>
      </c>
      <c r="R2213" s="8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5">
        <f t="shared" si="204"/>
        <v>41548.747418981482</v>
      </c>
      <c r="L2214" s="5">
        <f t="shared" si="205"/>
        <v>41582.041666666664</v>
      </c>
      <c r="M2214" t="b">
        <v>0</v>
      </c>
      <c r="N2214">
        <v>123</v>
      </c>
      <c r="O2214" t="b">
        <v>1</v>
      </c>
      <c r="P2214" t="s">
        <v>8280</v>
      </c>
      <c r="Q2214" s="7">
        <f t="shared" si="206"/>
        <v>1.1438333333333333</v>
      </c>
      <c r="R2214" s="8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5">
        <f t="shared" si="204"/>
        <v>42109.826145833329</v>
      </c>
      <c r="L2215" s="5">
        <f t="shared" si="205"/>
        <v>42139.826145833329</v>
      </c>
      <c r="M2215" t="b">
        <v>0</v>
      </c>
      <c r="N2215">
        <v>1</v>
      </c>
      <c r="O2215" t="b">
        <v>1</v>
      </c>
      <c r="P2215" t="s">
        <v>8280</v>
      </c>
      <c r="Q2215" s="7">
        <f t="shared" si="206"/>
        <v>2</v>
      </c>
      <c r="R2215" s="8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5">
        <f t="shared" si="204"/>
        <v>41646.792222222226</v>
      </c>
      <c r="L2216" s="5">
        <f t="shared" si="205"/>
        <v>41676.792222222226</v>
      </c>
      <c r="M2216" t="b">
        <v>0</v>
      </c>
      <c r="N2216">
        <v>24</v>
      </c>
      <c r="O2216" t="b">
        <v>1</v>
      </c>
      <c r="P2216" t="s">
        <v>8280</v>
      </c>
      <c r="Q2216" s="7">
        <f t="shared" si="206"/>
        <v>2.9250166666666666</v>
      </c>
      <c r="R2216" s="8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5">
        <f t="shared" si="204"/>
        <v>40958.717268518521</v>
      </c>
      <c r="L2217" s="5">
        <f t="shared" si="205"/>
        <v>40981.290972222225</v>
      </c>
      <c r="M2217" t="b">
        <v>0</v>
      </c>
      <c r="N2217">
        <v>33</v>
      </c>
      <c r="O2217" t="b">
        <v>1</v>
      </c>
      <c r="P2217" t="s">
        <v>8280</v>
      </c>
      <c r="Q2217" s="7">
        <f t="shared" si="206"/>
        <v>1.5636363636363637</v>
      </c>
      <c r="R2217" s="8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5">
        <f t="shared" si="204"/>
        <v>42194.751678240747</v>
      </c>
      <c r="L2218" s="5">
        <f t="shared" si="205"/>
        <v>42208.751678240747</v>
      </c>
      <c r="M2218" t="b">
        <v>0</v>
      </c>
      <c r="N2218">
        <v>14</v>
      </c>
      <c r="O2218" t="b">
        <v>1</v>
      </c>
      <c r="P2218" t="s">
        <v>8280</v>
      </c>
      <c r="Q2218" s="7">
        <f t="shared" si="206"/>
        <v>1.0566666666666666</v>
      </c>
      <c r="R2218" s="8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5">
        <f t="shared" si="204"/>
        <v>42299.776770833334</v>
      </c>
      <c r="L2219" s="5">
        <f t="shared" si="205"/>
        <v>42310.333333333328</v>
      </c>
      <c r="M2219" t="b">
        <v>0</v>
      </c>
      <c r="N2219">
        <v>9</v>
      </c>
      <c r="O2219" t="b">
        <v>1</v>
      </c>
      <c r="P2219" t="s">
        <v>8280</v>
      </c>
      <c r="Q2219" s="7">
        <f t="shared" si="206"/>
        <v>1.0119047619047619</v>
      </c>
      <c r="R2219" s="8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5">
        <f t="shared" si="204"/>
        <v>41127.812303240738</v>
      </c>
      <c r="L2220" s="5">
        <f t="shared" si="205"/>
        <v>41150</v>
      </c>
      <c r="M2220" t="b">
        <v>0</v>
      </c>
      <c r="N2220">
        <v>76</v>
      </c>
      <c r="O2220" t="b">
        <v>1</v>
      </c>
      <c r="P2220" t="s">
        <v>8280</v>
      </c>
      <c r="Q2220" s="7">
        <f t="shared" si="206"/>
        <v>1.2283299999999999</v>
      </c>
      <c r="R2220" s="8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5">
        <f t="shared" si="204"/>
        <v>42205.718888888892</v>
      </c>
      <c r="L2221" s="5">
        <f t="shared" si="205"/>
        <v>42235.718888888892</v>
      </c>
      <c r="M2221" t="b">
        <v>0</v>
      </c>
      <c r="N2221">
        <v>19</v>
      </c>
      <c r="O2221" t="b">
        <v>1</v>
      </c>
      <c r="P2221" t="s">
        <v>8280</v>
      </c>
      <c r="Q2221" s="7">
        <f t="shared" si="206"/>
        <v>1.0149999999999999</v>
      </c>
      <c r="R2221" s="8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5">
        <f t="shared" si="204"/>
        <v>41452.060601851852</v>
      </c>
      <c r="L2222" s="5">
        <f t="shared" si="205"/>
        <v>41482.060601851852</v>
      </c>
      <c r="M2222" t="b">
        <v>0</v>
      </c>
      <c r="N2222">
        <v>69</v>
      </c>
      <c r="O2222" t="b">
        <v>1</v>
      </c>
      <c r="P2222" t="s">
        <v>8280</v>
      </c>
      <c r="Q2222" s="7">
        <f t="shared" si="206"/>
        <v>1.0114285714285713</v>
      </c>
      <c r="R2222" s="8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5">
        <f t="shared" si="204"/>
        <v>42452.666770833333</v>
      </c>
      <c r="L2223" s="5">
        <f t="shared" si="205"/>
        <v>42483</v>
      </c>
      <c r="M2223" t="b">
        <v>0</v>
      </c>
      <c r="N2223">
        <v>218</v>
      </c>
      <c r="O2223" t="b">
        <v>1</v>
      </c>
      <c r="P2223" t="s">
        <v>8297</v>
      </c>
      <c r="Q2223" s="7">
        <f t="shared" si="206"/>
        <v>1.0811999999999999</v>
      </c>
      <c r="R2223" s="8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5">
        <f t="shared" si="204"/>
        <v>40906.787581018521</v>
      </c>
      <c r="L2224" s="5">
        <f t="shared" si="205"/>
        <v>40936.787581018521</v>
      </c>
      <c r="M2224" t="b">
        <v>0</v>
      </c>
      <c r="N2224">
        <v>30</v>
      </c>
      <c r="O2224" t="b">
        <v>1</v>
      </c>
      <c r="P2224" t="s">
        <v>8297</v>
      </c>
      <c r="Q2224" s="7">
        <f t="shared" si="206"/>
        <v>1.6259999999999999</v>
      </c>
      <c r="R2224" s="8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5">
        <f t="shared" si="204"/>
        <v>42152.640833333338</v>
      </c>
      <c r="L2225" s="5">
        <f t="shared" si="205"/>
        <v>42182.640833333338</v>
      </c>
      <c r="M2225" t="b">
        <v>0</v>
      </c>
      <c r="N2225">
        <v>100</v>
      </c>
      <c r="O2225" t="b">
        <v>1</v>
      </c>
      <c r="P2225" t="s">
        <v>8297</v>
      </c>
      <c r="Q2225" s="7">
        <f t="shared" si="206"/>
        <v>1.0580000000000001</v>
      </c>
      <c r="R2225" s="8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5">
        <f t="shared" si="204"/>
        <v>42644.667534722219</v>
      </c>
      <c r="L2226" s="5">
        <f t="shared" si="205"/>
        <v>42672.791666666672</v>
      </c>
      <c r="M2226" t="b">
        <v>0</v>
      </c>
      <c r="N2226">
        <v>296</v>
      </c>
      <c r="O2226" t="b">
        <v>1</v>
      </c>
      <c r="P2226" t="s">
        <v>8297</v>
      </c>
      <c r="Q2226" s="7">
        <f t="shared" si="206"/>
        <v>2.4315000000000002</v>
      </c>
      <c r="R2226" s="8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5">
        <f t="shared" si="204"/>
        <v>41873.79184027778</v>
      </c>
      <c r="L2227" s="5">
        <f t="shared" si="205"/>
        <v>41903.79184027778</v>
      </c>
      <c r="M2227" t="b">
        <v>0</v>
      </c>
      <c r="N2227">
        <v>1204</v>
      </c>
      <c r="O2227" t="b">
        <v>1</v>
      </c>
      <c r="P2227" t="s">
        <v>8297</v>
      </c>
      <c r="Q2227" s="7">
        <f t="shared" si="206"/>
        <v>9.4483338095238096</v>
      </c>
      <c r="R2227" s="8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5">
        <f t="shared" si="204"/>
        <v>42381.79886574074</v>
      </c>
      <c r="L2228" s="5">
        <f t="shared" si="205"/>
        <v>42412.207638888889</v>
      </c>
      <c r="M2228" t="b">
        <v>0</v>
      </c>
      <c r="N2228">
        <v>321</v>
      </c>
      <c r="O2228" t="b">
        <v>1</v>
      </c>
      <c r="P2228" t="s">
        <v>8297</v>
      </c>
      <c r="Q2228" s="7">
        <f t="shared" si="206"/>
        <v>1.0846283333333333</v>
      </c>
      <c r="R2228" s="8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5">
        <f t="shared" si="204"/>
        <v>41561.807349537034</v>
      </c>
      <c r="L2229" s="5">
        <f t="shared" si="205"/>
        <v>41591.849016203705</v>
      </c>
      <c r="M2229" t="b">
        <v>0</v>
      </c>
      <c r="N2229">
        <v>301</v>
      </c>
      <c r="O2229" t="b">
        <v>1</v>
      </c>
      <c r="P2229" t="s">
        <v>8297</v>
      </c>
      <c r="Q2229" s="7">
        <f t="shared" si="206"/>
        <v>1.5737692307692308</v>
      </c>
      <c r="R2229" s="8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5">
        <f t="shared" si="204"/>
        <v>42202.278194444443</v>
      </c>
      <c r="L2230" s="5">
        <f t="shared" si="205"/>
        <v>42232.278194444443</v>
      </c>
      <c r="M2230" t="b">
        <v>0</v>
      </c>
      <c r="N2230">
        <v>144</v>
      </c>
      <c r="O2230" t="b">
        <v>1</v>
      </c>
      <c r="P2230" t="s">
        <v>8297</v>
      </c>
      <c r="Q2230" s="7">
        <f t="shared" si="206"/>
        <v>11.744899999999999</v>
      </c>
      <c r="R2230" s="8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5">
        <f t="shared" si="204"/>
        <v>41484.664247685185</v>
      </c>
      <c r="L2231" s="5">
        <f t="shared" si="205"/>
        <v>41520.166666666664</v>
      </c>
      <c r="M2231" t="b">
        <v>0</v>
      </c>
      <c r="N2231">
        <v>539</v>
      </c>
      <c r="O2231" t="b">
        <v>1</v>
      </c>
      <c r="P2231" t="s">
        <v>8297</v>
      </c>
      <c r="Q2231" s="7">
        <f t="shared" si="206"/>
        <v>1.7104755366949576</v>
      </c>
      <c r="R2231" s="8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5">
        <f t="shared" si="204"/>
        <v>41724.881099537037</v>
      </c>
      <c r="L2232" s="5">
        <f t="shared" si="205"/>
        <v>41754.881099537037</v>
      </c>
      <c r="M2232" t="b">
        <v>0</v>
      </c>
      <c r="N2232">
        <v>498</v>
      </c>
      <c r="O2232" t="b">
        <v>1</v>
      </c>
      <c r="P2232" t="s">
        <v>8297</v>
      </c>
      <c r="Q2232" s="7">
        <f t="shared" si="206"/>
        <v>1.2595294117647058</v>
      </c>
      <c r="R2232" s="8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5">
        <f t="shared" si="204"/>
        <v>41423.910891203705</v>
      </c>
      <c r="L2233" s="5">
        <f t="shared" si="205"/>
        <v>41450.208333333336</v>
      </c>
      <c r="M2233" t="b">
        <v>0</v>
      </c>
      <c r="N2233">
        <v>1113</v>
      </c>
      <c r="O2233" t="b">
        <v>1</v>
      </c>
      <c r="P2233" t="s">
        <v>8297</v>
      </c>
      <c r="Q2233" s="7">
        <f t="shared" si="206"/>
        <v>12.121296000000001</v>
      </c>
      <c r="R2233" s="8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5">
        <f t="shared" si="204"/>
        <v>41806.794074074074</v>
      </c>
      <c r="L2234" s="5">
        <f t="shared" si="205"/>
        <v>41839.125</v>
      </c>
      <c r="M2234" t="b">
        <v>0</v>
      </c>
      <c r="N2234">
        <v>988</v>
      </c>
      <c r="O2234" t="b">
        <v>1</v>
      </c>
      <c r="P2234" t="s">
        <v>8297</v>
      </c>
      <c r="Q2234" s="7">
        <f t="shared" si="206"/>
        <v>4.9580000000000002</v>
      </c>
      <c r="R2234" s="8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5">
        <f t="shared" si="204"/>
        <v>42331.378923611104</v>
      </c>
      <c r="L2235" s="5">
        <f t="shared" si="205"/>
        <v>42352</v>
      </c>
      <c r="M2235" t="b">
        <v>0</v>
      </c>
      <c r="N2235">
        <v>391</v>
      </c>
      <c r="O2235" t="b">
        <v>1</v>
      </c>
      <c r="P2235" t="s">
        <v>8297</v>
      </c>
      <c r="Q2235" s="7">
        <f t="shared" si="206"/>
        <v>3.3203999999999998</v>
      </c>
      <c r="R2235" s="8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5">
        <f t="shared" si="204"/>
        <v>42710.824618055558</v>
      </c>
      <c r="L2236" s="5">
        <f t="shared" si="205"/>
        <v>42740.824618055558</v>
      </c>
      <c r="M2236" t="b">
        <v>0</v>
      </c>
      <c r="N2236">
        <v>28</v>
      </c>
      <c r="O2236" t="b">
        <v>1</v>
      </c>
      <c r="P2236" t="s">
        <v>8297</v>
      </c>
      <c r="Q2236" s="7">
        <f t="shared" si="206"/>
        <v>11.65</v>
      </c>
      <c r="R2236" s="8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5">
        <f t="shared" si="204"/>
        <v>42062.022118055553</v>
      </c>
      <c r="L2237" s="5">
        <f t="shared" si="205"/>
        <v>42091.980451388896</v>
      </c>
      <c r="M2237" t="b">
        <v>0</v>
      </c>
      <c r="N2237">
        <v>147</v>
      </c>
      <c r="O2237" t="b">
        <v>1</v>
      </c>
      <c r="P2237" t="s">
        <v>8297</v>
      </c>
      <c r="Q2237" s="7">
        <f t="shared" si="206"/>
        <v>1.5331538461538461</v>
      </c>
      <c r="R2237" s="8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5">
        <f t="shared" si="204"/>
        <v>42371.617164351846</v>
      </c>
      <c r="L2238" s="5">
        <f t="shared" si="205"/>
        <v>42401.617164351846</v>
      </c>
      <c r="M2238" t="b">
        <v>0</v>
      </c>
      <c r="N2238">
        <v>680</v>
      </c>
      <c r="O2238" t="b">
        <v>1</v>
      </c>
      <c r="P2238" t="s">
        <v>8297</v>
      </c>
      <c r="Q2238" s="7">
        <f t="shared" si="206"/>
        <v>5.3710714285714287</v>
      </c>
      <c r="R2238" s="8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5">
        <f t="shared" si="204"/>
        <v>41915.003275462965</v>
      </c>
      <c r="L2239" s="5">
        <f t="shared" si="205"/>
        <v>41955.332638888889</v>
      </c>
      <c r="M2239" t="b">
        <v>0</v>
      </c>
      <c r="N2239">
        <v>983</v>
      </c>
      <c r="O2239" t="b">
        <v>1</v>
      </c>
      <c r="P2239" t="s">
        <v>8297</v>
      </c>
      <c r="Q2239" s="7">
        <f t="shared" si="206"/>
        <v>3.5292777777777777</v>
      </c>
      <c r="R2239" s="8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5">
        <f t="shared" si="204"/>
        <v>42774.621712962966</v>
      </c>
      <c r="L2240" s="5">
        <f t="shared" si="205"/>
        <v>42804.621712962966</v>
      </c>
      <c r="M2240" t="b">
        <v>0</v>
      </c>
      <c r="N2240">
        <v>79</v>
      </c>
      <c r="O2240" t="b">
        <v>1</v>
      </c>
      <c r="P2240" t="s">
        <v>8297</v>
      </c>
      <c r="Q2240" s="7">
        <f t="shared" si="206"/>
        <v>1.3740000000000001</v>
      </c>
      <c r="R2240" s="8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5">
        <f t="shared" si="204"/>
        <v>41572.958495370374</v>
      </c>
      <c r="L2241" s="5">
        <f t="shared" si="205"/>
        <v>41609.168055555558</v>
      </c>
      <c r="M2241" t="b">
        <v>0</v>
      </c>
      <c r="N2241">
        <v>426</v>
      </c>
      <c r="O2241" t="b">
        <v>1</v>
      </c>
      <c r="P2241" t="s">
        <v>8297</v>
      </c>
      <c r="Q2241" s="7">
        <f t="shared" si="206"/>
        <v>1.2802667999999999</v>
      </c>
      <c r="R2241" s="8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5">
        <f t="shared" si="204"/>
        <v>42452.825740740736</v>
      </c>
      <c r="L2242" s="5">
        <f t="shared" si="205"/>
        <v>42482.825740740736</v>
      </c>
      <c r="M2242" t="b">
        <v>0</v>
      </c>
      <c r="N2242">
        <v>96</v>
      </c>
      <c r="O2242" t="b">
        <v>1</v>
      </c>
      <c r="P2242" t="s">
        <v>8297</v>
      </c>
      <c r="Q2242" s="7">
        <f t="shared" si="206"/>
        <v>2.7067999999999999</v>
      </c>
      <c r="R2242" s="8">
        <f t="shared" si="207"/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5">
        <f t="shared" ref="K2243:K2306" si="210">(((J2243/60)/60)/24)+DATE(1970,1,1)</f>
        <v>42766.827546296292</v>
      </c>
      <c r="L2243" s="5">
        <f t="shared" ref="L2243:L2306" si="211">(((I2243/60)/60)/24)+DATE(1970,1,1)</f>
        <v>42796.827546296292</v>
      </c>
      <c r="M2243" t="b">
        <v>0</v>
      </c>
      <c r="N2243">
        <v>163</v>
      </c>
      <c r="O2243" t="b">
        <v>1</v>
      </c>
      <c r="P2243" t="s">
        <v>8297</v>
      </c>
      <c r="Q2243" s="7">
        <f t="shared" ref="Q2243:Q2306" si="212">E2243/D2243</f>
        <v>8.0640000000000001</v>
      </c>
      <c r="R2243" s="8">
        <f t="shared" ref="R2243:R2306" si="213">IFERROR(E2243/N2243,0)</f>
        <v>49.472392638036808</v>
      </c>
      <c r="S2243" t="str">
        <f t="shared" ref="S2243:S2306" si="214">LEFT(P2243,FIND("/",P2243)-1)</f>
        <v>games</v>
      </c>
      <c r="T2243" t="str">
        <f t="shared" ref="T2243:T2306" si="215">RIGHT(P2243,LEN(P2243)-FIND("/",P2243))</f>
        <v>tabletop games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5">
        <f t="shared" si="210"/>
        <v>41569.575613425928</v>
      </c>
      <c r="L2244" s="5">
        <f t="shared" si="211"/>
        <v>41605.126388888886</v>
      </c>
      <c r="M2244" t="b">
        <v>0</v>
      </c>
      <c r="N2244">
        <v>2525</v>
      </c>
      <c r="O2244" t="b">
        <v>1</v>
      </c>
      <c r="P2244" t="s">
        <v>8297</v>
      </c>
      <c r="Q2244" s="7">
        <f t="shared" si="212"/>
        <v>13.600976000000001</v>
      </c>
      <c r="R2244" s="8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5">
        <f t="shared" si="210"/>
        <v>42800.751041666663</v>
      </c>
      <c r="L2245" s="5">
        <f t="shared" si="211"/>
        <v>42807.125</v>
      </c>
      <c r="M2245" t="b">
        <v>0</v>
      </c>
      <c r="N2245">
        <v>2035</v>
      </c>
      <c r="O2245" t="b">
        <v>1</v>
      </c>
      <c r="P2245" t="s">
        <v>8297</v>
      </c>
      <c r="Q2245" s="7">
        <f t="shared" si="212"/>
        <v>9302.5</v>
      </c>
      <c r="R2245" s="8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5">
        <f t="shared" si="210"/>
        <v>42647.818819444445</v>
      </c>
      <c r="L2246" s="5">
        <f t="shared" si="211"/>
        <v>42659.854166666672</v>
      </c>
      <c r="M2246" t="b">
        <v>0</v>
      </c>
      <c r="N2246">
        <v>290</v>
      </c>
      <c r="O2246" t="b">
        <v>1</v>
      </c>
      <c r="P2246" t="s">
        <v>8297</v>
      </c>
      <c r="Q2246" s="7">
        <f t="shared" si="212"/>
        <v>3.7702</v>
      </c>
      <c r="R2246" s="8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5">
        <f t="shared" si="210"/>
        <v>41660.708530092597</v>
      </c>
      <c r="L2247" s="5">
        <f t="shared" si="211"/>
        <v>41691.75</v>
      </c>
      <c r="M2247" t="b">
        <v>0</v>
      </c>
      <c r="N2247">
        <v>1980</v>
      </c>
      <c r="O2247" t="b">
        <v>1</v>
      </c>
      <c r="P2247" t="s">
        <v>8297</v>
      </c>
      <c r="Q2247" s="7">
        <f t="shared" si="212"/>
        <v>26.47025</v>
      </c>
      <c r="R2247" s="8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5">
        <f t="shared" si="210"/>
        <v>42221.79178240741</v>
      </c>
      <c r="L2248" s="5">
        <f t="shared" si="211"/>
        <v>42251.79178240741</v>
      </c>
      <c r="M2248" t="b">
        <v>0</v>
      </c>
      <c r="N2248">
        <v>57</v>
      </c>
      <c r="O2248" t="b">
        <v>1</v>
      </c>
      <c r="P2248" t="s">
        <v>8297</v>
      </c>
      <c r="Q2248" s="7">
        <f t="shared" si="212"/>
        <v>1.0012000000000001</v>
      </c>
      <c r="R2248" s="8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5">
        <f t="shared" si="210"/>
        <v>42200.666261574079</v>
      </c>
      <c r="L2249" s="5">
        <f t="shared" si="211"/>
        <v>42214.666261574079</v>
      </c>
      <c r="M2249" t="b">
        <v>0</v>
      </c>
      <c r="N2249">
        <v>380</v>
      </c>
      <c r="O2249" t="b">
        <v>1</v>
      </c>
      <c r="P2249" t="s">
        <v>8297</v>
      </c>
      <c r="Q2249" s="7">
        <f t="shared" si="212"/>
        <v>1.0445405405405406</v>
      </c>
      <c r="R2249" s="8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5">
        <f t="shared" si="210"/>
        <v>42688.875902777778</v>
      </c>
      <c r="L2250" s="5">
        <f t="shared" si="211"/>
        <v>42718.875902777778</v>
      </c>
      <c r="M2250" t="b">
        <v>0</v>
      </c>
      <c r="N2250">
        <v>128</v>
      </c>
      <c r="O2250" t="b">
        <v>1</v>
      </c>
      <c r="P2250" t="s">
        <v>8297</v>
      </c>
      <c r="Q2250" s="7">
        <f t="shared" si="212"/>
        <v>1.0721428571428571</v>
      </c>
      <c r="R2250" s="8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5">
        <f t="shared" si="210"/>
        <v>41336.703298611108</v>
      </c>
      <c r="L2251" s="5">
        <f t="shared" si="211"/>
        <v>41366.661631944444</v>
      </c>
      <c r="M2251" t="b">
        <v>0</v>
      </c>
      <c r="N2251">
        <v>180</v>
      </c>
      <c r="O2251" t="b">
        <v>1</v>
      </c>
      <c r="P2251" t="s">
        <v>8297</v>
      </c>
      <c r="Q2251" s="7">
        <f t="shared" si="212"/>
        <v>1.6877142857142857</v>
      </c>
      <c r="R2251" s="8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5">
        <f t="shared" si="210"/>
        <v>42677.005474537036</v>
      </c>
      <c r="L2252" s="5">
        <f t="shared" si="211"/>
        <v>42707.0471412037</v>
      </c>
      <c r="M2252" t="b">
        <v>0</v>
      </c>
      <c r="N2252">
        <v>571</v>
      </c>
      <c r="O2252" t="b">
        <v>1</v>
      </c>
      <c r="P2252" t="s">
        <v>8297</v>
      </c>
      <c r="Q2252" s="7">
        <f t="shared" si="212"/>
        <v>9.7511200000000002</v>
      </c>
      <c r="R2252" s="8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5">
        <f t="shared" si="210"/>
        <v>41846.34579861111</v>
      </c>
      <c r="L2253" s="5">
        <f t="shared" si="211"/>
        <v>41867.34579861111</v>
      </c>
      <c r="M2253" t="b">
        <v>0</v>
      </c>
      <c r="N2253">
        <v>480</v>
      </c>
      <c r="O2253" t="b">
        <v>1</v>
      </c>
      <c r="P2253" t="s">
        <v>8297</v>
      </c>
      <c r="Q2253" s="7">
        <f t="shared" si="212"/>
        <v>1.3444929411764706</v>
      </c>
      <c r="R2253" s="8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5">
        <f t="shared" si="210"/>
        <v>42573.327986111108</v>
      </c>
      <c r="L2254" s="5">
        <f t="shared" si="211"/>
        <v>42588.327986111108</v>
      </c>
      <c r="M2254" t="b">
        <v>0</v>
      </c>
      <c r="N2254">
        <v>249</v>
      </c>
      <c r="O2254" t="b">
        <v>1</v>
      </c>
      <c r="P2254" t="s">
        <v>8297</v>
      </c>
      <c r="Q2254" s="7">
        <f t="shared" si="212"/>
        <v>2.722777777777778</v>
      </c>
      <c r="R2254" s="8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5">
        <f t="shared" si="210"/>
        <v>42296.631331018521</v>
      </c>
      <c r="L2255" s="5">
        <f t="shared" si="211"/>
        <v>42326.672997685186</v>
      </c>
      <c r="M2255" t="b">
        <v>0</v>
      </c>
      <c r="N2255">
        <v>84</v>
      </c>
      <c r="O2255" t="b">
        <v>1</v>
      </c>
      <c r="P2255" t="s">
        <v>8297</v>
      </c>
      <c r="Q2255" s="7">
        <f t="shared" si="212"/>
        <v>1.1268750000000001</v>
      </c>
      <c r="R2255" s="8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5">
        <f t="shared" si="210"/>
        <v>42752.647777777776</v>
      </c>
      <c r="L2256" s="5">
        <f t="shared" si="211"/>
        <v>42759.647777777776</v>
      </c>
      <c r="M2256" t="b">
        <v>0</v>
      </c>
      <c r="N2256">
        <v>197</v>
      </c>
      <c r="O2256" t="b">
        <v>1</v>
      </c>
      <c r="P2256" t="s">
        <v>8297</v>
      </c>
      <c r="Q2256" s="7">
        <f t="shared" si="212"/>
        <v>4.5979999999999999</v>
      </c>
      <c r="R2256" s="8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5">
        <f t="shared" si="210"/>
        <v>42467.951979166668</v>
      </c>
      <c r="L2257" s="5">
        <f t="shared" si="211"/>
        <v>42497.951979166668</v>
      </c>
      <c r="M2257" t="b">
        <v>0</v>
      </c>
      <c r="N2257">
        <v>271</v>
      </c>
      <c r="O2257" t="b">
        <v>1</v>
      </c>
      <c r="P2257" t="s">
        <v>8297</v>
      </c>
      <c r="Q2257" s="7">
        <f t="shared" si="212"/>
        <v>2.8665822784810127</v>
      </c>
      <c r="R2257" s="8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5">
        <f t="shared" si="210"/>
        <v>42682.451921296291</v>
      </c>
      <c r="L2258" s="5">
        <f t="shared" si="211"/>
        <v>42696.451921296291</v>
      </c>
      <c r="M2258" t="b">
        <v>0</v>
      </c>
      <c r="N2258">
        <v>50</v>
      </c>
      <c r="O2258" t="b">
        <v>1</v>
      </c>
      <c r="P2258" t="s">
        <v>8297</v>
      </c>
      <c r="Q2258" s="7">
        <f t="shared" si="212"/>
        <v>2.2270833333333333</v>
      </c>
      <c r="R2258" s="8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5">
        <f t="shared" si="210"/>
        <v>42505.936678240745</v>
      </c>
      <c r="L2259" s="5">
        <f t="shared" si="211"/>
        <v>42540.958333333328</v>
      </c>
      <c r="M2259" t="b">
        <v>0</v>
      </c>
      <c r="N2259">
        <v>169</v>
      </c>
      <c r="O2259" t="b">
        <v>1</v>
      </c>
      <c r="P2259" t="s">
        <v>8297</v>
      </c>
      <c r="Q2259" s="7">
        <f t="shared" si="212"/>
        <v>6.3613999999999997</v>
      </c>
      <c r="R2259" s="8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5">
        <f t="shared" si="210"/>
        <v>42136.75100694444</v>
      </c>
      <c r="L2260" s="5">
        <f t="shared" si="211"/>
        <v>42166.75100694444</v>
      </c>
      <c r="M2260" t="b">
        <v>0</v>
      </c>
      <c r="N2260">
        <v>205</v>
      </c>
      <c r="O2260" t="b">
        <v>1</v>
      </c>
      <c r="P2260" t="s">
        <v>8297</v>
      </c>
      <c r="Q2260" s="7">
        <f t="shared" si="212"/>
        <v>1.4650000000000001</v>
      </c>
      <c r="R2260" s="8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5">
        <f t="shared" si="210"/>
        <v>42702.804814814815</v>
      </c>
      <c r="L2261" s="5">
        <f t="shared" si="211"/>
        <v>42712.804814814815</v>
      </c>
      <c r="M2261" t="b">
        <v>0</v>
      </c>
      <c r="N2261">
        <v>206</v>
      </c>
      <c r="O2261" t="b">
        <v>1</v>
      </c>
      <c r="P2261" t="s">
        <v>8297</v>
      </c>
      <c r="Q2261" s="7">
        <f t="shared" si="212"/>
        <v>18.670999999999999</v>
      </c>
      <c r="R2261" s="8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5">
        <f t="shared" si="210"/>
        <v>41695.016782407409</v>
      </c>
      <c r="L2262" s="5">
        <f t="shared" si="211"/>
        <v>41724.975115740745</v>
      </c>
      <c r="M2262" t="b">
        <v>0</v>
      </c>
      <c r="N2262">
        <v>84</v>
      </c>
      <c r="O2262" t="b">
        <v>1</v>
      </c>
      <c r="P2262" t="s">
        <v>8297</v>
      </c>
      <c r="Q2262" s="7">
        <f t="shared" si="212"/>
        <v>3.2692000000000001</v>
      </c>
      <c r="R2262" s="8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5">
        <f t="shared" si="210"/>
        <v>42759.724768518514</v>
      </c>
      <c r="L2263" s="5">
        <f t="shared" si="211"/>
        <v>42780.724768518514</v>
      </c>
      <c r="M2263" t="b">
        <v>0</v>
      </c>
      <c r="N2263">
        <v>210</v>
      </c>
      <c r="O2263" t="b">
        <v>1</v>
      </c>
      <c r="P2263" t="s">
        <v>8297</v>
      </c>
      <c r="Q2263" s="7">
        <f t="shared" si="212"/>
        <v>7.7949999999999999</v>
      </c>
      <c r="R2263" s="8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5">
        <f t="shared" si="210"/>
        <v>41926.585162037038</v>
      </c>
      <c r="L2264" s="5">
        <f t="shared" si="211"/>
        <v>41961</v>
      </c>
      <c r="M2264" t="b">
        <v>0</v>
      </c>
      <c r="N2264">
        <v>181</v>
      </c>
      <c r="O2264" t="b">
        <v>1</v>
      </c>
      <c r="P2264" t="s">
        <v>8297</v>
      </c>
      <c r="Q2264" s="7">
        <f t="shared" si="212"/>
        <v>1.5415151515151515</v>
      </c>
      <c r="R2264" s="8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5">
        <f t="shared" si="210"/>
        <v>42014.832326388889</v>
      </c>
      <c r="L2265" s="5">
        <f t="shared" si="211"/>
        <v>42035.832326388889</v>
      </c>
      <c r="M2265" t="b">
        <v>0</v>
      </c>
      <c r="N2265">
        <v>60</v>
      </c>
      <c r="O2265" t="b">
        <v>1</v>
      </c>
      <c r="P2265" t="s">
        <v>8297</v>
      </c>
      <c r="Q2265" s="7">
        <f t="shared" si="212"/>
        <v>1.1554666666666666</v>
      </c>
      <c r="R2265" s="8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5">
        <f t="shared" si="210"/>
        <v>42496.582337962958</v>
      </c>
      <c r="L2266" s="5">
        <f t="shared" si="211"/>
        <v>42513.125</v>
      </c>
      <c r="M2266" t="b">
        <v>0</v>
      </c>
      <c r="N2266">
        <v>445</v>
      </c>
      <c r="O2266" t="b">
        <v>1</v>
      </c>
      <c r="P2266" t="s">
        <v>8297</v>
      </c>
      <c r="Q2266" s="7">
        <f t="shared" si="212"/>
        <v>1.8003333333333333</v>
      </c>
      <c r="R2266" s="8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5">
        <f t="shared" si="210"/>
        <v>42689.853090277778</v>
      </c>
      <c r="L2267" s="5">
        <f t="shared" si="211"/>
        <v>42696.853090277778</v>
      </c>
      <c r="M2267" t="b">
        <v>0</v>
      </c>
      <c r="N2267">
        <v>17</v>
      </c>
      <c r="O2267" t="b">
        <v>1</v>
      </c>
      <c r="P2267" t="s">
        <v>8297</v>
      </c>
      <c r="Q2267" s="7">
        <f t="shared" si="212"/>
        <v>2.9849999999999999</v>
      </c>
      <c r="R2267" s="8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5">
        <f t="shared" si="210"/>
        <v>42469.874907407408</v>
      </c>
      <c r="L2268" s="5">
        <f t="shared" si="211"/>
        <v>42487.083333333328</v>
      </c>
      <c r="M2268" t="b">
        <v>0</v>
      </c>
      <c r="N2268">
        <v>194</v>
      </c>
      <c r="O2268" t="b">
        <v>1</v>
      </c>
      <c r="P2268" t="s">
        <v>8297</v>
      </c>
      <c r="Q2268" s="7">
        <f t="shared" si="212"/>
        <v>3.2026666666666666</v>
      </c>
      <c r="R2268" s="8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5">
        <f t="shared" si="210"/>
        <v>41968.829826388886</v>
      </c>
      <c r="L2269" s="5">
        <f t="shared" si="211"/>
        <v>41994.041666666672</v>
      </c>
      <c r="M2269" t="b">
        <v>0</v>
      </c>
      <c r="N2269">
        <v>404</v>
      </c>
      <c r="O2269" t="b">
        <v>1</v>
      </c>
      <c r="P2269" t="s">
        <v>8297</v>
      </c>
      <c r="Q2269" s="7">
        <f t="shared" si="212"/>
        <v>3.80525</v>
      </c>
      <c r="R2269" s="8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5">
        <f t="shared" si="210"/>
        <v>42776.082349537035</v>
      </c>
      <c r="L2270" s="5">
        <f t="shared" si="211"/>
        <v>42806.082349537035</v>
      </c>
      <c r="M2270" t="b">
        <v>0</v>
      </c>
      <c r="N2270">
        <v>194</v>
      </c>
      <c r="O2270" t="b">
        <v>1</v>
      </c>
      <c r="P2270" t="s">
        <v>8297</v>
      </c>
      <c r="Q2270" s="7">
        <f t="shared" si="212"/>
        <v>1.026</v>
      </c>
      <c r="R2270" s="8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5">
        <f t="shared" si="210"/>
        <v>42776.704432870371</v>
      </c>
      <c r="L2271" s="5">
        <f t="shared" si="211"/>
        <v>42801.208333333328</v>
      </c>
      <c r="M2271" t="b">
        <v>0</v>
      </c>
      <c r="N2271">
        <v>902</v>
      </c>
      <c r="O2271" t="b">
        <v>1</v>
      </c>
      <c r="P2271" t="s">
        <v>8297</v>
      </c>
      <c r="Q2271" s="7">
        <f t="shared" si="212"/>
        <v>18.016400000000001</v>
      </c>
      <c r="R2271" s="8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5">
        <f t="shared" si="210"/>
        <v>42725.869363425925</v>
      </c>
      <c r="L2272" s="5">
        <f t="shared" si="211"/>
        <v>42745.915972222225</v>
      </c>
      <c r="M2272" t="b">
        <v>0</v>
      </c>
      <c r="N2272">
        <v>1670</v>
      </c>
      <c r="O2272" t="b">
        <v>1</v>
      </c>
      <c r="P2272" t="s">
        <v>8297</v>
      </c>
      <c r="Q2272" s="7">
        <f t="shared" si="212"/>
        <v>7.2024800000000004</v>
      </c>
      <c r="R2272" s="8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5">
        <f t="shared" si="210"/>
        <v>42684.000046296293</v>
      </c>
      <c r="L2273" s="5">
        <f t="shared" si="211"/>
        <v>42714.000046296293</v>
      </c>
      <c r="M2273" t="b">
        <v>0</v>
      </c>
      <c r="N2273">
        <v>1328</v>
      </c>
      <c r="O2273" t="b">
        <v>1</v>
      </c>
      <c r="P2273" t="s">
        <v>8297</v>
      </c>
      <c r="Q2273" s="7">
        <f t="shared" si="212"/>
        <v>2.8309000000000002</v>
      </c>
      <c r="R2273" s="8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5">
        <f t="shared" si="210"/>
        <v>42315.699490740735</v>
      </c>
      <c r="L2274" s="5">
        <f t="shared" si="211"/>
        <v>42345.699490740735</v>
      </c>
      <c r="M2274" t="b">
        <v>0</v>
      </c>
      <c r="N2274">
        <v>944</v>
      </c>
      <c r="O2274" t="b">
        <v>1</v>
      </c>
      <c r="P2274" t="s">
        <v>8297</v>
      </c>
      <c r="Q2274" s="7">
        <f t="shared" si="212"/>
        <v>13.566000000000001</v>
      </c>
      <c r="R2274" s="8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5">
        <f t="shared" si="210"/>
        <v>42781.549097222218</v>
      </c>
      <c r="L2275" s="5">
        <f t="shared" si="211"/>
        <v>42806.507430555561</v>
      </c>
      <c r="M2275" t="b">
        <v>0</v>
      </c>
      <c r="N2275">
        <v>147</v>
      </c>
      <c r="O2275" t="b">
        <v>1</v>
      </c>
      <c r="P2275" t="s">
        <v>8297</v>
      </c>
      <c r="Q2275" s="7">
        <f t="shared" si="212"/>
        <v>2.2035999999999998</v>
      </c>
      <c r="R2275" s="8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5">
        <f t="shared" si="210"/>
        <v>41663.500659722224</v>
      </c>
      <c r="L2276" s="5">
        <f t="shared" si="211"/>
        <v>41693.500659722224</v>
      </c>
      <c r="M2276" t="b">
        <v>0</v>
      </c>
      <c r="N2276">
        <v>99</v>
      </c>
      <c r="O2276" t="b">
        <v>1</v>
      </c>
      <c r="P2276" t="s">
        <v>8297</v>
      </c>
      <c r="Q2276" s="7">
        <f t="shared" si="212"/>
        <v>1.196</v>
      </c>
      <c r="R2276" s="8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5">
        <f t="shared" si="210"/>
        <v>41965.616655092599</v>
      </c>
      <c r="L2277" s="5">
        <f t="shared" si="211"/>
        <v>41995.616655092599</v>
      </c>
      <c r="M2277" t="b">
        <v>0</v>
      </c>
      <c r="N2277">
        <v>79</v>
      </c>
      <c r="O2277" t="b">
        <v>1</v>
      </c>
      <c r="P2277" t="s">
        <v>8297</v>
      </c>
      <c r="Q2277" s="7">
        <f t="shared" si="212"/>
        <v>4.0776923076923079</v>
      </c>
      <c r="R2277" s="8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5">
        <f t="shared" si="210"/>
        <v>41614.651493055557</v>
      </c>
      <c r="L2278" s="5">
        <f t="shared" si="211"/>
        <v>41644.651493055557</v>
      </c>
      <c r="M2278" t="b">
        <v>0</v>
      </c>
      <c r="N2278">
        <v>75</v>
      </c>
      <c r="O2278" t="b">
        <v>1</v>
      </c>
      <c r="P2278" t="s">
        <v>8297</v>
      </c>
      <c r="Q2278" s="7">
        <f t="shared" si="212"/>
        <v>1.0581826105905425</v>
      </c>
      <c r="R2278" s="8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5">
        <f t="shared" si="210"/>
        <v>40936.678506944445</v>
      </c>
      <c r="L2279" s="5">
        <f t="shared" si="211"/>
        <v>40966.678506944445</v>
      </c>
      <c r="M2279" t="b">
        <v>0</v>
      </c>
      <c r="N2279">
        <v>207</v>
      </c>
      <c r="O2279" t="b">
        <v>1</v>
      </c>
      <c r="P2279" t="s">
        <v>8297</v>
      </c>
      <c r="Q2279" s="7">
        <f t="shared" si="212"/>
        <v>1.4108235294117648</v>
      </c>
      <c r="R2279" s="8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5">
        <f t="shared" si="210"/>
        <v>42338.709108796291</v>
      </c>
      <c r="L2280" s="5">
        <f t="shared" si="211"/>
        <v>42372.957638888889</v>
      </c>
      <c r="M2280" t="b">
        <v>0</v>
      </c>
      <c r="N2280">
        <v>102</v>
      </c>
      <c r="O2280" t="b">
        <v>1</v>
      </c>
      <c r="P2280" t="s">
        <v>8297</v>
      </c>
      <c r="Q2280" s="7">
        <f t="shared" si="212"/>
        <v>2.7069999999999999</v>
      </c>
      <c r="R2280" s="8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5">
        <f t="shared" si="210"/>
        <v>42020.806701388887</v>
      </c>
      <c r="L2281" s="5">
        <f t="shared" si="211"/>
        <v>42039.166666666672</v>
      </c>
      <c r="M2281" t="b">
        <v>0</v>
      </c>
      <c r="N2281">
        <v>32</v>
      </c>
      <c r="O2281" t="b">
        <v>1</v>
      </c>
      <c r="P2281" t="s">
        <v>8297</v>
      </c>
      <c r="Q2281" s="7">
        <f t="shared" si="212"/>
        <v>1.538</v>
      </c>
      <c r="R2281" s="8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5">
        <f t="shared" si="210"/>
        <v>42234.624895833331</v>
      </c>
      <c r="L2282" s="5">
        <f t="shared" si="211"/>
        <v>42264.624895833331</v>
      </c>
      <c r="M2282" t="b">
        <v>0</v>
      </c>
      <c r="N2282">
        <v>480</v>
      </c>
      <c r="O2282" t="b">
        <v>1</v>
      </c>
      <c r="P2282" t="s">
        <v>8297</v>
      </c>
      <c r="Q2282" s="7">
        <f t="shared" si="212"/>
        <v>4.0357653061224488</v>
      </c>
      <c r="R2282" s="8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5">
        <f t="shared" si="210"/>
        <v>40687.285844907405</v>
      </c>
      <c r="L2283" s="5">
        <f t="shared" si="211"/>
        <v>40749.284722222219</v>
      </c>
      <c r="M2283" t="b">
        <v>0</v>
      </c>
      <c r="N2283">
        <v>11</v>
      </c>
      <c r="O2283" t="b">
        <v>1</v>
      </c>
      <c r="P2283" t="s">
        <v>8276</v>
      </c>
      <c r="Q2283" s="7">
        <f t="shared" si="212"/>
        <v>1.85</v>
      </c>
      <c r="R2283" s="8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5">
        <f t="shared" si="210"/>
        <v>42323.17460648148</v>
      </c>
      <c r="L2284" s="5">
        <f t="shared" si="211"/>
        <v>42383.17460648148</v>
      </c>
      <c r="M2284" t="b">
        <v>0</v>
      </c>
      <c r="N2284">
        <v>12</v>
      </c>
      <c r="O2284" t="b">
        <v>1</v>
      </c>
      <c r="P2284" t="s">
        <v>8276</v>
      </c>
      <c r="Q2284" s="7">
        <f t="shared" si="212"/>
        <v>1.8533333333333333</v>
      </c>
      <c r="R2284" s="8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5">
        <f t="shared" si="210"/>
        <v>40978.125046296293</v>
      </c>
      <c r="L2285" s="5">
        <f t="shared" si="211"/>
        <v>41038.083379629628</v>
      </c>
      <c r="M2285" t="b">
        <v>0</v>
      </c>
      <c r="N2285">
        <v>48</v>
      </c>
      <c r="O2285" t="b">
        <v>1</v>
      </c>
      <c r="P2285" t="s">
        <v>8276</v>
      </c>
      <c r="Q2285" s="7">
        <f t="shared" si="212"/>
        <v>1.0085533333333332</v>
      </c>
      <c r="R2285" s="8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5">
        <f t="shared" si="210"/>
        <v>40585.796817129631</v>
      </c>
      <c r="L2286" s="5">
        <f t="shared" si="211"/>
        <v>40614.166666666664</v>
      </c>
      <c r="M2286" t="b">
        <v>0</v>
      </c>
      <c r="N2286">
        <v>59</v>
      </c>
      <c r="O2286" t="b">
        <v>1</v>
      </c>
      <c r="P2286" t="s">
        <v>8276</v>
      </c>
      <c r="Q2286" s="7">
        <f t="shared" si="212"/>
        <v>1.0622116666666668</v>
      </c>
      <c r="R2286" s="8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5">
        <f t="shared" si="210"/>
        <v>41059.185682870368</v>
      </c>
      <c r="L2287" s="5">
        <f t="shared" si="211"/>
        <v>41089.185682870368</v>
      </c>
      <c r="M2287" t="b">
        <v>0</v>
      </c>
      <c r="N2287">
        <v>79</v>
      </c>
      <c r="O2287" t="b">
        <v>1</v>
      </c>
      <c r="P2287" t="s">
        <v>8276</v>
      </c>
      <c r="Q2287" s="7">
        <f t="shared" si="212"/>
        <v>1.2136666666666667</v>
      </c>
      <c r="R2287" s="8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5">
        <f t="shared" si="210"/>
        <v>41494.963587962964</v>
      </c>
      <c r="L2288" s="5">
        <f t="shared" si="211"/>
        <v>41523.165972222225</v>
      </c>
      <c r="M2288" t="b">
        <v>0</v>
      </c>
      <c r="N2288">
        <v>14</v>
      </c>
      <c r="O2288" t="b">
        <v>1</v>
      </c>
      <c r="P2288" t="s">
        <v>8276</v>
      </c>
      <c r="Q2288" s="7">
        <f t="shared" si="212"/>
        <v>1.0006666666666666</v>
      </c>
      <c r="R2288" s="8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5">
        <f t="shared" si="210"/>
        <v>41792.667361111111</v>
      </c>
      <c r="L2289" s="5">
        <f t="shared" si="211"/>
        <v>41813.667361111111</v>
      </c>
      <c r="M2289" t="b">
        <v>0</v>
      </c>
      <c r="N2289">
        <v>106</v>
      </c>
      <c r="O2289" t="b">
        <v>1</v>
      </c>
      <c r="P2289" t="s">
        <v>8276</v>
      </c>
      <c r="Q2289" s="7">
        <f t="shared" si="212"/>
        <v>1.1997755555555556</v>
      </c>
      <c r="R2289" s="8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5">
        <f t="shared" si="210"/>
        <v>41067.827418981484</v>
      </c>
      <c r="L2290" s="5">
        <f t="shared" si="211"/>
        <v>41086.75</v>
      </c>
      <c r="M2290" t="b">
        <v>0</v>
      </c>
      <c r="N2290">
        <v>25</v>
      </c>
      <c r="O2290" t="b">
        <v>1</v>
      </c>
      <c r="P2290" t="s">
        <v>8276</v>
      </c>
      <c r="Q2290" s="7">
        <f t="shared" si="212"/>
        <v>1.0009999999999999</v>
      </c>
      <c r="R2290" s="8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5">
        <f t="shared" si="210"/>
        <v>41571.998379629629</v>
      </c>
      <c r="L2291" s="5">
        <f t="shared" si="211"/>
        <v>41614.973611111112</v>
      </c>
      <c r="M2291" t="b">
        <v>0</v>
      </c>
      <c r="N2291">
        <v>25</v>
      </c>
      <c r="O2291" t="b">
        <v>1</v>
      </c>
      <c r="P2291" t="s">
        <v>8276</v>
      </c>
      <c r="Q2291" s="7">
        <f t="shared" si="212"/>
        <v>1.0740000000000001</v>
      </c>
      <c r="R2291" s="8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5">
        <f t="shared" si="210"/>
        <v>40070.253819444442</v>
      </c>
      <c r="L2292" s="5">
        <f t="shared" si="211"/>
        <v>40148.708333333336</v>
      </c>
      <c r="M2292" t="b">
        <v>0</v>
      </c>
      <c r="N2292">
        <v>29</v>
      </c>
      <c r="O2292" t="b">
        <v>1</v>
      </c>
      <c r="P2292" t="s">
        <v>8276</v>
      </c>
      <c r="Q2292" s="7">
        <f t="shared" si="212"/>
        <v>1.0406666666666666</v>
      </c>
      <c r="R2292" s="8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5">
        <f t="shared" si="210"/>
        <v>40987.977060185185</v>
      </c>
      <c r="L2293" s="5">
        <f t="shared" si="211"/>
        <v>41022.166666666664</v>
      </c>
      <c r="M2293" t="b">
        <v>0</v>
      </c>
      <c r="N2293">
        <v>43</v>
      </c>
      <c r="O2293" t="b">
        <v>1</v>
      </c>
      <c r="P2293" t="s">
        <v>8276</v>
      </c>
      <c r="Q2293" s="7">
        <f t="shared" si="212"/>
        <v>1.728</v>
      </c>
      <c r="R2293" s="8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5">
        <f t="shared" si="210"/>
        <v>40987.697638888887</v>
      </c>
      <c r="L2294" s="5">
        <f t="shared" si="211"/>
        <v>41017.697638888887</v>
      </c>
      <c r="M2294" t="b">
        <v>0</v>
      </c>
      <c r="N2294">
        <v>46</v>
      </c>
      <c r="O2294" t="b">
        <v>1</v>
      </c>
      <c r="P2294" t="s">
        <v>8276</v>
      </c>
      <c r="Q2294" s="7">
        <f t="shared" si="212"/>
        <v>1.072505</v>
      </c>
      <c r="R2294" s="8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5">
        <f t="shared" si="210"/>
        <v>41151.708321759259</v>
      </c>
      <c r="L2295" s="5">
        <f t="shared" si="211"/>
        <v>41177.165972222225</v>
      </c>
      <c r="M2295" t="b">
        <v>0</v>
      </c>
      <c r="N2295">
        <v>27</v>
      </c>
      <c r="O2295" t="b">
        <v>1</v>
      </c>
      <c r="P2295" t="s">
        <v>8276</v>
      </c>
      <c r="Q2295" s="7">
        <f t="shared" si="212"/>
        <v>1.0823529411764705</v>
      </c>
      <c r="R2295" s="8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5">
        <f t="shared" si="210"/>
        <v>41264.72314814815</v>
      </c>
      <c r="L2296" s="5">
        <f t="shared" si="211"/>
        <v>41294.72314814815</v>
      </c>
      <c r="M2296" t="b">
        <v>0</v>
      </c>
      <c r="N2296">
        <v>112</v>
      </c>
      <c r="O2296" t="b">
        <v>1</v>
      </c>
      <c r="P2296" t="s">
        <v>8276</v>
      </c>
      <c r="Q2296" s="7">
        <f t="shared" si="212"/>
        <v>1.4608079999999999</v>
      </c>
      <c r="R2296" s="8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5">
        <f t="shared" si="210"/>
        <v>41270.954351851848</v>
      </c>
      <c r="L2297" s="5">
        <f t="shared" si="211"/>
        <v>41300.954351851848</v>
      </c>
      <c r="M2297" t="b">
        <v>0</v>
      </c>
      <c r="N2297">
        <v>34</v>
      </c>
      <c r="O2297" t="b">
        <v>1</v>
      </c>
      <c r="P2297" t="s">
        <v>8276</v>
      </c>
      <c r="Q2297" s="7">
        <f t="shared" si="212"/>
        <v>1.2524999999999999</v>
      </c>
      <c r="R2297" s="8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5">
        <f t="shared" si="210"/>
        <v>40927.731782407405</v>
      </c>
      <c r="L2298" s="5">
        <f t="shared" si="211"/>
        <v>40962.731782407405</v>
      </c>
      <c r="M2298" t="b">
        <v>0</v>
      </c>
      <c r="N2298">
        <v>145</v>
      </c>
      <c r="O2298" t="b">
        <v>1</v>
      </c>
      <c r="P2298" t="s">
        <v>8276</v>
      </c>
      <c r="Q2298" s="7">
        <f t="shared" si="212"/>
        <v>1.4907142857142857</v>
      </c>
      <c r="R2298" s="8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5">
        <f t="shared" si="210"/>
        <v>40948.042233796295</v>
      </c>
      <c r="L2299" s="5">
        <f t="shared" si="211"/>
        <v>40982.165972222225</v>
      </c>
      <c r="M2299" t="b">
        <v>0</v>
      </c>
      <c r="N2299">
        <v>19</v>
      </c>
      <c r="O2299" t="b">
        <v>1</v>
      </c>
      <c r="P2299" t="s">
        <v>8276</v>
      </c>
      <c r="Q2299" s="7">
        <f t="shared" si="212"/>
        <v>1.006</v>
      </c>
      <c r="R2299" s="8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5">
        <f t="shared" si="210"/>
        <v>41694.84065972222</v>
      </c>
      <c r="L2300" s="5">
        <f t="shared" si="211"/>
        <v>41724.798993055556</v>
      </c>
      <c r="M2300" t="b">
        <v>0</v>
      </c>
      <c r="N2300">
        <v>288</v>
      </c>
      <c r="O2300" t="b">
        <v>1</v>
      </c>
      <c r="P2300" t="s">
        <v>8276</v>
      </c>
      <c r="Q2300" s="7">
        <f t="shared" si="212"/>
        <v>1.0507333333333333</v>
      </c>
      <c r="R2300" s="8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5">
        <f t="shared" si="210"/>
        <v>40565.032511574071</v>
      </c>
      <c r="L2301" s="5">
        <f t="shared" si="211"/>
        <v>40580.032511574071</v>
      </c>
      <c r="M2301" t="b">
        <v>0</v>
      </c>
      <c r="N2301">
        <v>14</v>
      </c>
      <c r="O2301" t="b">
        <v>1</v>
      </c>
      <c r="P2301" t="s">
        <v>8276</v>
      </c>
      <c r="Q2301" s="7">
        <f t="shared" si="212"/>
        <v>3.5016666666666665</v>
      </c>
      <c r="R2301" s="8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5">
        <f t="shared" si="210"/>
        <v>41074.727037037039</v>
      </c>
      <c r="L2302" s="5">
        <f t="shared" si="211"/>
        <v>41088.727037037039</v>
      </c>
      <c r="M2302" t="b">
        <v>0</v>
      </c>
      <c r="N2302">
        <v>7</v>
      </c>
      <c r="O2302" t="b">
        <v>1</v>
      </c>
      <c r="P2302" t="s">
        <v>8276</v>
      </c>
      <c r="Q2302" s="7">
        <f t="shared" si="212"/>
        <v>1.0125</v>
      </c>
      <c r="R2302" s="8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5">
        <f t="shared" si="210"/>
        <v>41416.146944444445</v>
      </c>
      <c r="L2303" s="5">
        <f t="shared" si="211"/>
        <v>41446.146944444445</v>
      </c>
      <c r="M2303" t="b">
        <v>1</v>
      </c>
      <c r="N2303">
        <v>211</v>
      </c>
      <c r="O2303" t="b">
        <v>1</v>
      </c>
      <c r="P2303" t="s">
        <v>8279</v>
      </c>
      <c r="Q2303" s="7">
        <f t="shared" si="212"/>
        <v>1.336044</v>
      </c>
      <c r="R2303" s="8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5">
        <f t="shared" si="210"/>
        <v>41605.868449074071</v>
      </c>
      <c r="L2304" s="5">
        <f t="shared" si="211"/>
        <v>41639.291666666664</v>
      </c>
      <c r="M2304" t="b">
        <v>1</v>
      </c>
      <c r="N2304">
        <v>85</v>
      </c>
      <c r="O2304" t="b">
        <v>1</v>
      </c>
      <c r="P2304" t="s">
        <v>8279</v>
      </c>
      <c r="Q2304" s="7">
        <f t="shared" si="212"/>
        <v>1.7065217391304348</v>
      </c>
      <c r="R2304" s="8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5">
        <f t="shared" si="210"/>
        <v>40850.111064814817</v>
      </c>
      <c r="L2305" s="5">
        <f t="shared" si="211"/>
        <v>40890.152731481481</v>
      </c>
      <c r="M2305" t="b">
        <v>1</v>
      </c>
      <c r="N2305">
        <v>103</v>
      </c>
      <c r="O2305" t="b">
        <v>1</v>
      </c>
      <c r="P2305" t="s">
        <v>8279</v>
      </c>
      <c r="Q2305" s="7">
        <f t="shared" si="212"/>
        <v>1.0935829457364341</v>
      </c>
      <c r="R2305" s="8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5">
        <f t="shared" si="210"/>
        <v>40502.815868055557</v>
      </c>
      <c r="L2306" s="5">
        <f t="shared" si="211"/>
        <v>40544.207638888889</v>
      </c>
      <c r="M2306" t="b">
        <v>1</v>
      </c>
      <c r="N2306">
        <v>113</v>
      </c>
      <c r="O2306" t="b">
        <v>1</v>
      </c>
      <c r="P2306" t="s">
        <v>8279</v>
      </c>
      <c r="Q2306" s="7">
        <f t="shared" si="212"/>
        <v>1.0070033333333335</v>
      </c>
      <c r="R2306" s="8">
        <f t="shared" si="213"/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5">
        <f t="shared" ref="K2307:K2370" si="216">(((J2307/60)/60)/24)+DATE(1970,1,1)</f>
        <v>41834.695277777777</v>
      </c>
      <c r="L2307" s="5">
        <f t="shared" ref="L2307:L2370" si="217">(((I2307/60)/60)/24)+DATE(1970,1,1)</f>
        <v>41859.75</v>
      </c>
      <c r="M2307" t="b">
        <v>1</v>
      </c>
      <c r="N2307">
        <v>167</v>
      </c>
      <c r="O2307" t="b">
        <v>1</v>
      </c>
      <c r="P2307" t="s">
        <v>8279</v>
      </c>
      <c r="Q2307" s="7">
        <f t="shared" ref="Q2307:Q2370" si="218">E2307/D2307</f>
        <v>1.0122777777777778</v>
      </c>
      <c r="R2307" s="8">
        <f t="shared" ref="R2307:R2370" si="219">IFERROR(E2307/N2307,0)</f>
        <v>109.10778443113773</v>
      </c>
      <c r="S2307" t="str">
        <f t="shared" ref="S2307:S2370" si="220">LEFT(P2307,FIND("/",P2307)-1)</f>
        <v>music</v>
      </c>
      <c r="T2307" t="str">
        <f t="shared" ref="T2307:T2370" si="221">RIGHT(P2307,LEN(P2307)-FIND("/",P2307))</f>
        <v>indie rock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5">
        <f t="shared" si="216"/>
        <v>40948.16815972222</v>
      </c>
      <c r="L2308" s="5">
        <f t="shared" si="217"/>
        <v>40978.16815972222</v>
      </c>
      <c r="M2308" t="b">
        <v>1</v>
      </c>
      <c r="N2308">
        <v>73</v>
      </c>
      <c r="O2308" t="b">
        <v>1</v>
      </c>
      <c r="P2308" t="s">
        <v>8279</v>
      </c>
      <c r="Q2308" s="7">
        <f t="shared" si="218"/>
        <v>1.0675857142857144</v>
      </c>
      <c r="R2308" s="8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5">
        <f t="shared" si="216"/>
        <v>41004.802465277775</v>
      </c>
      <c r="L2309" s="5">
        <f t="shared" si="217"/>
        <v>41034.802407407406</v>
      </c>
      <c r="M2309" t="b">
        <v>1</v>
      </c>
      <c r="N2309">
        <v>75</v>
      </c>
      <c r="O2309" t="b">
        <v>1</v>
      </c>
      <c r="P2309" t="s">
        <v>8279</v>
      </c>
      <c r="Q2309" s="7">
        <f t="shared" si="218"/>
        <v>1.0665777537961894</v>
      </c>
      <c r="R2309" s="8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5">
        <f t="shared" si="216"/>
        <v>41851.962916666671</v>
      </c>
      <c r="L2310" s="5">
        <f t="shared" si="217"/>
        <v>41880.041666666664</v>
      </c>
      <c r="M2310" t="b">
        <v>1</v>
      </c>
      <c r="N2310">
        <v>614</v>
      </c>
      <c r="O2310" t="b">
        <v>1</v>
      </c>
      <c r="P2310" t="s">
        <v>8279</v>
      </c>
      <c r="Q2310" s="7">
        <f t="shared" si="218"/>
        <v>1.0130622</v>
      </c>
      <c r="R2310" s="8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5">
        <f t="shared" si="216"/>
        <v>41307.987696759257</v>
      </c>
      <c r="L2311" s="5">
        <f t="shared" si="217"/>
        <v>41342.987696759257</v>
      </c>
      <c r="M2311" t="b">
        <v>1</v>
      </c>
      <c r="N2311">
        <v>107</v>
      </c>
      <c r="O2311" t="b">
        <v>1</v>
      </c>
      <c r="P2311" t="s">
        <v>8279</v>
      </c>
      <c r="Q2311" s="7">
        <f t="shared" si="218"/>
        <v>1.0667450000000001</v>
      </c>
      <c r="R2311" s="8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5">
        <f t="shared" si="216"/>
        <v>41324.79415509259</v>
      </c>
      <c r="L2312" s="5">
        <f t="shared" si="217"/>
        <v>41354.752488425926</v>
      </c>
      <c r="M2312" t="b">
        <v>1</v>
      </c>
      <c r="N2312">
        <v>1224</v>
      </c>
      <c r="O2312" t="b">
        <v>1</v>
      </c>
      <c r="P2312" t="s">
        <v>8279</v>
      </c>
      <c r="Q2312" s="7">
        <f t="shared" si="218"/>
        <v>4.288397837837838</v>
      </c>
      <c r="R2312" s="8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5">
        <f t="shared" si="216"/>
        <v>41736.004502314812</v>
      </c>
      <c r="L2313" s="5">
        <f t="shared" si="217"/>
        <v>41766.004502314812</v>
      </c>
      <c r="M2313" t="b">
        <v>1</v>
      </c>
      <c r="N2313">
        <v>104</v>
      </c>
      <c r="O2313" t="b">
        <v>1</v>
      </c>
      <c r="P2313" t="s">
        <v>8279</v>
      </c>
      <c r="Q2313" s="7">
        <f t="shared" si="218"/>
        <v>1.0411111111111111</v>
      </c>
      <c r="R2313" s="8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5">
        <f t="shared" si="216"/>
        <v>41716.632847222223</v>
      </c>
      <c r="L2314" s="5">
        <f t="shared" si="217"/>
        <v>41747.958333333336</v>
      </c>
      <c r="M2314" t="b">
        <v>1</v>
      </c>
      <c r="N2314">
        <v>79</v>
      </c>
      <c r="O2314" t="b">
        <v>1</v>
      </c>
      <c r="P2314" t="s">
        <v>8279</v>
      </c>
      <c r="Q2314" s="7">
        <f t="shared" si="218"/>
        <v>1.0786666666666667</v>
      </c>
      <c r="R2314" s="8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5">
        <f t="shared" si="216"/>
        <v>41002.958634259259</v>
      </c>
      <c r="L2315" s="5">
        <f t="shared" si="217"/>
        <v>41032.958634259259</v>
      </c>
      <c r="M2315" t="b">
        <v>1</v>
      </c>
      <c r="N2315">
        <v>157</v>
      </c>
      <c r="O2315" t="b">
        <v>1</v>
      </c>
      <c r="P2315" t="s">
        <v>8279</v>
      </c>
      <c r="Q2315" s="7">
        <f t="shared" si="218"/>
        <v>1.7584040000000001</v>
      </c>
      <c r="R2315" s="8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5">
        <f t="shared" si="216"/>
        <v>41037.551585648151</v>
      </c>
      <c r="L2316" s="5">
        <f t="shared" si="217"/>
        <v>41067.551585648151</v>
      </c>
      <c r="M2316" t="b">
        <v>1</v>
      </c>
      <c r="N2316">
        <v>50</v>
      </c>
      <c r="O2316" t="b">
        <v>1</v>
      </c>
      <c r="P2316" t="s">
        <v>8279</v>
      </c>
      <c r="Q2316" s="7">
        <f t="shared" si="218"/>
        <v>1.5697000000000001</v>
      </c>
      <c r="R2316" s="8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5">
        <f t="shared" si="216"/>
        <v>41004.72619212963</v>
      </c>
      <c r="L2317" s="5">
        <f t="shared" si="217"/>
        <v>41034.72619212963</v>
      </c>
      <c r="M2317" t="b">
        <v>1</v>
      </c>
      <c r="N2317">
        <v>64</v>
      </c>
      <c r="O2317" t="b">
        <v>1</v>
      </c>
      <c r="P2317" t="s">
        <v>8279</v>
      </c>
      <c r="Q2317" s="7">
        <f t="shared" si="218"/>
        <v>1.026</v>
      </c>
      <c r="R2317" s="8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5">
        <f t="shared" si="216"/>
        <v>40079.725115740745</v>
      </c>
      <c r="L2318" s="5">
        <f t="shared" si="217"/>
        <v>40156.76666666667</v>
      </c>
      <c r="M2318" t="b">
        <v>1</v>
      </c>
      <c r="N2318">
        <v>200</v>
      </c>
      <c r="O2318" t="b">
        <v>1</v>
      </c>
      <c r="P2318" t="s">
        <v>8279</v>
      </c>
      <c r="Q2318" s="7">
        <f t="shared" si="218"/>
        <v>1.0404266666666666</v>
      </c>
      <c r="R2318" s="8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5">
        <f t="shared" si="216"/>
        <v>40192.542233796295</v>
      </c>
      <c r="L2319" s="5">
        <f t="shared" si="217"/>
        <v>40224.208333333336</v>
      </c>
      <c r="M2319" t="b">
        <v>1</v>
      </c>
      <c r="N2319">
        <v>22</v>
      </c>
      <c r="O2319" t="b">
        <v>1</v>
      </c>
      <c r="P2319" t="s">
        <v>8279</v>
      </c>
      <c r="Q2319" s="7">
        <f t="shared" si="218"/>
        <v>1.04</v>
      </c>
      <c r="R2319" s="8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5">
        <f t="shared" si="216"/>
        <v>40050.643680555557</v>
      </c>
      <c r="L2320" s="5">
        <f t="shared" si="217"/>
        <v>40082.165972222225</v>
      </c>
      <c r="M2320" t="b">
        <v>1</v>
      </c>
      <c r="N2320">
        <v>163</v>
      </c>
      <c r="O2320" t="b">
        <v>1</v>
      </c>
      <c r="P2320" t="s">
        <v>8279</v>
      </c>
      <c r="Q2320" s="7">
        <f t="shared" si="218"/>
        <v>1.2105999999999999</v>
      </c>
      <c r="R2320" s="8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5">
        <f t="shared" si="216"/>
        <v>41593.082002314812</v>
      </c>
      <c r="L2321" s="5">
        <f t="shared" si="217"/>
        <v>41623.082002314812</v>
      </c>
      <c r="M2321" t="b">
        <v>1</v>
      </c>
      <c r="N2321">
        <v>77</v>
      </c>
      <c r="O2321" t="b">
        <v>1</v>
      </c>
      <c r="P2321" t="s">
        <v>8279</v>
      </c>
      <c r="Q2321" s="7">
        <f t="shared" si="218"/>
        <v>1.077</v>
      </c>
      <c r="R2321" s="8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5">
        <f t="shared" si="216"/>
        <v>41696.817129629628</v>
      </c>
      <c r="L2322" s="5">
        <f t="shared" si="217"/>
        <v>41731.775462962964</v>
      </c>
      <c r="M2322" t="b">
        <v>1</v>
      </c>
      <c r="N2322">
        <v>89</v>
      </c>
      <c r="O2322" t="b">
        <v>1</v>
      </c>
      <c r="P2322" t="s">
        <v>8279</v>
      </c>
      <c r="Q2322" s="7">
        <f t="shared" si="218"/>
        <v>1.0866</v>
      </c>
      <c r="R2322" s="8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5">
        <f t="shared" si="216"/>
        <v>42799.260428240741</v>
      </c>
      <c r="L2323" s="5">
        <f t="shared" si="217"/>
        <v>42829.21876157407</v>
      </c>
      <c r="M2323" t="b">
        <v>0</v>
      </c>
      <c r="N2323">
        <v>64</v>
      </c>
      <c r="O2323" t="b">
        <v>0</v>
      </c>
      <c r="P2323" t="s">
        <v>8298</v>
      </c>
      <c r="Q2323" s="7">
        <f t="shared" si="218"/>
        <v>0.39120962394619685</v>
      </c>
      <c r="R2323" s="8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5">
        <f t="shared" si="216"/>
        <v>42804.895474537043</v>
      </c>
      <c r="L2324" s="5">
        <f t="shared" si="217"/>
        <v>42834.853807870371</v>
      </c>
      <c r="M2324" t="b">
        <v>0</v>
      </c>
      <c r="N2324">
        <v>4</v>
      </c>
      <c r="O2324" t="b">
        <v>0</v>
      </c>
      <c r="P2324" t="s">
        <v>8298</v>
      </c>
      <c r="Q2324" s="7">
        <f t="shared" si="218"/>
        <v>3.1481481481481478E-2</v>
      </c>
      <c r="R2324" s="8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5">
        <f t="shared" si="216"/>
        <v>42807.755173611105</v>
      </c>
      <c r="L2325" s="5">
        <f t="shared" si="217"/>
        <v>42814.755173611105</v>
      </c>
      <c r="M2325" t="b">
        <v>0</v>
      </c>
      <c r="N2325">
        <v>4</v>
      </c>
      <c r="O2325" t="b">
        <v>0</v>
      </c>
      <c r="P2325" t="s">
        <v>8298</v>
      </c>
      <c r="Q2325" s="7">
        <f t="shared" si="218"/>
        <v>0.48</v>
      </c>
      <c r="R2325" s="8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5">
        <f t="shared" si="216"/>
        <v>42790.885243055556</v>
      </c>
      <c r="L2326" s="5">
        <f t="shared" si="217"/>
        <v>42820.843576388885</v>
      </c>
      <c r="M2326" t="b">
        <v>0</v>
      </c>
      <c r="N2326">
        <v>61</v>
      </c>
      <c r="O2326" t="b">
        <v>0</v>
      </c>
      <c r="P2326" t="s">
        <v>8298</v>
      </c>
      <c r="Q2326" s="7">
        <f t="shared" si="218"/>
        <v>0.20733333333333334</v>
      </c>
      <c r="R2326" s="8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5">
        <f t="shared" si="216"/>
        <v>42794.022349537037</v>
      </c>
      <c r="L2327" s="5">
        <f t="shared" si="217"/>
        <v>42823.980682870373</v>
      </c>
      <c r="M2327" t="b">
        <v>0</v>
      </c>
      <c r="N2327">
        <v>7</v>
      </c>
      <c r="O2327" t="b">
        <v>0</v>
      </c>
      <c r="P2327" t="s">
        <v>8298</v>
      </c>
      <c r="Q2327" s="7">
        <f t="shared" si="218"/>
        <v>0.08</v>
      </c>
      <c r="R2327" s="8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5">
        <f t="shared" si="216"/>
        <v>42804.034120370372</v>
      </c>
      <c r="L2328" s="5">
        <f t="shared" si="217"/>
        <v>42855.708333333328</v>
      </c>
      <c r="M2328" t="b">
        <v>0</v>
      </c>
      <c r="N2328">
        <v>1</v>
      </c>
      <c r="O2328" t="b">
        <v>0</v>
      </c>
      <c r="P2328" t="s">
        <v>8298</v>
      </c>
      <c r="Q2328" s="7">
        <f t="shared" si="218"/>
        <v>7.1999999999999998E-3</v>
      </c>
      <c r="R2328" s="8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5">
        <f t="shared" si="216"/>
        <v>41842.917129629634</v>
      </c>
      <c r="L2329" s="5">
        <f t="shared" si="217"/>
        <v>41877.917129629634</v>
      </c>
      <c r="M2329" t="b">
        <v>1</v>
      </c>
      <c r="N2329">
        <v>3355</v>
      </c>
      <c r="O2329" t="b">
        <v>1</v>
      </c>
      <c r="P2329" t="s">
        <v>8298</v>
      </c>
      <c r="Q2329" s="7">
        <f t="shared" si="218"/>
        <v>5.2609431428571432</v>
      </c>
      <c r="R2329" s="8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5">
        <f t="shared" si="216"/>
        <v>42139.781678240746</v>
      </c>
      <c r="L2330" s="5">
        <f t="shared" si="217"/>
        <v>42169.781678240746</v>
      </c>
      <c r="M2330" t="b">
        <v>1</v>
      </c>
      <c r="N2330">
        <v>537</v>
      </c>
      <c r="O2330" t="b">
        <v>1</v>
      </c>
      <c r="P2330" t="s">
        <v>8298</v>
      </c>
      <c r="Q2330" s="7">
        <f t="shared" si="218"/>
        <v>2.5445000000000002</v>
      </c>
      <c r="R2330" s="8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5">
        <f t="shared" si="216"/>
        <v>41807.624374999999</v>
      </c>
      <c r="L2331" s="5">
        <f t="shared" si="217"/>
        <v>41837.624374999999</v>
      </c>
      <c r="M2331" t="b">
        <v>1</v>
      </c>
      <c r="N2331">
        <v>125</v>
      </c>
      <c r="O2331" t="b">
        <v>1</v>
      </c>
      <c r="P2331" t="s">
        <v>8298</v>
      </c>
      <c r="Q2331" s="7">
        <f t="shared" si="218"/>
        <v>1.0591999999999999</v>
      </c>
      <c r="R2331" s="8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5">
        <f t="shared" si="216"/>
        <v>42332.89980324074</v>
      </c>
      <c r="L2332" s="5">
        <f t="shared" si="217"/>
        <v>42363</v>
      </c>
      <c r="M2332" t="b">
        <v>1</v>
      </c>
      <c r="N2332">
        <v>163</v>
      </c>
      <c r="O2332" t="b">
        <v>1</v>
      </c>
      <c r="P2332" t="s">
        <v>8298</v>
      </c>
      <c r="Q2332" s="7">
        <f t="shared" si="218"/>
        <v>1.0242285714285715</v>
      </c>
      <c r="R2332" s="8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5">
        <f t="shared" si="216"/>
        <v>41839.005671296298</v>
      </c>
      <c r="L2333" s="5">
        <f t="shared" si="217"/>
        <v>41869.005671296298</v>
      </c>
      <c r="M2333" t="b">
        <v>1</v>
      </c>
      <c r="N2333">
        <v>283</v>
      </c>
      <c r="O2333" t="b">
        <v>1</v>
      </c>
      <c r="P2333" t="s">
        <v>8298</v>
      </c>
      <c r="Q2333" s="7">
        <f t="shared" si="218"/>
        <v>1.4431375</v>
      </c>
      <c r="R2333" s="8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5">
        <f t="shared" si="216"/>
        <v>42011.628136574072</v>
      </c>
      <c r="L2334" s="5">
        <f t="shared" si="217"/>
        <v>42041.628136574072</v>
      </c>
      <c r="M2334" t="b">
        <v>1</v>
      </c>
      <c r="N2334">
        <v>352</v>
      </c>
      <c r="O2334" t="b">
        <v>1</v>
      </c>
      <c r="P2334" t="s">
        <v>8298</v>
      </c>
      <c r="Q2334" s="7">
        <f t="shared" si="218"/>
        <v>1.06308</v>
      </c>
      <c r="R2334" s="8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5">
        <f t="shared" si="216"/>
        <v>41767.650347222225</v>
      </c>
      <c r="L2335" s="5">
        <f t="shared" si="217"/>
        <v>41788.743055555555</v>
      </c>
      <c r="M2335" t="b">
        <v>1</v>
      </c>
      <c r="N2335">
        <v>94</v>
      </c>
      <c r="O2335" t="b">
        <v>1</v>
      </c>
      <c r="P2335" t="s">
        <v>8298</v>
      </c>
      <c r="Q2335" s="7">
        <f t="shared" si="218"/>
        <v>2.1216666666666666</v>
      </c>
      <c r="R2335" s="8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5">
        <f t="shared" si="216"/>
        <v>41918.670115740737</v>
      </c>
      <c r="L2336" s="5">
        <f t="shared" si="217"/>
        <v>41948.731944444444</v>
      </c>
      <c r="M2336" t="b">
        <v>1</v>
      </c>
      <c r="N2336">
        <v>67</v>
      </c>
      <c r="O2336" t="b">
        <v>1</v>
      </c>
      <c r="P2336" t="s">
        <v>8298</v>
      </c>
      <c r="Q2336" s="7">
        <f t="shared" si="218"/>
        <v>1.0195000000000001</v>
      </c>
      <c r="R2336" s="8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5">
        <f t="shared" si="216"/>
        <v>41771.572256944448</v>
      </c>
      <c r="L2337" s="5">
        <f t="shared" si="217"/>
        <v>41801.572256944448</v>
      </c>
      <c r="M2337" t="b">
        <v>1</v>
      </c>
      <c r="N2337">
        <v>221</v>
      </c>
      <c r="O2337" t="b">
        <v>1</v>
      </c>
      <c r="P2337" t="s">
        <v>8298</v>
      </c>
      <c r="Q2337" s="7">
        <f t="shared" si="218"/>
        <v>1.0227200000000001</v>
      </c>
      <c r="R2337" s="8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5">
        <f t="shared" si="216"/>
        <v>41666.924710648149</v>
      </c>
      <c r="L2338" s="5">
        <f t="shared" si="217"/>
        <v>41706.924710648149</v>
      </c>
      <c r="M2338" t="b">
        <v>1</v>
      </c>
      <c r="N2338">
        <v>2165</v>
      </c>
      <c r="O2338" t="b">
        <v>1</v>
      </c>
      <c r="P2338" t="s">
        <v>8298</v>
      </c>
      <c r="Q2338" s="7">
        <f t="shared" si="218"/>
        <v>5.2073254999999996</v>
      </c>
      <c r="R2338" s="8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5">
        <f t="shared" si="216"/>
        <v>41786.640543981484</v>
      </c>
      <c r="L2339" s="5">
        <f t="shared" si="217"/>
        <v>41816.640543981484</v>
      </c>
      <c r="M2339" t="b">
        <v>1</v>
      </c>
      <c r="N2339">
        <v>179</v>
      </c>
      <c r="O2339" t="b">
        <v>1</v>
      </c>
      <c r="P2339" t="s">
        <v>8298</v>
      </c>
      <c r="Q2339" s="7">
        <f t="shared" si="218"/>
        <v>1.1065833333333333</v>
      </c>
      <c r="R2339" s="8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5">
        <f t="shared" si="216"/>
        <v>41789.896805555552</v>
      </c>
      <c r="L2340" s="5">
        <f t="shared" si="217"/>
        <v>41819.896805555552</v>
      </c>
      <c r="M2340" t="b">
        <v>1</v>
      </c>
      <c r="N2340">
        <v>123</v>
      </c>
      <c r="O2340" t="b">
        <v>1</v>
      </c>
      <c r="P2340" t="s">
        <v>8298</v>
      </c>
      <c r="Q2340" s="7">
        <f t="shared" si="218"/>
        <v>1.0114333333333334</v>
      </c>
      <c r="R2340" s="8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5">
        <f t="shared" si="216"/>
        <v>42692.79987268518</v>
      </c>
      <c r="L2341" s="5">
        <f t="shared" si="217"/>
        <v>42723.332638888889</v>
      </c>
      <c r="M2341" t="b">
        <v>1</v>
      </c>
      <c r="N2341">
        <v>1104</v>
      </c>
      <c r="O2341" t="b">
        <v>1</v>
      </c>
      <c r="P2341" t="s">
        <v>8298</v>
      </c>
      <c r="Q2341" s="7">
        <f t="shared" si="218"/>
        <v>2.9420799999999998</v>
      </c>
      <c r="R2341" s="8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5">
        <f t="shared" si="216"/>
        <v>42643.642800925925</v>
      </c>
      <c r="L2342" s="5">
        <f t="shared" si="217"/>
        <v>42673.642800925925</v>
      </c>
      <c r="M2342" t="b">
        <v>1</v>
      </c>
      <c r="N2342">
        <v>403</v>
      </c>
      <c r="O2342" t="b">
        <v>1</v>
      </c>
      <c r="P2342" t="s">
        <v>8298</v>
      </c>
      <c r="Q2342" s="7">
        <f t="shared" si="218"/>
        <v>1.0577749999999999</v>
      </c>
      <c r="R2342" s="8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5">
        <f t="shared" si="216"/>
        <v>42167.813703703709</v>
      </c>
      <c r="L2343" s="5">
        <f t="shared" si="217"/>
        <v>42197.813703703709</v>
      </c>
      <c r="M2343" t="b">
        <v>0</v>
      </c>
      <c r="N2343">
        <v>0</v>
      </c>
      <c r="O2343" t="b">
        <v>0</v>
      </c>
      <c r="P2343" t="s">
        <v>8272</v>
      </c>
      <c r="Q2343" s="7">
        <f t="shared" si="218"/>
        <v>0</v>
      </c>
      <c r="R2343" s="8">
        <f t="shared" si="219"/>
        <v>0</v>
      </c>
      <c r="S2343" t="str">
        <f t="shared" si="220"/>
        <v>technology</v>
      </c>
      <c r="T2343" t="str">
        <f t="shared" si="221"/>
        <v>web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5">
        <f t="shared" si="216"/>
        <v>41897.702199074076</v>
      </c>
      <c r="L2344" s="5">
        <f t="shared" si="217"/>
        <v>41918.208333333336</v>
      </c>
      <c r="M2344" t="b">
        <v>0</v>
      </c>
      <c r="N2344">
        <v>0</v>
      </c>
      <c r="O2344" t="b">
        <v>0</v>
      </c>
      <c r="P2344" t="s">
        <v>8272</v>
      </c>
      <c r="Q2344" s="7">
        <f t="shared" si="218"/>
        <v>0</v>
      </c>
      <c r="R2344" s="8">
        <f t="shared" si="219"/>
        <v>0</v>
      </c>
      <c r="S2344" t="str">
        <f t="shared" si="220"/>
        <v>technology</v>
      </c>
      <c r="T2344" t="str">
        <f t="shared" si="221"/>
        <v>web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5">
        <f t="shared" si="216"/>
        <v>42327.825289351851</v>
      </c>
      <c r="L2345" s="5">
        <f t="shared" si="217"/>
        <v>42377.82430555555</v>
      </c>
      <c r="M2345" t="b">
        <v>0</v>
      </c>
      <c r="N2345">
        <v>1</v>
      </c>
      <c r="O2345" t="b">
        <v>0</v>
      </c>
      <c r="P2345" t="s">
        <v>8272</v>
      </c>
      <c r="Q2345" s="7">
        <f t="shared" si="218"/>
        <v>0.03</v>
      </c>
      <c r="R2345" s="8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5">
        <f t="shared" si="216"/>
        <v>42515.727650462963</v>
      </c>
      <c r="L2346" s="5">
        <f t="shared" si="217"/>
        <v>42545.727650462963</v>
      </c>
      <c r="M2346" t="b">
        <v>0</v>
      </c>
      <c r="N2346">
        <v>1</v>
      </c>
      <c r="O2346" t="b">
        <v>0</v>
      </c>
      <c r="P2346" t="s">
        <v>8272</v>
      </c>
      <c r="Q2346" s="7">
        <f t="shared" si="218"/>
        <v>1E-3</v>
      </c>
      <c r="R2346" s="8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5">
        <f t="shared" si="216"/>
        <v>42060.001805555556</v>
      </c>
      <c r="L2347" s="5">
        <f t="shared" si="217"/>
        <v>42094.985416666663</v>
      </c>
      <c r="M2347" t="b">
        <v>0</v>
      </c>
      <c r="N2347">
        <v>0</v>
      </c>
      <c r="O2347" t="b">
        <v>0</v>
      </c>
      <c r="P2347" t="s">
        <v>8272</v>
      </c>
      <c r="Q2347" s="7">
        <f t="shared" si="218"/>
        <v>0</v>
      </c>
      <c r="R2347" s="8">
        <f t="shared" si="219"/>
        <v>0</v>
      </c>
      <c r="S2347" t="str">
        <f t="shared" si="220"/>
        <v>technology</v>
      </c>
      <c r="T2347" t="str">
        <f t="shared" si="221"/>
        <v>web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5">
        <f t="shared" si="216"/>
        <v>42615.79896990741</v>
      </c>
      <c r="L2348" s="5">
        <f t="shared" si="217"/>
        <v>42660.79896990741</v>
      </c>
      <c r="M2348" t="b">
        <v>0</v>
      </c>
      <c r="N2348">
        <v>3</v>
      </c>
      <c r="O2348" t="b">
        <v>0</v>
      </c>
      <c r="P2348" t="s">
        <v>8272</v>
      </c>
      <c r="Q2348" s="7">
        <f t="shared" si="218"/>
        <v>6.4999999999999997E-4</v>
      </c>
      <c r="R2348" s="8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5">
        <f t="shared" si="216"/>
        <v>42577.607361111113</v>
      </c>
      <c r="L2349" s="5">
        <f t="shared" si="217"/>
        <v>42607.607361111113</v>
      </c>
      <c r="M2349" t="b">
        <v>0</v>
      </c>
      <c r="N2349">
        <v>1</v>
      </c>
      <c r="O2349" t="b">
        <v>0</v>
      </c>
      <c r="P2349" t="s">
        <v>8272</v>
      </c>
      <c r="Q2349" s="7">
        <f t="shared" si="218"/>
        <v>1.4999999999999999E-2</v>
      </c>
      <c r="R2349" s="8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5">
        <f t="shared" si="216"/>
        <v>42360.932152777779</v>
      </c>
      <c r="L2350" s="5">
        <f t="shared" si="217"/>
        <v>42420.932152777779</v>
      </c>
      <c r="M2350" t="b">
        <v>0</v>
      </c>
      <c r="N2350">
        <v>5</v>
      </c>
      <c r="O2350" t="b">
        <v>0</v>
      </c>
      <c r="P2350" t="s">
        <v>8272</v>
      </c>
      <c r="Q2350" s="7">
        <f t="shared" si="218"/>
        <v>3.8571428571428572E-3</v>
      </c>
      <c r="R2350" s="8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5">
        <f t="shared" si="216"/>
        <v>42198.775787037041</v>
      </c>
      <c r="L2351" s="5">
        <f t="shared" si="217"/>
        <v>42227.775787037041</v>
      </c>
      <c r="M2351" t="b">
        <v>0</v>
      </c>
      <c r="N2351">
        <v>0</v>
      </c>
      <c r="O2351" t="b">
        <v>0</v>
      </c>
      <c r="P2351" t="s">
        <v>8272</v>
      </c>
      <c r="Q2351" s="7">
        <f t="shared" si="218"/>
        <v>0</v>
      </c>
      <c r="R2351" s="8">
        <f t="shared" si="219"/>
        <v>0</v>
      </c>
      <c r="S2351" t="str">
        <f t="shared" si="220"/>
        <v>technology</v>
      </c>
      <c r="T2351" t="str">
        <f t="shared" si="221"/>
        <v>web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5">
        <f t="shared" si="216"/>
        <v>42708.842245370368</v>
      </c>
      <c r="L2352" s="5">
        <f t="shared" si="217"/>
        <v>42738.842245370368</v>
      </c>
      <c r="M2352" t="b">
        <v>0</v>
      </c>
      <c r="N2352">
        <v>0</v>
      </c>
      <c r="O2352" t="b">
        <v>0</v>
      </c>
      <c r="P2352" t="s">
        <v>8272</v>
      </c>
      <c r="Q2352" s="7">
        <f t="shared" si="218"/>
        <v>0</v>
      </c>
      <c r="R2352" s="8">
        <f t="shared" si="219"/>
        <v>0</v>
      </c>
      <c r="S2352" t="str">
        <f t="shared" si="220"/>
        <v>technology</v>
      </c>
      <c r="T2352" t="str">
        <f t="shared" si="221"/>
        <v>web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5">
        <f t="shared" si="216"/>
        <v>42094.101145833338</v>
      </c>
      <c r="L2353" s="5">
        <f t="shared" si="217"/>
        <v>42124.101145833338</v>
      </c>
      <c r="M2353" t="b">
        <v>0</v>
      </c>
      <c r="N2353">
        <v>7</v>
      </c>
      <c r="O2353" t="b">
        <v>0</v>
      </c>
      <c r="P2353" t="s">
        <v>8272</v>
      </c>
      <c r="Q2353" s="7">
        <f t="shared" si="218"/>
        <v>5.7142857142857143E-3</v>
      </c>
      <c r="R2353" s="8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5">
        <f t="shared" si="216"/>
        <v>42101.633703703701</v>
      </c>
      <c r="L2354" s="5">
        <f t="shared" si="217"/>
        <v>42161.633703703701</v>
      </c>
      <c r="M2354" t="b">
        <v>0</v>
      </c>
      <c r="N2354">
        <v>0</v>
      </c>
      <c r="O2354" t="b">
        <v>0</v>
      </c>
      <c r="P2354" t="s">
        <v>8272</v>
      </c>
      <c r="Q2354" s="7">
        <f t="shared" si="218"/>
        <v>0</v>
      </c>
      <c r="R2354" s="8">
        <f t="shared" si="219"/>
        <v>0</v>
      </c>
      <c r="S2354" t="str">
        <f t="shared" si="220"/>
        <v>technology</v>
      </c>
      <c r="T2354" t="str">
        <f t="shared" si="221"/>
        <v>web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5">
        <f t="shared" si="216"/>
        <v>42103.676180555558</v>
      </c>
      <c r="L2355" s="5">
        <f t="shared" si="217"/>
        <v>42115.676180555558</v>
      </c>
      <c r="M2355" t="b">
        <v>0</v>
      </c>
      <c r="N2355">
        <v>0</v>
      </c>
      <c r="O2355" t="b">
        <v>0</v>
      </c>
      <c r="P2355" t="s">
        <v>8272</v>
      </c>
      <c r="Q2355" s="7">
        <f t="shared" si="218"/>
        <v>0</v>
      </c>
      <c r="R2355" s="8">
        <f t="shared" si="219"/>
        <v>0</v>
      </c>
      <c r="S2355" t="str">
        <f t="shared" si="220"/>
        <v>technology</v>
      </c>
      <c r="T2355" t="str">
        <f t="shared" si="221"/>
        <v>web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5">
        <f t="shared" si="216"/>
        <v>41954.722916666666</v>
      </c>
      <c r="L2356" s="5">
        <f t="shared" si="217"/>
        <v>42014.722916666666</v>
      </c>
      <c r="M2356" t="b">
        <v>0</v>
      </c>
      <c r="N2356">
        <v>1</v>
      </c>
      <c r="O2356" t="b">
        <v>0</v>
      </c>
      <c r="P2356" t="s">
        <v>8272</v>
      </c>
      <c r="Q2356" s="7">
        <f t="shared" si="218"/>
        <v>7.1428571428571429E-4</v>
      </c>
      <c r="R2356" s="8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5">
        <f t="shared" si="216"/>
        <v>42096.918240740735</v>
      </c>
      <c r="L2357" s="5">
        <f t="shared" si="217"/>
        <v>42126.918240740735</v>
      </c>
      <c r="M2357" t="b">
        <v>0</v>
      </c>
      <c r="N2357">
        <v>2</v>
      </c>
      <c r="O2357" t="b">
        <v>0</v>
      </c>
      <c r="P2357" t="s">
        <v>8272</v>
      </c>
      <c r="Q2357" s="7">
        <f t="shared" si="218"/>
        <v>6.875E-3</v>
      </c>
      <c r="R2357" s="8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5">
        <f t="shared" si="216"/>
        <v>42130.78361111111</v>
      </c>
      <c r="L2358" s="5">
        <f t="shared" si="217"/>
        <v>42160.78361111111</v>
      </c>
      <c r="M2358" t="b">
        <v>0</v>
      </c>
      <c r="N2358">
        <v>0</v>
      </c>
      <c r="O2358" t="b">
        <v>0</v>
      </c>
      <c r="P2358" t="s">
        <v>8272</v>
      </c>
      <c r="Q2358" s="7">
        <f t="shared" si="218"/>
        <v>0</v>
      </c>
      <c r="R2358" s="8">
        <f t="shared" si="219"/>
        <v>0</v>
      </c>
      <c r="S2358" t="str">
        <f t="shared" si="220"/>
        <v>technology</v>
      </c>
      <c r="T2358" t="str">
        <f t="shared" si="221"/>
        <v>web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5">
        <f t="shared" si="216"/>
        <v>42264.620115740734</v>
      </c>
      <c r="L2359" s="5">
        <f t="shared" si="217"/>
        <v>42294.620115740734</v>
      </c>
      <c r="M2359" t="b">
        <v>0</v>
      </c>
      <c r="N2359">
        <v>0</v>
      </c>
      <c r="O2359" t="b">
        <v>0</v>
      </c>
      <c r="P2359" t="s">
        <v>8272</v>
      </c>
      <c r="Q2359" s="7">
        <f t="shared" si="218"/>
        <v>0</v>
      </c>
      <c r="R2359" s="8">
        <f t="shared" si="219"/>
        <v>0</v>
      </c>
      <c r="S2359" t="str">
        <f t="shared" si="220"/>
        <v>technology</v>
      </c>
      <c r="T2359" t="str">
        <f t="shared" si="221"/>
        <v>web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5">
        <f t="shared" si="216"/>
        <v>41978.930972222224</v>
      </c>
      <c r="L2360" s="5">
        <f t="shared" si="217"/>
        <v>42035.027083333334</v>
      </c>
      <c r="M2360" t="b">
        <v>0</v>
      </c>
      <c r="N2360">
        <v>0</v>
      </c>
      <c r="O2360" t="b">
        <v>0</v>
      </c>
      <c r="P2360" t="s">
        <v>8272</v>
      </c>
      <c r="Q2360" s="7">
        <f t="shared" si="218"/>
        <v>0</v>
      </c>
      <c r="R2360" s="8">
        <f t="shared" si="219"/>
        <v>0</v>
      </c>
      <c r="S2360" t="str">
        <f t="shared" si="220"/>
        <v>technology</v>
      </c>
      <c r="T2360" t="str">
        <f t="shared" si="221"/>
        <v>web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5">
        <f t="shared" si="216"/>
        <v>42159.649583333332</v>
      </c>
      <c r="L2361" s="5">
        <f t="shared" si="217"/>
        <v>42219.649583333332</v>
      </c>
      <c r="M2361" t="b">
        <v>0</v>
      </c>
      <c r="N2361">
        <v>3</v>
      </c>
      <c r="O2361" t="b">
        <v>0</v>
      </c>
      <c r="P2361" t="s">
        <v>8272</v>
      </c>
      <c r="Q2361" s="7">
        <f t="shared" si="218"/>
        <v>0.14680000000000001</v>
      </c>
      <c r="R2361" s="8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5">
        <f t="shared" si="216"/>
        <v>42377.70694444445</v>
      </c>
      <c r="L2362" s="5">
        <f t="shared" si="217"/>
        <v>42407.70694444445</v>
      </c>
      <c r="M2362" t="b">
        <v>0</v>
      </c>
      <c r="N2362">
        <v>1</v>
      </c>
      <c r="O2362" t="b">
        <v>0</v>
      </c>
      <c r="P2362" t="s">
        <v>8272</v>
      </c>
      <c r="Q2362" s="7">
        <f t="shared" si="218"/>
        <v>4.0000000000000002E-4</v>
      </c>
      <c r="R2362" s="8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5">
        <f t="shared" si="216"/>
        <v>42466.858888888892</v>
      </c>
      <c r="L2363" s="5">
        <f t="shared" si="217"/>
        <v>42490.916666666672</v>
      </c>
      <c r="M2363" t="b">
        <v>0</v>
      </c>
      <c r="N2363">
        <v>0</v>
      </c>
      <c r="O2363" t="b">
        <v>0</v>
      </c>
      <c r="P2363" t="s">
        <v>8272</v>
      </c>
      <c r="Q2363" s="7">
        <f t="shared" si="218"/>
        <v>0</v>
      </c>
      <c r="R2363" s="8">
        <f t="shared" si="219"/>
        <v>0</v>
      </c>
      <c r="S2363" t="str">
        <f t="shared" si="220"/>
        <v>technology</v>
      </c>
      <c r="T2363" t="str">
        <f t="shared" si="221"/>
        <v>web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5">
        <f t="shared" si="216"/>
        <v>41954.688310185185</v>
      </c>
      <c r="L2364" s="5">
        <f t="shared" si="217"/>
        <v>41984.688310185185</v>
      </c>
      <c r="M2364" t="b">
        <v>0</v>
      </c>
      <c r="N2364">
        <v>2</v>
      </c>
      <c r="O2364" t="b">
        <v>0</v>
      </c>
      <c r="P2364" t="s">
        <v>8272</v>
      </c>
      <c r="Q2364" s="7">
        <f t="shared" si="218"/>
        <v>0.2857142857142857</v>
      </c>
      <c r="R2364" s="8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5">
        <f t="shared" si="216"/>
        <v>42322.011574074073</v>
      </c>
      <c r="L2365" s="5">
        <f t="shared" si="217"/>
        <v>42367.011574074073</v>
      </c>
      <c r="M2365" t="b">
        <v>0</v>
      </c>
      <c r="N2365">
        <v>0</v>
      </c>
      <c r="O2365" t="b">
        <v>0</v>
      </c>
      <c r="P2365" t="s">
        <v>8272</v>
      </c>
      <c r="Q2365" s="7">
        <f t="shared" si="218"/>
        <v>0</v>
      </c>
      <c r="R2365" s="8">
        <f t="shared" si="219"/>
        <v>0</v>
      </c>
      <c r="S2365" t="str">
        <f t="shared" si="220"/>
        <v>technology</v>
      </c>
      <c r="T2365" t="str">
        <f t="shared" si="221"/>
        <v>web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5">
        <f t="shared" si="216"/>
        <v>42248.934675925921</v>
      </c>
      <c r="L2366" s="5">
        <f t="shared" si="217"/>
        <v>42303.934675925921</v>
      </c>
      <c r="M2366" t="b">
        <v>0</v>
      </c>
      <c r="N2366">
        <v>0</v>
      </c>
      <c r="O2366" t="b">
        <v>0</v>
      </c>
      <c r="P2366" t="s">
        <v>8272</v>
      </c>
      <c r="Q2366" s="7">
        <f t="shared" si="218"/>
        <v>0</v>
      </c>
      <c r="R2366" s="8">
        <f t="shared" si="219"/>
        <v>0</v>
      </c>
      <c r="S2366" t="str">
        <f t="shared" si="220"/>
        <v>technology</v>
      </c>
      <c r="T2366" t="str">
        <f t="shared" si="221"/>
        <v>web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5">
        <f t="shared" si="216"/>
        <v>42346.736400462964</v>
      </c>
      <c r="L2367" s="5">
        <f t="shared" si="217"/>
        <v>42386.958333333328</v>
      </c>
      <c r="M2367" t="b">
        <v>0</v>
      </c>
      <c r="N2367">
        <v>0</v>
      </c>
      <c r="O2367" t="b">
        <v>0</v>
      </c>
      <c r="P2367" t="s">
        <v>8272</v>
      </c>
      <c r="Q2367" s="7">
        <f t="shared" si="218"/>
        <v>0</v>
      </c>
      <c r="R2367" s="8">
        <f t="shared" si="219"/>
        <v>0</v>
      </c>
      <c r="S2367" t="str">
        <f t="shared" si="220"/>
        <v>technology</v>
      </c>
      <c r="T2367" t="str">
        <f t="shared" si="221"/>
        <v>web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5">
        <f t="shared" si="216"/>
        <v>42268.531631944439</v>
      </c>
      <c r="L2368" s="5">
        <f t="shared" si="217"/>
        <v>42298.531631944439</v>
      </c>
      <c r="M2368" t="b">
        <v>0</v>
      </c>
      <c r="N2368">
        <v>27</v>
      </c>
      <c r="O2368" t="b">
        <v>0</v>
      </c>
      <c r="P2368" t="s">
        <v>8272</v>
      </c>
      <c r="Q2368" s="7">
        <f t="shared" si="218"/>
        <v>0.1052</v>
      </c>
      <c r="R2368" s="8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5">
        <f t="shared" si="216"/>
        <v>42425.970092592594</v>
      </c>
      <c r="L2369" s="5">
        <f t="shared" si="217"/>
        <v>42485.928425925929</v>
      </c>
      <c r="M2369" t="b">
        <v>0</v>
      </c>
      <c r="N2369">
        <v>14</v>
      </c>
      <c r="O2369" t="b">
        <v>0</v>
      </c>
      <c r="P2369" t="s">
        <v>8272</v>
      </c>
      <c r="Q2369" s="7">
        <f t="shared" si="218"/>
        <v>1.34E-2</v>
      </c>
      <c r="R2369" s="8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5">
        <f t="shared" si="216"/>
        <v>42063.721817129626</v>
      </c>
      <c r="L2370" s="5">
        <f t="shared" si="217"/>
        <v>42108.680150462969</v>
      </c>
      <c r="M2370" t="b">
        <v>0</v>
      </c>
      <c r="N2370">
        <v>2</v>
      </c>
      <c r="O2370" t="b">
        <v>0</v>
      </c>
      <c r="P2370" t="s">
        <v>8272</v>
      </c>
      <c r="Q2370" s="7">
        <f t="shared" si="218"/>
        <v>2.5000000000000001E-3</v>
      </c>
      <c r="R2370" s="8">
        <f t="shared" si="219"/>
        <v>50</v>
      </c>
      <c r="S2370" t="str">
        <f t="shared" si="220"/>
        <v>technology</v>
      </c>
      <c r="T2370" t="str">
        <f t="shared" si="221"/>
        <v>web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5">
        <f t="shared" ref="K2371:K2434" si="222">(((J2371/60)/60)/24)+DATE(1970,1,1)</f>
        <v>42380.812627314815</v>
      </c>
      <c r="L2371" s="5">
        <f t="shared" ref="L2371:L2434" si="223">(((I2371/60)/60)/24)+DATE(1970,1,1)</f>
        <v>42410.812627314815</v>
      </c>
      <c r="M2371" t="b">
        <v>0</v>
      </c>
      <c r="N2371">
        <v>0</v>
      </c>
      <c r="O2371" t="b">
        <v>0</v>
      </c>
      <c r="P2371" t="s">
        <v>8272</v>
      </c>
      <c r="Q2371" s="7">
        <f t="shared" ref="Q2371:Q2434" si="224">E2371/D2371</f>
        <v>0</v>
      </c>
      <c r="R2371" s="8">
        <f t="shared" ref="R2371:R2434" si="225">IFERROR(E2371/N2371,0)</f>
        <v>0</v>
      </c>
      <c r="S2371" t="str">
        <f t="shared" ref="S2371:S2434" si="226">LEFT(P2371,FIND("/",P2371)-1)</f>
        <v>technology</v>
      </c>
      <c r="T2371" t="str">
        <f t="shared" ref="T2371:T2434" si="227">RIGHT(P2371,LEN(P2371)-FIND("/",P2371))</f>
        <v>web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5">
        <f t="shared" si="222"/>
        <v>41961.18913194444</v>
      </c>
      <c r="L2372" s="5">
        <f t="shared" si="223"/>
        <v>41991.18913194444</v>
      </c>
      <c r="M2372" t="b">
        <v>0</v>
      </c>
      <c r="N2372">
        <v>4</v>
      </c>
      <c r="O2372" t="b">
        <v>0</v>
      </c>
      <c r="P2372" t="s">
        <v>8272</v>
      </c>
      <c r="Q2372" s="7">
        <f t="shared" si="224"/>
        <v>3.2799999999999999E-3</v>
      </c>
      <c r="R2372" s="8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5">
        <f t="shared" si="222"/>
        <v>42150.777731481481</v>
      </c>
      <c r="L2373" s="5">
        <f t="shared" si="223"/>
        <v>42180.777731481481</v>
      </c>
      <c r="M2373" t="b">
        <v>0</v>
      </c>
      <c r="N2373">
        <v>0</v>
      </c>
      <c r="O2373" t="b">
        <v>0</v>
      </c>
      <c r="P2373" t="s">
        <v>8272</v>
      </c>
      <c r="Q2373" s="7">
        <f t="shared" si="224"/>
        <v>0</v>
      </c>
      <c r="R2373" s="8">
        <f t="shared" si="225"/>
        <v>0</v>
      </c>
      <c r="S2373" t="str">
        <f t="shared" si="226"/>
        <v>technology</v>
      </c>
      <c r="T2373" t="str">
        <f t="shared" si="227"/>
        <v>web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5">
        <f t="shared" si="222"/>
        <v>42088.069108796291</v>
      </c>
      <c r="L2374" s="5">
        <f t="shared" si="223"/>
        <v>42118.069108796291</v>
      </c>
      <c r="M2374" t="b">
        <v>0</v>
      </c>
      <c r="N2374">
        <v>6</v>
      </c>
      <c r="O2374" t="b">
        <v>0</v>
      </c>
      <c r="P2374" t="s">
        <v>8272</v>
      </c>
      <c r="Q2374" s="7">
        <f t="shared" si="224"/>
        <v>3.272727272727273E-2</v>
      </c>
      <c r="R2374" s="8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5">
        <f t="shared" si="222"/>
        <v>42215.662314814821</v>
      </c>
      <c r="L2375" s="5">
        <f t="shared" si="223"/>
        <v>42245.662314814821</v>
      </c>
      <c r="M2375" t="b">
        <v>0</v>
      </c>
      <c r="N2375">
        <v>1</v>
      </c>
      <c r="O2375" t="b">
        <v>0</v>
      </c>
      <c r="P2375" t="s">
        <v>8272</v>
      </c>
      <c r="Q2375" s="7">
        <f t="shared" si="224"/>
        <v>5.8823529411764708E-5</v>
      </c>
      <c r="R2375" s="8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5">
        <f t="shared" si="222"/>
        <v>42017.843287037031</v>
      </c>
      <c r="L2376" s="5">
        <f t="shared" si="223"/>
        <v>42047.843287037031</v>
      </c>
      <c r="M2376" t="b">
        <v>0</v>
      </c>
      <c r="N2376">
        <v>1</v>
      </c>
      <c r="O2376" t="b">
        <v>0</v>
      </c>
      <c r="P2376" t="s">
        <v>8272</v>
      </c>
      <c r="Q2376" s="7">
        <f t="shared" si="224"/>
        <v>4.5454545454545455E-4</v>
      </c>
      <c r="R2376" s="8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5">
        <f t="shared" si="222"/>
        <v>42592.836076388892</v>
      </c>
      <c r="L2377" s="5">
        <f t="shared" si="223"/>
        <v>42622.836076388892</v>
      </c>
      <c r="M2377" t="b">
        <v>0</v>
      </c>
      <c r="N2377">
        <v>0</v>
      </c>
      <c r="O2377" t="b">
        <v>0</v>
      </c>
      <c r="P2377" t="s">
        <v>8272</v>
      </c>
      <c r="Q2377" s="7">
        <f t="shared" si="224"/>
        <v>0</v>
      </c>
      <c r="R2377" s="8">
        <f t="shared" si="225"/>
        <v>0</v>
      </c>
      <c r="S2377" t="str">
        <f t="shared" si="226"/>
        <v>technology</v>
      </c>
      <c r="T2377" t="str">
        <f t="shared" si="227"/>
        <v>web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5">
        <f t="shared" si="222"/>
        <v>42318.925532407404</v>
      </c>
      <c r="L2378" s="5">
        <f t="shared" si="223"/>
        <v>42348.925532407404</v>
      </c>
      <c r="M2378" t="b">
        <v>0</v>
      </c>
      <c r="N2378">
        <v>4</v>
      </c>
      <c r="O2378" t="b">
        <v>0</v>
      </c>
      <c r="P2378" t="s">
        <v>8272</v>
      </c>
      <c r="Q2378" s="7">
        <f t="shared" si="224"/>
        <v>0.10877666666666666</v>
      </c>
      <c r="R2378" s="8">
        <f t="shared" si="225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5">
        <f t="shared" si="222"/>
        <v>42669.870173611111</v>
      </c>
      <c r="L2379" s="5">
        <f t="shared" si="223"/>
        <v>42699.911840277782</v>
      </c>
      <c r="M2379" t="b">
        <v>0</v>
      </c>
      <c r="N2379">
        <v>0</v>
      </c>
      <c r="O2379" t="b">
        <v>0</v>
      </c>
      <c r="P2379" t="s">
        <v>8272</v>
      </c>
      <c r="Q2379" s="7">
        <f t="shared" si="224"/>
        <v>0</v>
      </c>
      <c r="R2379" s="8">
        <f t="shared" si="225"/>
        <v>0</v>
      </c>
      <c r="S2379" t="str">
        <f t="shared" si="226"/>
        <v>technology</v>
      </c>
      <c r="T2379" t="str">
        <f t="shared" si="227"/>
        <v>web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5">
        <f t="shared" si="222"/>
        <v>42213.013078703705</v>
      </c>
      <c r="L2380" s="5">
        <f t="shared" si="223"/>
        <v>42242.013078703705</v>
      </c>
      <c r="M2380" t="b">
        <v>0</v>
      </c>
      <c r="N2380">
        <v>0</v>
      </c>
      <c r="O2380" t="b">
        <v>0</v>
      </c>
      <c r="P2380" t="s">
        <v>8272</v>
      </c>
      <c r="Q2380" s="7">
        <f t="shared" si="224"/>
        <v>0</v>
      </c>
      <c r="R2380" s="8">
        <f t="shared" si="225"/>
        <v>0</v>
      </c>
      <c r="S2380" t="str">
        <f t="shared" si="226"/>
        <v>technology</v>
      </c>
      <c r="T2380" t="str">
        <f t="shared" si="227"/>
        <v>web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5">
        <f t="shared" si="222"/>
        <v>42237.016388888893</v>
      </c>
      <c r="L2381" s="5">
        <f t="shared" si="223"/>
        <v>42282.016388888893</v>
      </c>
      <c r="M2381" t="b">
        <v>0</v>
      </c>
      <c r="N2381">
        <v>0</v>
      </c>
      <c r="O2381" t="b">
        <v>0</v>
      </c>
      <c r="P2381" t="s">
        <v>8272</v>
      </c>
      <c r="Q2381" s="7">
        <f t="shared" si="224"/>
        <v>0</v>
      </c>
      <c r="R2381" s="8">
        <f t="shared" si="225"/>
        <v>0</v>
      </c>
      <c r="S2381" t="str">
        <f t="shared" si="226"/>
        <v>technology</v>
      </c>
      <c r="T2381" t="str">
        <f t="shared" si="227"/>
        <v>web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5">
        <f t="shared" si="222"/>
        <v>42248.793310185181</v>
      </c>
      <c r="L2382" s="5">
        <f t="shared" si="223"/>
        <v>42278.793310185181</v>
      </c>
      <c r="M2382" t="b">
        <v>0</v>
      </c>
      <c r="N2382">
        <v>3</v>
      </c>
      <c r="O2382" t="b">
        <v>0</v>
      </c>
      <c r="P2382" t="s">
        <v>8272</v>
      </c>
      <c r="Q2382" s="7">
        <f t="shared" si="224"/>
        <v>3.6666666666666666E-3</v>
      </c>
      <c r="R2382" s="8">
        <f t="shared" si="225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5">
        <f t="shared" si="222"/>
        <v>42074.935740740737</v>
      </c>
      <c r="L2383" s="5">
        <f t="shared" si="223"/>
        <v>42104.935740740737</v>
      </c>
      <c r="M2383" t="b">
        <v>0</v>
      </c>
      <c r="N2383">
        <v>7</v>
      </c>
      <c r="O2383" t="b">
        <v>0</v>
      </c>
      <c r="P2383" t="s">
        <v>8272</v>
      </c>
      <c r="Q2383" s="7">
        <f t="shared" si="224"/>
        <v>1.8193398957730169E-2</v>
      </c>
      <c r="R2383" s="8">
        <f t="shared" si="225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5">
        <f t="shared" si="222"/>
        <v>42195.187534722223</v>
      </c>
      <c r="L2384" s="5">
        <f t="shared" si="223"/>
        <v>42220.187534722223</v>
      </c>
      <c r="M2384" t="b">
        <v>0</v>
      </c>
      <c r="N2384">
        <v>2</v>
      </c>
      <c r="O2384" t="b">
        <v>0</v>
      </c>
      <c r="P2384" t="s">
        <v>8272</v>
      </c>
      <c r="Q2384" s="7">
        <f t="shared" si="224"/>
        <v>2.5000000000000001E-2</v>
      </c>
      <c r="R2384" s="8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5">
        <f t="shared" si="222"/>
        <v>42027.056793981479</v>
      </c>
      <c r="L2385" s="5">
        <f t="shared" si="223"/>
        <v>42057.056793981479</v>
      </c>
      <c r="M2385" t="b">
        <v>0</v>
      </c>
      <c r="N2385">
        <v>3</v>
      </c>
      <c r="O2385" t="b">
        <v>0</v>
      </c>
      <c r="P2385" t="s">
        <v>8272</v>
      </c>
      <c r="Q2385" s="7">
        <f t="shared" si="224"/>
        <v>4.3499999999999997E-2</v>
      </c>
      <c r="R2385" s="8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5">
        <f t="shared" si="222"/>
        <v>41927.067627314813</v>
      </c>
      <c r="L2386" s="5">
        <f t="shared" si="223"/>
        <v>41957.109293981484</v>
      </c>
      <c r="M2386" t="b">
        <v>0</v>
      </c>
      <c r="N2386">
        <v>8</v>
      </c>
      <c r="O2386" t="b">
        <v>0</v>
      </c>
      <c r="P2386" t="s">
        <v>8272</v>
      </c>
      <c r="Q2386" s="7">
        <f t="shared" si="224"/>
        <v>8.0000000000000002E-3</v>
      </c>
      <c r="R2386" s="8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5">
        <f t="shared" si="222"/>
        <v>42191.70175925926</v>
      </c>
      <c r="L2387" s="5">
        <f t="shared" si="223"/>
        <v>42221.70175925926</v>
      </c>
      <c r="M2387" t="b">
        <v>0</v>
      </c>
      <c r="N2387">
        <v>7</v>
      </c>
      <c r="O2387" t="b">
        <v>0</v>
      </c>
      <c r="P2387" t="s">
        <v>8272</v>
      </c>
      <c r="Q2387" s="7">
        <f t="shared" si="224"/>
        <v>1.2123076923076924E-2</v>
      </c>
      <c r="R2387" s="8">
        <f t="shared" si="225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5">
        <f t="shared" si="222"/>
        <v>41954.838240740741</v>
      </c>
      <c r="L2388" s="5">
        <f t="shared" si="223"/>
        <v>42014.838240740741</v>
      </c>
      <c r="M2388" t="b">
        <v>0</v>
      </c>
      <c r="N2388">
        <v>0</v>
      </c>
      <c r="O2388" t="b">
        <v>0</v>
      </c>
      <c r="P2388" t="s">
        <v>8272</v>
      </c>
      <c r="Q2388" s="7">
        <f t="shared" si="224"/>
        <v>0</v>
      </c>
      <c r="R2388" s="8">
        <f t="shared" si="225"/>
        <v>0</v>
      </c>
      <c r="S2388" t="str">
        <f t="shared" si="226"/>
        <v>technology</v>
      </c>
      <c r="T2388" t="str">
        <f t="shared" si="227"/>
        <v>web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5">
        <f t="shared" si="222"/>
        <v>42528.626620370371</v>
      </c>
      <c r="L2389" s="5">
        <f t="shared" si="223"/>
        <v>42573.626620370371</v>
      </c>
      <c r="M2389" t="b">
        <v>0</v>
      </c>
      <c r="N2389">
        <v>3</v>
      </c>
      <c r="O2389" t="b">
        <v>0</v>
      </c>
      <c r="P2389" t="s">
        <v>8272</v>
      </c>
      <c r="Q2389" s="7">
        <f t="shared" si="224"/>
        <v>6.8399999999999997E-3</v>
      </c>
      <c r="R2389" s="8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5">
        <f t="shared" si="222"/>
        <v>41989.853692129633</v>
      </c>
      <c r="L2390" s="5">
        <f t="shared" si="223"/>
        <v>42019.811805555553</v>
      </c>
      <c r="M2390" t="b">
        <v>0</v>
      </c>
      <c r="N2390">
        <v>8</v>
      </c>
      <c r="O2390" t="b">
        <v>0</v>
      </c>
      <c r="P2390" t="s">
        <v>8272</v>
      </c>
      <c r="Q2390" s="7">
        <f t="shared" si="224"/>
        <v>1.2513513513513513E-2</v>
      </c>
      <c r="R2390" s="8">
        <f t="shared" si="225"/>
        <v>57.875</v>
      </c>
      <c r="S2390" t="str">
        <f t="shared" si="226"/>
        <v>technology</v>
      </c>
      <c r="T2390" t="str">
        <f t="shared" si="227"/>
        <v>web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5">
        <f t="shared" si="222"/>
        <v>42179.653379629628</v>
      </c>
      <c r="L2391" s="5">
        <f t="shared" si="223"/>
        <v>42210.915972222225</v>
      </c>
      <c r="M2391" t="b">
        <v>0</v>
      </c>
      <c r="N2391">
        <v>1</v>
      </c>
      <c r="O2391" t="b">
        <v>0</v>
      </c>
      <c r="P2391" t="s">
        <v>8272</v>
      </c>
      <c r="Q2391" s="7">
        <f t="shared" si="224"/>
        <v>1.8749999999999999E-3</v>
      </c>
      <c r="R2391" s="8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5">
        <f t="shared" si="222"/>
        <v>41968.262314814812</v>
      </c>
      <c r="L2392" s="5">
        <f t="shared" si="223"/>
        <v>42008.262314814812</v>
      </c>
      <c r="M2392" t="b">
        <v>0</v>
      </c>
      <c r="N2392">
        <v>0</v>
      </c>
      <c r="O2392" t="b">
        <v>0</v>
      </c>
      <c r="P2392" t="s">
        <v>8272</v>
      </c>
      <c r="Q2392" s="7">
        <f t="shared" si="224"/>
        <v>0</v>
      </c>
      <c r="R2392" s="8">
        <f t="shared" si="225"/>
        <v>0</v>
      </c>
      <c r="S2392" t="str">
        <f t="shared" si="226"/>
        <v>technology</v>
      </c>
      <c r="T2392" t="str">
        <f t="shared" si="227"/>
        <v>web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5">
        <f t="shared" si="222"/>
        <v>42064.794490740736</v>
      </c>
      <c r="L2393" s="5">
        <f t="shared" si="223"/>
        <v>42094.752824074079</v>
      </c>
      <c r="M2393" t="b">
        <v>0</v>
      </c>
      <c r="N2393">
        <v>1</v>
      </c>
      <c r="O2393" t="b">
        <v>0</v>
      </c>
      <c r="P2393" t="s">
        <v>8272</v>
      </c>
      <c r="Q2393" s="7">
        <f t="shared" si="224"/>
        <v>1.25E-3</v>
      </c>
      <c r="R2393" s="8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5">
        <f t="shared" si="222"/>
        <v>42276.120636574073</v>
      </c>
      <c r="L2394" s="5">
        <f t="shared" si="223"/>
        <v>42306.120636574073</v>
      </c>
      <c r="M2394" t="b">
        <v>0</v>
      </c>
      <c r="N2394">
        <v>0</v>
      </c>
      <c r="O2394" t="b">
        <v>0</v>
      </c>
      <c r="P2394" t="s">
        <v>8272</v>
      </c>
      <c r="Q2394" s="7">
        <f t="shared" si="224"/>
        <v>0</v>
      </c>
      <c r="R2394" s="8">
        <f t="shared" si="225"/>
        <v>0</v>
      </c>
      <c r="S2394" t="str">
        <f t="shared" si="226"/>
        <v>technology</v>
      </c>
      <c r="T2394" t="str">
        <f t="shared" si="227"/>
        <v>web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5">
        <f t="shared" si="222"/>
        <v>42194.648344907408</v>
      </c>
      <c r="L2395" s="5">
        <f t="shared" si="223"/>
        <v>42224.648344907408</v>
      </c>
      <c r="M2395" t="b">
        <v>0</v>
      </c>
      <c r="N2395">
        <v>1</v>
      </c>
      <c r="O2395" t="b">
        <v>0</v>
      </c>
      <c r="P2395" t="s">
        <v>8272</v>
      </c>
      <c r="Q2395" s="7">
        <f t="shared" si="224"/>
        <v>5.0000000000000001E-4</v>
      </c>
      <c r="R2395" s="8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5">
        <f t="shared" si="222"/>
        <v>42031.362187499995</v>
      </c>
      <c r="L2396" s="5">
        <f t="shared" si="223"/>
        <v>42061.362187499995</v>
      </c>
      <c r="M2396" t="b">
        <v>0</v>
      </c>
      <c r="N2396">
        <v>2</v>
      </c>
      <c r="O2396" t="b">
        <v>0</v>
      </c>
      <c r="P2396" t="s">
        <v>8272</v>
      </c>
      <c r="Q2396" s="7">
        <f t="shared" si="224"/>
        <v>5.9999999999999995E-4</v>
      </c>
      <c r="R2396" s="8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5">
        <f t="shared" si="222"/>
        <v>42717.121377314819</v>
      </c>
      <c r="L2397" s="5">
        <f t="shared" si="223"/>
        <v>42745.372916666667</v>
      </c>
      <c r="M2397" t="b">
        <v>0</v>
      </c>
      <c r="N2397">
        <v>0</v>
      </c>
      <c r="O2397" t="b">
        <v>0</v>
      </c>
      <c r="P2397" t="s">
        <v>8272</v>
      </c>
      <c r="Q2397" s="7">
        <f t="shared" si="224"/>
        <v>0</v>
      </c>
      <c r="R2397" s="8">
        <f t="shared" si="225"/>
        <v>0</v>
      </c>
      <c r="S2397" t="str">
        <f t="shared" si="226"/>
        <v>technology</v>
      </c>
      <c r="T2397" t="str">
        <f t="shared" si="227"/>
        <v>web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5">
        <f t="shared" si="222"/>
        <v>42262.849050925928</v>
      </c>
      <c r="L2398" s="5">
        <f t="shared" si="223"/>
        <v>42292.849050925928</v>
      </c>
      <c r="M2398" t="b">
        <v>0</v>
      </c>
      <c r="N2398">
        <v>1</v>
      </c>
      <c r="O2398" t="b">
        <v>0</v>
      </c>
      <c r="P2398" t="s">
        <v>8272</v>
      </c>
      <c r="Q2398" s="7">
        <f t="shared" si="224"/>
        <v>2E-3</v>
      </c>
      <c r="R2398" s="8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5">
        <f t="shared" si="222"/>
        <v>41976.88490740741</v>
      </c>
      <c r="L2399" s="5">
        <f t="shared" si="223"/>
        <v>42006.88490740741</v>
      </c>
      <c r="M2399" t="b">
        <v>0</v>
      </c>
      <c r="N2399">
        <v>0</v>
      </c>
      <c r="O2399" t="b">
        <v>0</v>
      </c>
      <c r="P2399" t="s">
        <v>8272</v>
      </c>
      <c r="Q2399" s="7">
        <f t="shared" si="224"/>
        <v>0</v>
      </c>
      <c r="R2399" s="8">
        <f t="shared" si="225"/>
        <v>0</v>
      </c>
      <c r="S2399" t="str">
        <f t="shared" si="226"/>
        <v>technology</v>
      </c>
      <c r="T2399" t="str">
        <f t="shared" si="227"/>
        <v>web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5">
        <f t="shared" si="222"/>
        <v>42157.916481481487</v>
      </c>
      <c r="L2400" s="5">
        <f t="shared" si="223"/>
        <v>42187.916481481487</v>
      </c>
      <c r="M2400" t="b">
        <v>0</v>
      </c>
      <c r="N2400">
        <v>0</v>
      </c>
      <c r="O2400" t="b">
        <v>0</v>
      </c>
      <c r="P2400" t="s">
        <v>8272</v>
      </c>
      <c r="Q2400" s="7">
        <f t="shared" si="224"/>
        <v>0</v>
      </c>
      <c r="R2400" s="8">
        <f t="shared" si="225"/>
        <v>0</v>
      </c>
      <c r="S2400" t="str">
        <f t="shared" si="226"/>
        <v>technology</v>
      </c>
      <c r="T2400" t="str">
        <f t="shared" si="227"/>
        <v>web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5">
        <f t="shared" si="222"/>
        <v>41956.853078703702</v>
      </c>
      <c r="L2401" s="5">
        <f t="shared" si="223"/>
        <v>41991.853078703702</v>
      </c>
      <c r="M2401" t="b">
        <v>0</v>
      </c>
      <c r="N2401">
        <v>0</v>
      </c>
      <c r="O2401" t="b">
        <v>0</v>
      </c>
      <c r="P2401" t="s">
        <v>8272</v>
      </c>
      <c r="Q2401" s="7">
        <f t="shared" si="224"/>
        <v>0</v>
      </c>
      <c r="R2401" s="8">
        <f t="shared" si="225"/>
        <v>0</v>
      </c>
      <c r="S2401" t="str">
        <f t="shared" si="226"/>
        <v>technology</v>
      </c>
      <c r="T2401" t="str">
        <f t="shared" si="227"/>
        <v>web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5">
        <f t="shared" si="222"/>
        <v>42444.268101851849</v>
      </c>
      <c r="L2402" s="5">
        <f t="shared" si="223"/>
        <v>42474.268101851849</v>
      </c>
      <c r="M2402" t="b">
        <v>0</v>
      </c>
      <c r="N2402">
        <v>0</v>
      </c>
      <c r="O2402" t="b">
        <v>0</v>
      </c>
      <c r="P2402" t="s">
        <v>8272</v>
      </c>
      <c r="Q2402" s="7">
        <f t="shared" si="224"/>
        <v>0</v>
      </c>
      <c r="R2402" s="8">
        <f t="shared" si="225"/>
        <v>0</v>
      </c>
      <c r="S2402" t="str">
        <f t="shared" si="226"/>
        <v>technology</v>
      </c>
      <c r="T2402" t="str">
        <f t="shared" si="227"/>
        <v>web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5">
        <f t="shared" si="222"/>
        <v>42374.822870370372</v>
      </c>
      <c r="L2403" s="5">
        <f t="shared" si="223"/>
        <v>42434.822870370372</v>
      </c>
      <c r="M2403" t="b">
        <v>0</v>
      </c>
      <c r="N2403">
        <v>9</v>
      </c>
      <c r="O2403" t="b">
        <v>0</v>
      </c>
      <c r="P2403" t="s">
        <v>8284</v>
      </c>
      <c r="Q2403" s="7">
        <f t="shared" si="224"/>
        <v>7.1785714285714283E-3</v>
      </c>
      <c r="R2403" s="8">
        <f t="shared" si="225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5">
        <f t="shared" si="222"/>
        <v>42107.679756944446</v>
      </c>
      <c r="L2404" s="5">
        <f t="shared" si="223"/>
        <v>42137.679756944446</v>
      </c>
      <c r="M2404" t="b">
        <v>0</v>
      </c>
      <c r="N2404">
        <v>1</v>
      </c>
      <c r="O2404" t="b">
        <v>0</v>
      </c>
      <c r="P2404" t="s">
        <v>8284</v>
      </c>
      <c r="Q2404" s="7">
        <f t="shared" si="224"/>
        <v>4.3333333333333331E-3</v>
      </c>
      <c r="R2404" s="8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5">
        <f t="shared" si="222"/>
        <v>42399.882615740738</v>
      </c>
      <c r="L2405" s="5">
        <f t="shared" si="223"/>
        <v>42459.840949074074</v>
      </c>
      <c r="M2405" t="b">
        <v>0</v>
      </c>
      <c r="N2405">
        <v>12</v>
      </c>
      <c r="O2405" t="b">
        <v>0</v>
      </c>
      <c r="P2405" t="s">
        <v>8284</v>
      </c>
      <c r="Q2405" s="7">
        <f t="shared" si="224"/>
        <v>0.16833333333333333</v>
      </c>
      <c r="R2405" s="8">
        <f t="shared" si="225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5">
        <f t="shared" si="222"/>
        <v>42342.03943287037</v>
      </c>
      <c r="L2406" s="5">
        <f t="shared" si="223"/>
        <v>42372.03943287037</v>
      </c>
      <c r="M2406" t="b">
        <v>0</v>
      </c>
      <c r="N2406">
        <v>0</v>
      </c>
      <c r="O2406" t="b">
        <v>0</v>
      </c>
      <c r="P2406" t="s">
        <v>8284</v>
      </c>
      <c r="Q2406" s="7">
        <f t="shared" si="224"/>
        <v>0</v>
      </c>
      <c r="R2406" s="8">
        <f t="shared" si="225"/>
        <v>0</v>
      </c>
      <c r="S2406" t="str">
        <f t="shared" si="226"/>
        <v>food</v>
      </c>
      <c r="T2406" t="str">
        <f t="shared" si="227"/>
        <v>food trucks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5">
        <f t="shared" si="222"/>
        <v>42595.585358796292</v>
      </c>
      <c r="L2407" s="5">
        <f t="shared" si="223"/>
        <v>42616.585358796292</v>
      </c>
      <c r="M2407" t="b">
        <v>0</v>
      </c>
      <c r="N2407">
        <v>20</v>
      </c>
      <c r="O2407" t="b">
        <v>0</v>
      </c>
      <c r="P2407" t="s">
        <v>8284</v>
      </c>
      <c r="Q2407" s="7">
        <f t="shared" si="224"/>
        <v>0.22520000000000001</v>
      </c>
      <c r="R2407" s="8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5">
        <f t="shared" si="222"/>
        <v>41983.110995370371</v>
      </c>
      <c r="L2408" s="5">
        <f t="shared" si="223"/>
        <v>42023.110995370371</v>
      </c>
      <c r="M2408" t="b">
        <v>0</v>
      </c>
      <c r="N2408">
        <v>16</v>
      </c>
      <c r="O2408" t="b">
        <v>0</v>
      </c>
      <c r="P2408" t="s">
        <v>8284</v>
      </c>
      <c r="Q2408" s="7">
        <f t="shared" si="224"/>
        <v>0.41384615384615386</v>
      </c>
      <c r="R2408" s="8">
        <f t="shared" si="225"/>
        <v>84.0625</v>
      </c>
      <c r="S2408" t="str">
        <f t="shared" si="226"/>
        <v>food</v>
      </c>
      <c r="T2408" t="str">
        <f t="shared" si="227"/>
        <v>food trucks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5">
        <f t="shared" si="222"/>
        <v>42082.575555555552</v>
      </c>
      <c r="L2409" s="5">
        <f t="shared" si="223"/>
        <v>42105.25</v>
      </c>
      <c r="M2409" t="b">
        <v>0</v>
      </c>
      <c r="N2409">
        <v>33</v>
      </c>
      <c r="O2409" t="b">
        <v>0</v>
      </c>
      <c r="P2409" t="s">
        <v>8284</v>
      </c>
      <c r="Q2409" s="7">
        <f t="shared" si="224"/>
        <v>0.25259090909090909</v>
      </c>
      <c r="R2409" s="8">
        <f t="shared" si="225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5">
        <f t="shared" si="222"/>
        <v>41919.140706018516</v>
      </c>
      <c r="L2410" s="5">
        <f t="shared" si="223"/>
        <v>41949.182372685187</v>
      </c>
      <c r="M2410" t="b">
        <v>0</v>
      </c>
      <c r="N2410">
        <v>2</v>
      </c>
      <c r="O2410" t="b">
        <v>0</v>
      </c>
      <c r="P2410" t="s">
        <v>8284</v>
      </c>
      <c r="Q2410" s="7">
        <f t="shared" si="224"/>
        <v>2E-3</v>
      </c>
      <c r="R2410" s="8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5">
        <f t="shared" si="222"/>
        <v>42204.875868055555</v>
      </c>
      <c r="L2411" s="5">
        <f t="shared" si="223"/>
        <v>42234.875868055555</v>
      </c>
      <c r="M2411" t="b">
        <v>0</v>
      </c>
      <c r="N2411">
        <v>6</v>
      </c>
      <c r="O2411" t="b">
        <v>0</v>
      </c>
      <c r="P2411" t="s">
        <v>8284</v>
      </c>
      <c r="Q2411" s="7">
        <f t="shared" si="224"/>
        <v>1.84E-2</v>
      </c>
      <c r="R2411" s="8">
        <f t="shared" si="225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5">
        <f t="shared" si="222"/>
        <v>42224.408275462964</v>
      </c>
      <c r="L2412" s="5">
        <f t="shared" si="223"/>
        <v>42254.408275462964</v>
      </c>
      <c r="M2412" t="b">
        <v>0</v>
      </c>
      <c r="N2412">
        <v>0</v>
      </c>
      <c r="O2412" t="b">
        <v>0</v>
      </c>
      <c r="P2412" t="s">
        <v>8284</v>
      </c>
      <c r="Q2412" s="7">
        <f t="shared" si="224"/>
        <v>0</v>
      </c>
      <c r="R2412" s="8">
        <f t="shared" si="225"/>
        <v>0</v>
      </c>
      <c r="S2412" t="str">
        <f t="shared" si="226"/>
        <v>food</v>
      </c>
      <c r="T2412" t="str">
        <f t="shared" si="227"/>
        <v>food trucks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5">
        <f t="shared" si="222"/>
        <v>42211.732430555552</v>
      </c>
      <c r="L2413" s="5">
        <f t="shared" si="223"/>
        <v>42241.732430555552</v>
      </c>
      <c r="M2413" t="b">
        <v>0</v>
      </c>
      <c r="N2413">
        <v>3</v>
      </c>
      <c r="O2413" t="b">
        <v>0</v>
      </c>
      <c r="P2413" t="s">
        <v>8284</v>
      </c>
      <c r="Q2413" s="7">
        <f t="shared" si="224"/>
        <v>6.0400000000000002E-3</v>
      </c>
      <c r="R2413" s="8">
        <f t="shared" si="225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5">
        <f t="shared" si="222"/>
        <v>42655.736956018518</v>
      </c>
      <c r="L2414" s="5">
        <f t="shared" si="223"/>
        <v>42700.778622685189</v>
      </c>
      <c r="M2414" t="b">
        <v>0</v>
      </c>
      <c r="N2414">
        <v>0</v>
      </c>
      <c r="O2414" t="b">
        <v>0</v>
      </c>
      <c r="P2414" t="s">
        <v>8284</v>
      </c>
      <c r="Q2414" s="7">
        <f t="shared" si="224"/>
        <v>0</v>
      </c>
      <c r="R2414" s="8">
        <f t="shared" si="225"/>
        <v>0</v>
      </c>
      <c r="S2414" t="str">
        <f t="shared" si="226"/>
        <v>food</v>
      </c>
      <c r="T2414" t="str">
        <f t="shared" si="227"/>
        <v>food trucks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5">
        <f t="shared" si="222"/>
        <v>41760.10974537037</v>
      </c>
      <c r="L2415" s="5">
        <f t="shared" si="223"/>
        <v>41790.979166666664</v>
      </c>
      <c r="M2415" t="b">
        <v>0</v>
      </c>
      <c r="N2415">
        <v>3</v>
      </c>
      <c r="O2415" t="b">
        <v>0</v>
      </c>
      <c r="P2415" t="s">
        <v>8284</v>
      </c>
      <c r="Q2415" s="7">
        <f t="shared" si="224"/>
        <v>8.3333333333333332E-3</v>
      </c>
      <c r="R2415" s="8">
        <f t="shared" si="225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5">
        <f t="shared" si="222"/>
        <v>42198.695138888885</v>
      </c>
      <c r="L2416" s="5">
        <f t="shared" si="223"/>
        <v>42238.165972222225</v>
      </c>
      <c r="M2416" t="b">
        <v>0</v>
      </c>
      <c r="N2416">
        <v>13</v>
      </c>
      <c r="O2416" t="b">
        <v>0</v>
      </c>
      <c r="P2416" t="s">
        <v>8284</v>
      </c>
      <c r="Q2416" s="7">
        <f t="shared" si="224"/>
        <v>3.0666666666666665E-2</v>
      </c>
      <c r="R2416" s="8">
        <f t="shared" si="225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5">
        <f t="shared" si="222"/>
        <v>42536.862800925926</v>
      </c>
      <c r="L2417" s="5">
        <f t="shared" si="223"/>
        <v>42566.862800925926</v>
      </c>
      <c r="M2417" t="b">
        <v>0</v>
      </c>
      <c r="N2417">
        <v>6</v>
      </c>
      <c r="O2417" t="b">
        <v>0</v>
      </c>
      <c r="P2417" t="s">
        <v>8284</v>
      </c>
      <c r="Q2417" s="7">
        <f t="shared" si="224"/>
        <v>5.5833333333333334E-3</v>
      </c>
      <c r="R2417" s="8">
        <f t="shared" si="225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5">
        <f t="shared" si="222"/>
        <v>42019.737766203703</v>
      </c>
      <c r="L2418" s="5">
        <f t="shared" si="223"/>
        <v>42077.625</v>
      </c>
      <c r="M2418" t="b">
        <v>0</v>
      </c>
      <c r="N2418">
        <v>1</v>
      </c>
      <c r="O2418" t="b">
        <v>0</v>
      </c>
      <c r="P2418" t="s">
        <v>8284</v>
      </c>
      <c r="Q2418" s="7">
        <f t="shared" si="224"/>
        <v>2.5000000000000001E-4</v>
      </c>
      <c r="R2418" s="8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5">
        <f t="shared" si="222"/>
        <v>41831.884108796294</v>
      </c>
      <c r="L2419" s="5">
        <f t="shared" si="223"/>
        <v>41861.884108796294</v>
      </c>
      <c r="M2419" t="b">
        <v>0</v>
      </c>
      <c r="N2419">
        <v>0</v>
      </c>
      <c r="O2419" t="b">
        <v>0</v>
      </c>
      <c r="P2419" t="s">
        <v>8284</v>
      </c>
      <c r="Q2419" s="7">
        <f t="shared" si="224"/>
        <v>0</v>
      </c>
      <c r="R2419" s="8">
        <f t="shared" si="225"/>
        <v>0</v>
      </c>
      <c r="S2419" t="str">
        <f t="shared" si="226"/>
        <v>food</v>
      </c>
      <c r="T2419" t="str">
        <f t="shared" si="227"/>
        <v>food trucks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5">
        <f t="shared" si="222"/>
        <v>42027.856990740736</v>
      </c>
      <c r="L2420" s="5">
        <f t="shared" si="223"/>
        <v>42087.815324074079</v>
      </c>
      <c r="M2420" t="b">
        <v>0</v>
      </c>
      <c r="N2420">
        <v>5</v>
      </c>
      <c r="O2420" t="b">
        <v>0</v>
      </c>
      <c r="P2420" t="s">
        <v>8284</v>
      </c>
      <c r="Q2420" s="7">
        <f t="shared" si="224"/>
        <v>2.0000000000000001E-4</v>
      </c>
      <c r="R2420" s="8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5">
        <f t="shared" si="222"/>
        <v>41993.738298611104</v>
      </c>
      <c r="L2421" s="5">
        <f t="shared" si="223"/>
        <v>42053.738298611104</v>
      </c>
      <c r="M2421" t="b">
        <v>0</v>
      </c>
      <c r="N2421">
        <v>0</v>
      </c>
      <c r="O2421" t="b">
        <v>0</v>
      </c>
      <c r="P2421" t="s">
        <v>8284</v>
      </c>
      <c r="Q2421" s="7">
        <f t="shared" si="224"/>
        <v>0</v>
      </c>
      <c r="R2421" s="8">
        <f t="shared" si="225"/>
        <v>0</v>
      </c>
      <c r="S2421" t="str">
        <f t="shared" si="226"/>
        <v>food</v>
      </c>
      <c r="T2421" t="str">
        <f t="shared" si="227"/>
        <v>food trucks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5">
        <f t="shared" si="222"/>
        <v>41893.028877314813</v>
      </c>
      <c r="L2422" s="5">
        <f t="shared" si="223"/>
        <v>41953.070543981477</v>
      </c>
      <c r="M2422" t="b">
        <v>0</v>
      </c>
      <c r="N2422">
        <v>36</v>
      </c>
      <c r="O2422" t="b">
        <v>0</v>
      </c>
      <c r="P2422" t="s">
        <v>8284</v>
      </c>
      <c r="Q2422" s="7">
        <f t="shared" si="224"/>
        <v>0.14825133372851215</v>
      </c>
      <c r="R2422" s="8">
        <f t="shared" si="225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5">
        <f t="shared" si="222"/>
        <v>42026.687453703707</v>
      </c>
      <c r="L2423" s="5">
        <f t="shared" si="223"/>
        <v>42056.687453703707</v>
      </c>
      <c r="M2423" t="b">
        <v>0</v>
      </c>
      <c r="N2423">
        <v>1</v>
      </c>
      <c r="O2423" t="b">
        <v>0</v>
      </c>
      <c r="P2423" t="s">
        <v>8284</v>
      </c>
      <c r="Q2423" s="7">
        <f t="shared" si="224"/>
        <v>1.6666666666666666E-4</v>
      </c>
      <c r="R2423" s="8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5">
        <f t="shared" si="222"/>
        <v>42044.724953703699</v>
      </c>
      <c r="L2424" s="5">
        <f t="shared" si="223"/>
        <v>42074.683287037042</v>
      </c>
      <c r="M2424" t="b">
        <v>0</v>
      </c>
      <c r="N2424">
        <v>1</v>
      </c>
      <c r="O2424" t="b">
        <v>0</v>
      </c>
      <c r="P2424" t="s">
        <v>8284</v>
      </c>
      <c r="Q2424" s="7">
        <f t="shared" si="224"/>
        <v>2E-3</v>
      </c>
      <c r="R2424" s="8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5">
        <f t="shared" si="222"/>
        <v>41974.704745370371</v>
      </c>
      <c r="L2425" s="5">
        <f t="shared" si="223"/>
        <v>42004.704745370371</v>
      </c>
      <c r="M2425" t="b">
        <v>0</v>
      </c>
      <c r="N2425">
        <v>1</v>
      </c>
      <c r="O2425" t="b">
        <v>0</v>
      </c>
      <c r="P2425" t="s">
        <v>8284</v>
      </c>
      <c r="Q2425" s="7">
        <f t="shared" si="224"/>
        <v>1.3333333333333334E-4</v>
      </c>
      <c r="R2425" s="8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5">
        <f t="shared" si="222"/>
        <v>41909.892453703702</v>
      </c>
      <c r="L2426" s="5">
        <f t="shared" si="223"/>
        <v>41939.892453703702</v>
      </c>
      <c r="M2426" t="b">
        <v>0</v>
      </c>
      <c r="N2426">
        <v>9</v>
      </c>
      <c r="O2426" t="b">
        <v>0</v>
      </c>
      <c r="P2426" t="s">
        <v>8284</v>
      </c>
      <c r="Q2426" s="7">
        <f t="shared" si="224"/>
        <v>1.24E-2</v>
      </c>
      <c r="R2426" s="8">
        <f t="shared" si="225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5">
        <f t="shared" si="222"/>
        <v>42502.913761574076</v>
      </c>
      <c r="L2427" s="5">
        <f t="shared" si="223"/>
        <v>42517.919444444444</v>
      </c>
      <c r="M2427" t="b">
        <v>0</v>
      </c>
      <c r="N2427">
        <v>1</v>
      </c>
      <c r="O2427" t="b">
        <v>0</v>
      </c>
      <c r="P2427" t="s">
        <v>8284</v>
      </c>
      <c r="Q2427" s="7">
        <f t="shared" si="224"/>
        <v>2.8571428571428574E-4</v>
      </c>
      <c r="R2427" s="8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5">
        <f t="shared" si="222"/>
        <v>42164.170046296291</v>
      </c>
      <c r="L2428" s="5">
        <f t="shared" si="223"/>
        <v>42224.170046296291</v>
      </c>
      <c r="M2428" t="b">
        <v>0</v>
      </c>
      <c r="N2428">
        <v>0</v>
      </c>
      <c r="O2428" t="b">
        <v>0</v>
      </c>
      <c r="P2428" t="s">
        <v>8284</v>
      </c>
      <c r="Q2428" s="7">
        <f t="shared" si="224"/>
        <v>0</v>
      </c>
      <c r="R2428" s="8">
        <f t="shared" si="225"/>
        <v>0</v>
      </c>
      <c r="S2428" t="str">
        <f t="shared" si="226"/>
        <v>food</v>
      </c>
      <c r="T2428" t="str">
        <f t="shared" si="227"/>
        <v>food trucks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5">
        <f t="shared" si="222"/>
        <v>42412.318668981476</v>
      </c>
      <c r="L2429" s="5">
        <f t="shared" si="223"/>
        <v>42452.277002314819</v>
      </c>
      <c r="M2429" t="b">
        <v>0</v>
      </c>
      <c r="N2429">
        <v>1</v>
      </c>
      <c r="O2429" t="b">
        <v>0</v>
      </c>
      <c r="P2429" t="s">
        <v>8284</v>
      </c>
      <c r="Q2429" s="7">
        <f t="shared" si="224"/>
        <v>2.0000000000000002E-5</v>
      </c>
      <c r="R2429" s="8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5">
        <f t="shared" si="222"/>
        <v>42045.784155092595</v>
      </c>
      <c r="L2430" s="5">
        <f t="shared" si="223"/>
        <v>42075.742488425924</v>
      </c>
      <c r="M2430" t="b">
        <v>0</v>
      </c>
      <c r="N2430">
        <v>1</v>
      </c>
      <c r="O2430" t="b">
        <v>0</v>
      </c>
      <c r="P2430" t="s">
        <v>8284</v>
      </c>
      <c r="Q2430" s="7">
        <f t="shared" si="224"/>
        <v>2.8571428571428571E-5</v>
      </c>
      <c r="R2430" s="8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5">
        <f t="shared" si="222"/>
        <v>42734.879236111112</v>
      </c>
      <c r="L2431" s="5">
        <f t="shared" si="223"/>
        <v>42771.697222222225</v>
      </c>
      <c r="M2431" t="b">
        <v>0</v>
      </c>
      <c r="N2431">
        <v>4</v>
      </c>
      <c r="O2431" t="b">
        <v>0</v>
      </c>
      <c r="P2431" t="s">
        <v>8284</v>
      </c>
      <c r="Q2431" s="7">
        <f t="shared" si="224"/>
        <v>1.4321428571428572E-2</v>
      </c>
      <c r="R2431" s="8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5">
        <f t="shared" si="222"/>
        <v>42382.130833333329</v>
      </c>
      <c r="L2432" s="5">
        <f t="shared" si="223"/>
        <v>42412.130833333329</v>
      </c>
      <c r="M2432" t="b">
        <v>0</v>
      </c>
      <c r="N2432">
        <v>2</v>
      </c>
      <c r="O2432" t="b">
        <v>0</v>
      </c>
      <c r="P2432" t="s">
        <v>8284</v>
      </c>
      <c r="Q2432" s="7">
        <f t="shared" si="224"/>
        <v>7.0000000000000001E-3</v>
      </c>
      <c r="R2432" s="8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5">
        <f t="shared" si="222"/>
        <v>42489.099687499998</v>
      </c>
      <c r="L2433" s="5">
        <f t="shared" si="223"/>
        <v>42549.099687499998</v>
      </c>
      <c r="M2433" t="b">
        <v>0</v>
      </c>
      <c r="N2433">
        <v>2</v>
      </c>
      <c r="O2433" t="b">
        <v>0</v>
      </c>
      <c r="P2433" t="s">
        <v>8284</v>
      </c>
      <c r="Q2433" s="7">
        <f t="shared" si="224"/>
        <v>2.0000000000000002E-5</v>
      </c>
      <c r="R2433" s="8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5">
        <f t="shared" si="222"/>
        <v>42041.218715277777</v>
      </c>
      <c r="L2434" s="5">
        <f t="shared" si="223"/>
        <v>42071.218715277777</v>
      </c>
      <c r="M2434" t="b">
        <v>0</v>
      </c>
      <c r="N2434">
        <v>2</v>
      </c>
      <c r="O2434" t="b">
        <v>0</v>
      </c>
      <c r="P2434" t="s">
        <v>8284</v>
      </c>
      <c r="Q2434" s="7">
        <f t="shared" si="224"/>
        <v>1.4285714285714287E-4</v>
      </c>
      <c r="R2434" s="8">
        <f t="shared" si="225"/>
        <v>1</v>
      </c>
      <c r="S2434" t="str">
        <f t="shared" si="226"/>
        <v>food</v>
      </c>
      <c r="T2434" t="str">
        <f t="shared" si="227"/>
        <v>food trucks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5">
        <f t="shared" ref="K2435:K2498" si="228">(((J2435/60)/60)/24)+DATE(1970,1,1)</f>
        <v>42397.89980324074</v>
      </c>
      <c r="L2435" s="5">
        <f t="shared" ref="L2435:L2498" si="229">(((I2435/60)/60)/24)+DATE(1970,1,1)</f>
        <v>42427.89980324074</v>
      </c>
      <c r="M2435" t="b">
        <v>0</v>
      </c>
      <c r="N2435">
        <v>0</v>
      </c>
      <c r="O2435" t="b">
        <v>0</v>
      </c>
      <c r="P2435" t="s">
        <v>8284</v>
      </c>
      <c r="Q2435" s="7">
        <f t="shared" ref="Q2435:Q2498" si="230">E2435/D2435</f>
        <v>0</v>
      </c>
      <c r="R2435" s="8">
        <f t="shared" ref="R2435:R2498" si="231">IFERROR(E2435/N2435,0)</f>
        <v>0</v>
      </c>
      <c r="S2435" t="str">
        <f t="shared" ref="S2435:S2498" si="232">LEFT(P2435,FIND("/",P2435)-1)</f>
        <v>food</v>
      </c>
      <c r="T2435" t="str">
        <f t="shared" ref="T2435:T2498" si="233">RIGHT(P2435,LEN(P2435)-FIND("/",P2435))</f>
        <v>food trucks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5">
        <f t="shared" si="228"/>
        <v>42180.18604166666</v>
      </c>
      <c r="L2436" s="5">
        <f t="shared" si="229"/>
        <v>42220.18604166666</v>
      </c>
      <c r="M2436" t="b">
        <v>0</v>
      </c>
      <c r="N2436">
        <v>2</v>
      </c>
      <c r="O2436" t="b">
        <v>0</v>
      </c>
      <c r="P2436" t="s">
        <v>8284</v>
      </c>
      <c r="Q2436" s="7">
        <f t="shared" si="230"/>
        <v>1.2999999999999999E-3</v>
      </c>
      <c r="R2436" s="8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5">
        <f t="shared" si="228"/>
        <v>42252.277615740735</v>
      </c>
      <c r="L2437" s="5">
        <f t="shared" si="229"/>
        <v>42282.277615740735</v>
      </c>
      <c r="M2437" t="b">
        <v>0</v>
      </c>
      <c r="N2437">
        <v>4</v>
      </c>
      <c r="O2437" t="b">
        <v>0</v>
      </c>
      <c r="P2437" t="s">
        <v>8284</v>
      </c>
      <c r="Q2437" s="7">
        <f t="shared" si="230"/>
        <v>4.8960000000000002E-3</v>
      </c>
      <c r="R2437" s="8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5">
        <f t="shared" si="228"/>
        <v>42338.615393518514</v>
      </c>
      <c r="L2438" s="5">
        <f t="shared" si="229"/>
        <v>42398.615393518514</v>
      </c>
      <c r="M2438" t="b">
        <v>0</v>
      </c>
      <c r="N2438">
        <v>2</v>
      </c>
      <c r="O2438" t="b">
        <v>0</v>
      </c>
      <c r="P2438" t="s">
        <v>8284</v>
      </c>
      <c r="Q2438" s="7">
        <f t="shared" si="230"/>
        <v>3.8461538461538462E-4</v>
      </c>
      <c r="R2438" s="8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5">
        <f t="shared" si="228"/>
        <v>42031.965138888889</v>
      </c>
      <c r="L2439" s="5">
        <f t="shared" si="229"/>
        <v>42080.75</v>
      </c>
      <c r="M2439" t="b">
        <v>0</v>
      </c>
      <c r="N2439">
        <v>0</v>
      </c>
      <c r="O2439" t="b">
        <v>0</v>
      </c>
      <c r="P2439" t="s">
        <v>8284</v>
      </c>
      <c r="Q2439" s="7">
        <f t="shared" si="230"/>
        <v>0</v>
      </c>
      <c r="R2439" s="8">
        <f t="shared" si="231"/>
        <v>0</v>
      </c>
      <c r="S2439" t="str">
        <f t="shared" si="232"/>
        <v>food</v>
      </c>
      <c r="T2439" t="str">
        <f t="shared" si="233"/>
        <v>food trucks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5">
        <f t="shared" si="228"/>
        <v>42285.91506944444</v>
      </c>
      <c r="L2440" s="5">
        <f t="shared" si="229"/>
        <v>42345.956736111111</v>
      </c>
      <c r="M2440" t="b">
        <v>0</v>
      </c>
      <c r="N2440">
        <v>1</v>
      </c>
      <c r="O2440" t="b">
        <v>0</v>
      </c>
      <c r="P2440" t="s">
        <v>8284</v>
      </c>
      <c r="Q2440" s="7">
        <f t="shared" si="230"/>
        <v>3.3333333333333335E-3</v>
      </c>
      <c r="R2440" s="8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5">
        <f t="shared" si="228"/>
        <v>42265.818622685183</v>
      </c>
      <c r="L2441" s="5">
        <f t="shared" si="229"/>
        <v>42295.818622685183</v>
      </c>
      <c r="M2441" t="b">
        <v>0</v>
      </c>
      <c r="N2441">
        <v>0</v>
      </c>
      <c r="O2441" t="b">
        <v>0</v>
      </c>
      <c r="P2441" t="s">
        <v>8284</v>
      </c>
      <c r="Q2441" s="7">
        <f t="shared" si="230"/>
        <v>0</v>
      </c>
      <c r="R2441" s="8">
        <f t="shared" si="231"/>
        <v>0</v>
      </c>
      <c r="S2441" t="str">
        <f t="shared" si="232"/>
        <v>food</v>
      </c>
      <c r="T2441" t="str">
        <f t="shared" si="233"/>
        <v>food trucks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5">
        <f t="shared" si="228"/>
        <v>42383.899456018517</v>
      </c>
      <c r="L2442" s="5">
        <f t="shared" si="229"/>
        <v>42413.899456018517</v>
      </c>
      <c r="M2442" t="b">
        <v>0</v>
      </c>
      <c r="N2442">
        <v>2</v>
      </c>
      <c r="O2442" t="b">
        <v>0</v>
      </c>
      <c r="P2442" t="s">
        <v>8284</v>
      </c>
      <c r="Q2442" s="7">
        <f t="shared" si="230"/>
        <v>2E-3</v>
      </c>
      <c r="R2442" s="8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5">
        <f t="shared" si="228"/>
        <v>42187.125625000001</v>
      </c>
      <c r="L2443" s="5">
        <f t="shared" si="229"/>
        <v>42208.207638888889</v>
      </c>
      <c r="M2443" t="b">
        <v>0</v>
      </c>
      <c r="N2443">
        <v>109</v>
      </c>
      <c r="O2443" t="b">
        <v>1</v>
      </c>
      <c r="P2443" t="s">
        <v>8298</v>
      </c>
      <c r="Q2443" s="7">
        <f t="shared" si="230"/>
        <v>1.0788</v>
      </c>
      <c r="R2443" s="8">
        <f t="shared" si="231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5">
        <f t="shared" si="228"/>
        <v>42052.666990740734</v>
      </c>
      <c r="L2444" s="5">
        <f t="shared" si="229"/>
        <v>42082.625324074077</v>
      </c>
      <c r="M2444" t="b">
        <v>0</v>
      </c>
      <c r="N2444">
        <v>372</v>
      </c>
      <c r="O2444" t="b">
        <v>1</v>
      </c>
      <c r="P2444" t="s">
        <v>8298</v>
      </c>
      <c r="Q2444" s="7">
        <f t="shared" si="230"/>
        <v>1.2594166666666666</v>
      </c>
      <c r="R2444" s="8">
        <f t="shared" si="231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5">
        <f t="shared" si="228"/>
        <v>41836.625254629631</v>
      </c>
      <c r="L2445" s="5">
        <f t="shared" si="229"/>
        <v>41866.625254629631</v>
      </c>
      <c r="M2445" t="b">
        <v>0</v>
      </c>
      <c r="N2445">
        <v>311</v>
      </c>
      <c r="O2445" t="b">
        <v>1</v>
      </c>
      <c r="P2445" t="s">
        <v>8298</v>
      </c>
      <c r="Q2445" s="7">
        <f t="shared" si="230"/>
        <v>2.0251494999999999</v>
      </c>
      <c r="R2445" s="8">
        <f t="shared" si="231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5">
        <f t="shared" si="228"/>
        <v>42485.754525462966</v>
      </c>
      <c r="L2446" s="5">
        <f t="shared" si="229"/>
        <v>42515.754525462966</v>
      </c>
      <c r="M2446" t="b">
        <v>0</v>
      </c>
      <c r="N2446">
        <v>61</v>
      </c>
      <c r="O2446" t="b">
        <v>1</v>
      </c>
      <c r="P2446" t="s">
        <v>8298</v>
      </c>
      <c r="Q2446" s="7">
        <f t="shared" si="230"/>
        <v>1.0860000000000001</v>
      </c>
      <c r="R2446" s="8">
        <f t="shared" si="231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5">
        <f t="shared" si="228"/>
        <v>42243.190057870372</v>
      </c>
      <c r="L2447" s="5">
        <f t="shared" si="229"/>
        <v>42273.190057870372</v>
      </c>
      <c r="M2447" t="b">
        <v>0</v>
      </c>
      <c r="N2447">
        <v>115</v>
      </c>
      <c r="O2447" t="b">
        <v>1</v>
      </c>
      <c r="P2447" t="s">
        <v>8298</v>
      </c>
      <c r="Q2447" s="7">
        <f t="shared" si="230"/>
        <v>1.728</v>
      </c>
      <c r="R2447" s="8">
        <f t="shared" si="231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5">
        <f t="shared" si="228"/>
        <v>42670.602673611109</v>
      </c>
      <c r="L2448" s="5">
        <f t="shared" si="229"/>
        <v>42700.64434027778</v>
      </c>
      <c r="M2448" t="b">
        <v>0</v>
      </c>
      <c r="N2448">
        <v>111</v>
      </c>
      <c r="O2448" t="b">
        <v>1</v>
      </c>
      <c r="P2448" t="s">
        <v>8298</v>
      </c>
      <c r="Q2448" s="7">
        <f t="shared" si="230"/>
        <v>1.6798</v>
      </c>
      <c r="R2448" s="8">
        <f t="shared" si="231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5">
        <f t="shared" si="228"/>
        <v>42654.469826388886</v>
      </c>
      <c r="L2449" s="5">
        <f t="shared" si="229"/>
        <v>42686.166666666672</v>
      </c>
      <c r="M2449" t="b">
        <v>0</v>
      </c>
      <c r="N2449">
        <v>337</v>
      </c>
      <c r="O2449" t="b">
        <v>1</v>
      </c>
      <c r="P2449" t="s">
        <v>8298</v>
      </c>
      <c r="Q2449" s="7">
        <f t="shared" si="230"/>
        <v>4.2720000000000002</v>
      </c>
      <c r="R2449" s="8">
        <f t="shared" si="231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5">
        <f t="shared" si="228"/>
        <v>42607.316122685181</v>
      </c>
      <c r="L2450" s="5">
        <f t="shared" si="229"/>
        <v>42613.233333333337</v>
      </c>
      <c r="M2450" t="b">
        <v>0</v>
      </c>
      <c r="N2450">
        <v>9</v>
      </c>
      <c r="O2450" t="b">
        <v>1</v>
      </c>
      <c r="P2450" t="s">
        <v>8298</v>
      </c>
      <c r="Q2450" s="7">
        <f t="shared" si="230"/>
        <v>1.075</v>
      </c>
      <c r="R2450" s="8">
        <f t="shared" si="231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5">
        <f t="shared" si="228"/>
        <v>41943.142534722225</v>
      </c>
      <c r="L2451" s="5">
        <f t="shared" si="229"/>
        <v>41973.184201388889</v>
      </c>
      <c r="M2451" t="b">
        <v>0</v>
      </c>
      <c r="N2451">
        <v>120</v>
      </c>
      <c r="O2451" t="b">
        <v>1</v>
      </c>
      <c r="P2451" t="s">
        <v>8298</v>
      </c>
      <c r="Q2451" s="7">
        <f t="shared" si="230"/>
        <v>1.08</v>
      </c>
      <c r="R2451" s="8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5">
        <f t="shared" si="228"/>
        <v>41902.07240740741</v>
      </c>
      <c r="L2452" s="5">
        <f t="shared" si="229"/>
        <v>41940.132638888892</v>
      </c>
      <c r="M2452" t="b">
        <v>0</v>
      </c>
      <c r="N2452">
        <v>102</v>
      </c>
      <c r="O2452" t="b">
        <v>1</v>
      </c>
      <c r="P2452" t="s">
        <v>8298</v>
      </c>
      <c r="Q2452" s="7">
        <f t="shared" si="230"/>
        <v>1.0153353333333335</v>
      </c>
      <c r="R2452" s="8">
        <f t="shared" si="231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5">
        <f t="shared" si="228"/>
        <v>42779.908449074079</v>
      </c>
      <c r="L2453" s="5">
        <f t="shared" si="229"/>
        <v>42799.908449074079</v>
      </c>
      <c r="M2453" t="b">
        <v>0</v>
      </c>
      <c r="N2453">
        <v>186</v>
      </c>
      <c r="O2453" t="b">
        <v>1</v>
      </c>
      <c r="P2453" t="s">
        <v>8298</v>
      </c>
      <c r="Q2453" s="7">
        <f t="shared" si="230"/>
        <v>1.1545000000000001</v>
      </c>
      <c r="R2453" s="8">
        <f t="shared" si="231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5">
        <f t="shared" si="228"/>
        <v>42338.84375</v>
      </c>
      <c r="L2454" s="5">
        <f t="shared" si="229"/>
        <v>42367.958333333328</v>
      </c>
      <c r="M2454" t="b">
        <v>0</v>
      </c>
      <c r="N2454">
        <v>15</v>
      </c>
      <c r="O2454" t="b">
        <v>1</v>
      </c>
      <c r="P2454" t="s">
        <v>8298</v>
      </c>
      <c r="Q2454" s="7">
        <f t="shared" si="230"/>
        <v>1.335</v>
      </c>
      <c r="R2454" s="8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5">
        <f t="shared" si="228"/>
        <v>42738.692233796297</v>
      </c>
      <c r="L2455" s="5">
        <f t="shared" si="229"/>
        <v>42768.692233796297</v>
      </c>
      <c r="M2455" t="b">
        <v>0</v>
      </c>
      <c r="N2455">
        <v>67</v>
      </c>
      <c r="O2455" t="b">
        <v>1</v>
      </c>
      <c r="P2455" t="s">
        <v>8298</v>
      </c>
      <c r="Q2455" s="7">
        <f t="shared" si="230"/>
        <v>1.5469999999999999</v>
      </c>
      <c r="R2455" s="8">
        <f t="shared" si="231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5">
        <f t="shared" si="228"/>
        <v>42770.201481481476</v>
      </c>
      <c r="L2456" s="5">
        <f t="shared" si="229"/>
        <v>42805.201481481476</v>
      </c>
      <c r="M2456" t="b">
        <v>0</v>
      </c>
      <c r="N2456">
        <v>130</v>
      </c>
      <c r="O2456" t="b">
        <v>1</v>
      </c>
      <c r="P2456" t="s">
        <v>8298</v>
      </c>
      <c r="Q2456" s="7">
        <f t="shared" si="230"/>
        <v>1.0084571428571429</v>
      </c>
      <c r="R2456" s="8">
        <f t="shared" si="231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5">
        <f t="shared" si="228"/>
        <v>42452.781828703708</v>
      </c>
      <c r="L2457" s="5">
        <f t="shared" si="229"/>
        <v>42480.781828703708</v>
      </c>
      <c r="M2457" t="b">
        <v>0</v>
      </c>
      <c r="N2457">
        <v>16</v>
      </c>
      <c r="O2457" t="b">
        <v>1</v>
      </c>
      <c r="P2457" t="s">
        <v>8298</v>
      </c>
      <c r="Q2457" s="7">
        <f t="shared" si="230"/>
        <v>1.82</v>
      </c>
      <c r="R2457" s="8">
        <f t="shared" si="231"/>
        <v>34.125</v>
      </c>
      <c r="S2457" t="str">
        <f t="shared" si="232"/>
        <v>food</v>
      </c>
      <c r="T2457" t="str">
        <f t="shared" si="233"/>
        <v>small batch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5">
        <f t="shared" si="228"/>
        <v>42761.961099537039</v>
      </c>
      <c r="L2458" s="5">
        <f t="shared" si="229"/>
        <v>42791.961099537039</v>
      </c>
      <c r="M2458" t="b">
        <v>0</v>
      </c>
      <c r="N2458">
        <v>67</v>
      </c>
      <c r="O2458" t="b">
        <v>1</v>
      </c>
      <c r="P2458" t="s">
        <v>8298</v>
      </c>
      <c r="Q2458" s="7">
        <f t="shared" si="230"/>
        <v>1.8086666666666666</v>
      </c>
      <c r="R2458" s="8">
        <f t="shared" si="231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5">
        <f t="shared" si="228"/>
        <v>42423.602500000001</v>
      </c>
      <c r="L2459" s="5">
        <f t="shared" si="229"/>
        <v>42453.560833333337</v>
      </c>
      <c r="M2459" t="b">
        <v>0</v>
      </c>
      <c r="N2459">
        <v>124</v>
      </c>
      <c r="O2459" t="b">
        <v>1</v>
      </c>
      <c r="P2459" t="s">
        <v>8298</v>
      </c>
      <c r="Q2459" s="7">
        <f t="shared" si="230"/>
        <v>1.0230434782608695</v>
      </c>
      <c r="R2459" s="8">
        <f t="shared" si="231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5">
        <f t="shared" si="228"/>
        <v>42495.871736111112</v>
      </c>
      <c r="L2460" s="5">
        <f t="shared" si="229"/>
        <v>42530.791666666672</v>
      </c>
      <c r="M2460" t="b">
        <v>0</v>
      </c>
      <c r="N2460">
        <v>80</v>
      </c>
      <c r="O2460" t="b">
        <v>1</v>
      </c>
      <c r="P2460" t="s">
        <v>8298</v>
      </c>
      <c r="Q2460" s="7">
        <f t="shared" si="230"/>
        <v>1.1017999999999999</v>
      </c>
      <c r="R2460" s="8">
        <f t="shared" si="231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5">
        <f t="shared" si="228"/>
        <v>42407.637557870374</v>
      </c>
      <c r="L2461" s="5">
        <f t="shared" si="229"/>
        <v>42452.595891203702</v>
      </c>
      <c r="M2461" t="b">
        <v>0</v>
      </c>
      <c r="N2461">
        <v>282</v>
      </c>
      <c r="O2461" t="b">
        <v>1</v>
      </c>
      <c r="P2461" t="s">
        <v>8298</v>
      </c>
      <c r="Q2461" s="7">
        <f t="shared" si="230"/>
        <v>1.0225</v>
      </c>
      <c r="R2461" s="8">
        <f t="shared" si="231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5">
        <f t="shared" si="228"/>
        <v>42704.187118055561</v>
      </c>
      <c r="L2462" s="5">
        <f t="shared" si="229"/>
        <v>42738.178472222222</v>
      </c>
      <c r="M2462" t="b">
        <v>0</v>
      </c>
      <c r="N2462">
        <v>68</v>
      </c>
      <c r="O2462" t="b">
        <v>1</v>
      </c>
      <c r="P2462" t="s">
        <v>8298</v>
      </c>
      <c r="Q2462" s="7">
        <f t="shared" si="230"/>
        <v>1.0078823529411765</v>
      </c>
      <c r="R2462" s="8">
        <f t="shared" si="231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5">
        <f t="shared" si="228"/>
        <v>40784.012696759259</v>
      </c>
      <c r="L2463" s="5">
        <f t="shared" si="229"/>
        <v>40817.125</v>
      </c>
      <c r="M2463" t="b">
        <v>0</v>
      </c>
      <c r="N2463">
        <v>86</v>
      </c>
      <c r="O2463" t="b">
        <v>1</v>
      </c>
      <c r="P2463" t="s">
        <v>8279</v>
      </c>
      <c r="Q2463" s="7">
        <f t="shared" si="230"/>
        <v>1.038</v>
      </c>
      <c r="R2463" s="8">
        <f t="shared" si="231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5">
        <f t="shared" si="228"/>
        <v>41089.186296296299</v>
      </c>
      <c r="L2464" s="5">
        <f t="shared" si="229"/>
        <v>41109.186296296299</v>
      </c>
      <c r="M2464" t="b">
        <v>0</v>
      </c>
      <c r="N2464">
        <v>115</v>
      </c>
      <c r="O2464" t="b">
        <v>1</v>
      </c>
      <c r="P2464" t="s">
        <v>8279</v>
      </c>
      <c r="Q2464" s="7">
        <f t="shared" si="230"/>
        <v>1.1070833333333334</v>
      </c>
      <c r="R2464" s="8">
        <f t="shared" si="231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5">
        <f t="shared" si="228"/>
        <v>41341.111400462964</v>
      </c>
      <c r="L2465" s="5">
        <f t="shared" si="229"/>
        <v>41380.791666666664</v>
      </c>
      <c r="M2465" t="b">
        <v>0</v>
      </c>
      <c r="N2465">
        <v>75</v>
      </c>
      <c r="O2465" t="b">
        <v>1</v>
      </c>
      <c r="P2465" t="s">
        <v>8279</v>
      </c>
      <c r="Q2465" s="7">
        <f t="shared" si="230"/>
        <v>1.1625000000000001</v>
      </c>
      <c r="R2465" s="8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5">
        <f t="shared" si="228"/>
        <v>42248.90042824074</v>
      </c>
      <c r="L2466" s="5">
        <f t="shared" si="229"/>
        <v>42277.811805555553</v>
      </c>
      <c r="M2466" t="b">
        <v>0</v>
      </c>
      <c r="N2466">
        <v>43</v>
      </c>
      <c r="O2466" t="b">
        <v>1</v>
      </c>
      <c r="P2466" t="s">
        <v>8279</v>
      </c>
      <c r="Q2466" s="7">
        <f t="shared" si="230"/>
        <v>1.111</v>
      </c>
      <c r="R2466" s="8">
        <f t="shared" si="231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5">
        <f t="shared" si="228"/>
        <v>41145.719305555554</v>
      </c>
      <c r="L2467" s="5">
        <f t="shared" si="229"/>
        <v>41175.719305555554</v>
      </c>
      <c r="M2467" t="b">
        <v>0</v>
      </c>
      <c r="N2467">
        <v>48</v>
      </c>
      <c r="O2467" t="b">
        <v>1</v>
      </c>
      <c r="P2467" t="s">
        <v>8279</v>
      </c>
      <c r="Q2467" s="7">
        <f t="shared" si="230"/>
        <v>1.8014285714285714</v>
      </c>
      <c r="R2467" s="8">
        <f t="shared" si="231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5">
        <f t="shared" si="228"/>
        <v>41373.102465277778</v>
      </c>
      <c r="L2468" s="5">
        <f t="shared" si="229"/>
        <v>41403.102465277778</v>
      </c>
      <c r="M2468" t="b">
        <v>0</v>
      </c>
      <c r="N2468">
        <v>52</v>
      </c>
      <c r="O2468" t="b">
        <v>1</v>
      </c>
      <c r="P2468" t="s">
        <v>8279</v>
      </c>
      <c r="Q2468" s="7">
        <f t="shared" si="230"/>
        <v>1</v>
      </c>
      <c r="R2468" s="8">
        <f t="shared" si="231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5">
        <f t="shared" si="228"/>
        <v>41025.874201388891</v>
      </c>
      <c r="L2469" s="5">
        <f t="shared" si="229"/>
        <v>41039.708333333336</v>
      </c>
      <c r="M2469" t="b">
        <v>0</v>
      </c>
      <c r="N2469">
        <v>43</v>
      </c>
      <c r="O2469" t="b">
        <v>1</v>
      </c>
      <c r="P2469" t="s">
        <v>8279</v>
      </c>
      <c r="Q2469" s="7">
        <f t="shared" si="230"/>
        <v>1.1850000000000001</v>
      </c>
      <c r="R2469" s="8">
        <f t="shared" si="231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5">
        <f t="shared" si="228"/>
        <v>41174.154178240737</v>
      </c>
      <c r="L2470" s="5">
        <f t="shared" si="229"/>
        <v>41210.208333333336</v>
      </c>
      <c r="M2470" t="b">
        <v>0</v>
      </c>
      <c r="N2470">
        <v>58</v>
      </c>
      <c r="O2470" t="b">
        <v>1</v>
      </c>
      <c r="P2470" t="s">
        <v>8279</v>
      </c>
      <c r="Q2470" s="7">
        <f t="shared" si="230"/>
        <v>1.0721700000000001</v>
      </c>
      <c r="R2470" s="8">
        <f t="shared" si="231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5">
        <f t="shared" si="228"/>
        <v>40557.429733796293</v>
      </c>
      <c r="L2471" s="5">
        <f t="shared" si="229"/>
        <v>40582.429733796293</v>
      </c>
      <c r="M2471" t="b">
        <v>0</v>
      </c>
      <c r="N2471">
        <v>47</v>
      </c>
      <c r="O2471" t="b">
        <v>1</v>
      </c>
      <c r="P2471" t="s">
        <v>8279</v>
      </c>
      <c r="Q2471" s="7">
        <f t="shared" si="230"/>
        <v>1.1366666666666667</v>
      </c>
      <c r="R2471" s="8">
        <f t="shared" si="231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5">
        <f t="shared" si="228"/>
        <v>41023.07471064815</v>
      </c>
      <c r="L2472" s="5">
        <f t="shared" si="229"/>
        <v>41053.07471064815</v>
      </c>
      <c r="M2472" t="b">
        <v>0</v>
      </c>
      <c r="N2472">
        <v>36</v>
      </c>
      <c r="O2472" t="b">
        <v>1</v>
      </c>
      <c r="P2472" t="s">
        <v>8279</v>
      </c>
      <c r="Q2472" s="7">
        <f t="shared" si="230"/>
        <v>1.0316400000000001</v>
      </c>
      <c r="R2472" s="8">
        <f t="shared" si="231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5">
        <f t="shared" si="228"/>
        <v>40893.992962962962</v>
      </c>
      <c r="L2473" s="5">
        <f t="shared" si="229"/>
        <v>40933.992962962962</v>
      </c>
      <c r="M2473" t="b">
        <v>0</v>
      </c>
      <c r="N2473">
        <v>17</v>
      </c>
      <c r="O2473" t="b">
        <v>1</v>
      </c>
      <c r="P2473" t="s">
        <v>8279</v>
      </c>
      <c r="Q2473" s="7">
        <f t="shared" si="230"/>
        <v>1.28</v>
      </c>
      <c r="R2473" s="8">
        <f t="shared" si="231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5">
        <f t="shared" si="228"/>
        <v>40354.11550925926</v>
      </c>
      <c r="L2474" s="5">
        <f t="shared" si="229"/>
        <v>40425.043749999997</v>
      </c>
      <c r="M2474" t="b">
        <v>0</v>
      </c>
      <c r="N2474">
        <v>104</v>
      </c>
      <c r="O2474" t="b">
        <v>1</v>
      </c>
      <c r="P2474" t="s">
        <v>8279</v>
      </c>
      <c r="Q2474" s="7">
        <f t="shared" si="230"/>
        <v>1.3576026666666667</v>
      </c>
      <c r="R2474" s="8">
        <f t="shared" si="231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5">
        <f t="shared" si="228"/>
        <v>41193.748483796298</v>
      </c>
      <c r="L2475" s="5">
        <f t="shared" si="229"/>
        <v>41223.790150462963</v>
      </c>
      <c r="M2475" t="b">
        <v>0</v>
      </c>
      <c r="N2475">
        <v>47</v>
      </c>
      <c r="O2475" t="b">
        <v>1</v>
      </c>
      <c r="P2475" t="s">
        <v>8279</v>
      </c>
      <c r="Q2475" s="7">
        <f t="shared" si="230"/>
        <v>1</v>
      </c>
      <c r="R2475" s="8">
        <f t="shared" si="231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5">
        <f t="shared" si="228"/>
        <v>40417.011296296296</v>
      </c>
      <c r="L2476" s="5">
        <f t="shared" si="229"/>
        <v>40462.011296296296</v>
      </c>
      <c r="M2476" t="b">
        <v>0</v>
      </c>
      <c r="N2476">
        <v>38</v>
      </c>
      <c r="O2476" t="b">
        <v>1</v>
      </c>
      <c r="P2476" t="s">
        <v>8279</v>
      </c>
      <c r="Q2476" s="7">
        <f t="shared" si="230"/>
        <v>1.0000360000000001</v>
      </c>
      <c r="R2476" s="8">
        <f t="shared" si="231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5">
        <f t="shared" si="228"/>
        <v>40310.287673611114</v>
      </c>
      <c r="L2477" s="5">
        <f t="shared" si="229"/>
        <v>40369.916666666664</v>
      </c>
      <c r="M2477" t="b">
        <v>0</v>
      </c>
      <c r="N2477">
        <v>81</v>
      </c>
      <c r="O2477" t="b">
        <v>1</v>
      </c>
      <c r="P2477" t="s">
        <v>8279</v>
      </c>
      <c r="Q2477" s="7">
        <f t="shared" si="230"/>
        <v>1.0471999999999999</v>
      </c>
      <c r="R2477" s="8">
        <f t="shared" si="231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5">
        <f t="shared" si="228"/>
        <v>41913.328356481477</v>
      </c>
      <c r="L2478" s="5">
        <f t="shared" si="229"/>
        <v>41946.370023148149</v>
      </c>
      <c r="M2478" t="b">
        <v>0</v>
      </c>
      <c r="N2478">
        <v>55</v>
      </c>
      <c r="O2478" t="b">
        <v>1</v>
      </c>
      <c r="P2478" t="s">
        <v>8279</v>
      </c>
      <c r="Q2478" s="7">
        <f t="shared" si="230"/>
        <v>1.050225</v>
      </c>
      <c r="R2478" s="8">
        <f t="shared" si="231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5">
        <f t="shared" si="228"/>
        <v>41088.691493055558</v>
      </c>
      <c r="L2479" s="5">
        <f t="shared" si="229"/>
        <v>41133.691493055558</v>
      </c>
      <c r="M2479" t="b">
        <v>0</v>
      </c>
      <c r="N2479">
        <v>41</v>
      </c>
      <c r="O2479" t="b">
        <v>1</v>
      </c>
      <c r="P2479" t="s">
        <v>8279</v>
      </c>
      <c r="Q2479" s="7">
        <f t="shared" si="230"/>
        <v>1.7133333333333334</v>
      </c>
      <c r="R2479" s="8">
        <f t="shared" si="231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5">
        <f t="shared" si="228"/>
        <v>41257.950381944444</v>
      </c>
      <c r="L2480" s="5">
        <f t="shared" si="229"/>
        <v>41287.950381944444</v>
      </c>
      <c r="M2480" t="b">
        <v>0</v>
      </c>
      <c r="N2480">
        <v>79</v>
      </c>
      <c r="O2480" t="b">
        <v>1</v>
      </c>
      <c r="P2480" t="s">
        <v>8279</v>
      </c>
      <c r="Q2480" s="7">
        <f t="shared" si="230"/>
        <v>1.2749999999999999</v>
      </c>
      <c r="R2480" s="8">
        <f t="shared" si="231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5">
        <f t="shared" si="228"/>
        <v>41107.726782407408</v>
      </c>
      <c r="L2481" s="5">
        <f t="shared" si="229"/>
        <v>41118.083333333336</v>
      </c>
      <c r="M2481" t="b">
        <v>0</v>
      </c>
      <c r="N2481">
        <v>16</v>
      </c>
      <c r="O2481" t="b">
        <v>1</v>
      </c>
      <c r="P2481" t="s">
        <v>8279</v>
      </c>
      <c r="Q2481" s="7">
        <f t="shared" si="230"/>
        <v>1.3344333333333334</v>
      </c>
      <c r="R2481" s="8">
        <f t="shared" si="231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5">
        <f t="shared" si="228"/>
        <v>42227.936157407406</v>
      </c>
      <c r="L2482" s="5">
        <f t="shared" si="229"/>
        <v>42287.936157407406</v>
      </c>
      <c r="M2482" t="b">
        <v>0</v>
      </c>
      <c r="N2482">
        <v>8</v>
      </c>
      <c r="O2482" t="b">
        <v>1</v>
      </c>
      <c r="P2482" t="s">
        <v>8279</v>
      </c>
      <c r="Q2482" s="7">
        <f t="shared" si="230"/>
        <v>1</v>
      </c>
      <c r="R2482" s="8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5">
        <f t="shared" si="228"/>
        <v>40999.645925925928</v>
      </c>
      <c r="L2483" s="5">
        <f t="shared" si="229"/>
        <v>41029.645925925928</v>
      </c>
      <c r="M2483" t="b">
        <v>0</v>
      </c>
      <c r="N2483">
        <v>95</v>
      </c>
      <c r="O2483" t="b">
        <v>1</v>
      </c>
      <c r="P2483" t="s">
        <v>8279</v>
      </c>
      <c r="Q2483" s="7">
        <f t="shared" si="230"/>
        <v>1.1291099999999998</v>
      </c>
      <c r="R2483" s="8">
        <f t="shared" si="231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5">
        <f t="shared" si="228"/>
        <v>40711.782210648147</v>
      </c>
      <c r="L2484" s="5">
        <f t="shared" si="229"/>
        <v>40756.782210648147</v>
      </c>
      <c r="M2484" t="b">
        <v>0</v>
      </c>
      <c r="N2484">
        <v>25</v>
      </c>
      <c r="O2484" t="b">
        <v>1</v>
      </c>
      <c r="P2484" t="s">
        <v>8279</v>
      </c>
      <c r="Q2484" s="7">
        <f t="shared" si="230"/>
        <v>1.0009999999999999</v>
      </c>
      <c r="R2484" s="8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5">
        <f t="shared" si="228"/>
        <v>40970.750034722223</v>
      </c>
      <c r="L2485" s="5">
        <f t="shared" si="229"/>
        <v>41030.708368055559</v>
      </c>
      <c r="M2485" t="b">
        <v>0</v>
      </c>
      <c r="N2485">
        <v>19</v>
      </c>
      <c r="O2485" t="b">
        <v>1</v>
      </c>
      <c r="P2485" t="s">
        <v>8279</v>
      </c>
      <c r="Q2485" s="7">
        <f t="shared" si="230"/>
        <v>1.1372727272727272</v>
      </c>
      <c r="R2485" s="8">
        <f t="shared" si="231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5">
        <f t="shared" si="228"/>
        <v>40771.916701388887</v>
      </c>
      <c r="L2486" s="5">
        <f t="shared" si="229"/>
        <v>40801.916701388887</v>
      </c>
      <c r="M2486" t="b">
        <v>0</v>
      </c>
      <c r="N2486">
        <v>90</v>
      </c>
      <c r="O2486" t="b">
        <v>1</v>
      </c>
      <c r="P2486" t="s">
        <v>8279</v>
      </c>
      <c r="Q2486" s="7">
        <f t="shared" si="230"/>
        <v>1.1931742857142855</v>
      </c>
      <c r="R2486" s="8">
        <f t="shared" si="231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5">
        <f t="shared" si="228"/>
        <v>40793.998599537037</v>
      </c>
      <c r="L2487" s="5">
        <f t="shared" si="229"/>
        <v>40828.998599537037</v>
      </c>
      <c r="M2487" t="b">
        <v>0</v>
      </c>
      <c r="N2487">
        <v>41</v>
      </c>
      <c r="O2487" t="b">
        <v>1</v>
      </c>
      <c r="P2487" t="s">
        <v>8279</v>
      </c>
      <c r="Q2487" s="7">
        <f t="shared" si="230"/>
        <v>1.0325</v>
      </c>
      <c r="R2487" s="8">
        <f t="shared" si="231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5">
        <f t="shared" si="228"/>
        <v>40991.708055555559</v>
      </c>
      <c r="L2488" s="5">
        <f t="shared" si="229"/>
        <v>41021.708055555559</v>
      </c>
      <c r="M2488" t="b">
        <v>0</v>
      </c>
      <c r="N2488">
        <v>30</v>
      </c>
      <c r="O2488" t="b">
        <v>1</v>
      </c>
      <c r="P2488" t="s">
        <v>8279</v>
      </c>
      <c r="Q2488" s="7">
        <f t="shared" si="230"/>
        <v>2.6566666666666667</v>
      </c>
      <c r="R2488" s="8">
        <f t="shared" si="231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5">
        <f t="shared" si="228"/>
        <v>41026.083298611113</v>
      </c>
      <c r="L2489" s="5">
        <f t="shared" si="229"/>
        <v>41056.083298611113</v>
      </c>
      <c r="M2489" t="b">
        <v>0</v>
      </c>
      <c r="N2489">
        <v>38</v>
      </c>
      <c r="O2489" t="b">
        <v>1</v>
      </c>
      <c r="P2489" t="s">
        <v>8279</v>
      </c>
      <c r="Q2489" s="7">
        <f t="shared" si="230"/>
        <v>1.0005066666666667</v>
      </c>
      <c r="R2489" s="8">
        <f t="shared" si="231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5">
        <f t="shared" si="228"/>
        <v>40833.633194444446</v>
      </c>
      <c r="L2490" s="5">
        <f t="shared" si="229"/>
        <v>40863.674861111111</v>
      </c>
      <c r="M2490" t="b">
        <v>0</v>
      </c>
      <c r="N2490">
        <v>65</v>
      </c>
      <c r="O2490" t="b">
        <v>1</v>
      </c>
      <c r="P2490" t="s">
        <v>8279</v>
      </c>
      <c r="Q2490" s="7">
        <f t="shared" si="230"/>
        <v>1.0669999999999999</v>
      </c>
      <c r="R2490" s="8">
        <f t="shared" si="231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5">
        <f t="shared" si="228"/>
        <v>41373.690266203703</v>
      </c>
      <c r="L2491" s="5">
        <f t="shared" si="229"/>
        <v>41403.690266203703</v>
      </c>
      <c r="M2491" t="b">
        <v>0</v>
      </c>
      <c r="N2491">
        <v>75</v>
      </c>
      <c r="O2491" t="b">
        <v>1</v>
      </c>
      <c r="P2491" t="s">
        <v>8279</v>
      </c>
      <c r="Q2491" s="7">
        <f t="shared" si="230"/>
        <v>1.3367142857142857</v>
      </c>
      <c r="R2491" s="8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5">
        <f t="shared" si="228"/>
        <v>41023.227731481478</v>
      </c>
      <c r="L2492" s="5">
        <f t="shared" si="229"/>
        <v>41083.227731481478</v>
      </c>
      <c r="M2492" t="b">
        <v>0</v>
      </c>
      <c r="N2492">
        <v>16</v>
      </c>
      <c r="O2492" t="b">
        <v>1</v>
      </c>
      <c r="P2492" t="s">
        <v>8279</v>
      </c>
      <c r="Q2492" s="7">
        <f t="shared" si="230"/>
        <v>1.214</v>
      </c>
      <c r="R2492" s="8">
        <f t="shared" si="231"/>
        <v>37.9375</v>
      </c>
      <c r="S2492" t="str">
        <f t="shared" si="232"/>
        <v>music</v>
      </c>
      <c r="T2492" t="str">
        <f t="shared" si="233"/>
        <v>indie rock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5">
        <f t="shared" si="228"/>
        <v>40542.839282407411</v>
      </c>
      <c r="L2493" s="5">
        <f t="shared" si="229"/>
        <v>40559.07708333333</v>
      </c>
      <c r="M2493" t="b">
        <v>0</v>
      </c>
      <c r="N2493">
        <v>10</v>
      </c>
      <c r="O2493" t="b">
        <v>1</v>
      </c>
      <c r="P2493" t="s">
        <v>8279</v>
      </c>
      <c r="Q2493" s="7">
        <f t="shared" si="230"/>
        <v>1.032</v>
      </c>
      <c r="R2493" s="8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5">
        <f t="shared" si="228"/>
        <v>41024.985972222225</v>
      </c>
      <c r="L2494" s="5">
        <f t="shared" si="229"/>
        <v>41076.415972222225</v>
      </c>
      <c r="M2494" t="b">
        <v>0</v>
      </c>
      <c r="N2494">
        <v>27</v>
      </c>
      <c r="O2494" t="b">
        <v>1</v>
      </c>
      <c r="P2494" t="s">
        <v>8279</v>
      </c>
      <c r="Q2494" s="7">
        <f t="shared" si="230"/>
        <v>1.25</v>
      </c>
      <c r="R2494" s="8">
        <f t="shared" si="231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5">
        <f t="shared" si="228"/>
        <v>41348.168287037035</v>
      </c>
      <c r="L2495" s="5">
        <f t="shared" si="229"/>
        <v>41393.168287037035</v>
      </c>
      <c r="M2495" t="b">
        <v>0</v>
      </c>
      <c r="N2495">
        <v>259</v>
      </c>
      <c r="O2495" t="b">
        <v>1</v>
      </c>
      <c r="P2495" t="s">
        <v>8279</v>
      </c>
      <c r="Q2495" s="7">
        <f t="shared" si="230"/>
        <v>1.2869999999999999</v>
      </c>
      <c r="R2495" s="8">
        <f t="shared" si="231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5">
        <f t="shared" si="228"/>
        <v>41022.645185185182</v>
      </c>
      <c r="L2496" s="5">
        <f t="shared" si="229"/>
        <v>41052.645185185182</v>
      </c>
      <c r="M2496" t="b">
        <v>0</v>
      </c>
      <c r="N2496">
        <v>39</v>
      </c>
      <c r="O2496" t="b">
        <v>1</v>
      </c>
      <c r="P2496" t="s">
        <v>8279</v>
      </c>
      <c r="Q2496" s="7">
        <f t="shared" si="230"/>
        <v>1.0100533333333332</v>
      </c>
      <c r="R2496" s="8">
        <f t="shared" si="231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5">
        <f t="shared" si="228"/>
        <v>41036.946469907409</v>
      </c>
      <c r="L2497" s="5">
        <f t="shared" si="229"/>
        <v>41066.946469907409</v>
      </c>
      <c r="M2497" t="b">
        <v>0</v>
      </c>
      <c r="N2497">
        <v>42</v>
      </c>
      <c r="O2497" t="b">
        <v>1</v>
      </c>
      <c r="P2497" t="s">
        <v>8279</v>
      </c>
      <c r="Q2497" s="7">
        <f t="shared" si="230"/>
        <v>1.2753666666666665</v>
      </c>
      <c r="R2497" s="8">
        <f t="shared" si="231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5">
        <f t="shared" si="228"/>
        <v>41327.996435185189</v>
      </c>
      <c r="L2498" s="5">
        <f t="shared" si="229"/>
        <v>41362.954768518517</v>
      </c>
      <c r="M2498" t="b">
        <v>0</v>
      </c>
      <c r="N2498">
        <v>10</v>
      </c>
      <c r="O2498" t="b">
        <v>1</v>
      </c>
      <c r="P2498" t="s">
        <v>8279</v>
      </c>
      <c r="Q2498" s="7">
        <f t="shared" si="230"/>
        <v>1</v>
      </c>
      <c r="R2498" s="8">
        <f t="shared" si="231"/>
        <v>600</v>
      </c>
      <c r="S2498" t="str">
        <f t="shared" si="232"/>
        <v>music</v>
      </c>
      <c r="T2498" t="str">
        <f t="shared" si="233"/>
        <v>indie rock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5">
        <f t="shared" ref="K2499:K2562" si="234">(((J2499/60)/60)/24)+DATE(1970,1,1)</f>
        <v>40730.878912037035</v>
      </c>
      <c r="L2499" s="5">
        <f t="shared" ref="L2499:L2562" si="235">(((I2499/60)/60)/24)+DATE(1970,1,1)</f>
        <v>40760.878912037035</v>
      </c>
      <c r="M2499" t="b">
        <v>0</v>
      </c>
      <c r="N2499">
        <v>56</v>
      </c>
      <c r="O2499" t="b">
        <v>1</v>
      </c>
      <c r="P2499" t="s">
        <v>8279</v>
      </c>
      <c r="Q2499" s="7">
        <f t="shared" ref="Q2499:Q2562" si="236">E2499/D2499</f>
        <v>1.127715</v>
      </c>
      <c r="R2499" s="8">
        <f t="shared" ref="R2499:R2562" si="237">IFERROR(E2499/N2499,0)</f>
        <v>80.551071428571419</v>
      </c>
      <c r="S2499" t="str">
        <f t="shared" ref="S2499:S2562" si="238">LEFT(P2499,FIND("/",P2499)-1)</f>
        <v>music</v>
      </c>
      <c r="T2499" t="str">
        <f t="shared" ref="T2499:T2562" si="239">RIGHT(P2499,LEN(P2499)-FIND("/",P2499))</f>
        <v>indie rock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5">
        <f t="shared" si="234"/>
        <v>42017.967442129629</v>
      </c>
      <c r="L2500" s="5">
        <f t="shared" si="235"/>
        <v>42031.967442129629</v>
      </c>
      <c r="M2500" t="b">
        <v>0</v>
      </c>
      <c r="N2500">
        <v>20</v>
      </c>
      <c r="O2500" t="b">
        <v>1</v>
      </c>
      <c r="P2500" t="s">
        <v>8279</v>
      </c>
      <c r="Q2500" s="7">
        <f t="shared" si="236"/>
        <v>1.056</v>
      </c>
      <c r="R2500" s="8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5">
        <f t="shared" si="234"/>
        <v>41226.648576388885</v>
      </c>
      <c r="L2501" s="5">
        <f t="shared" si="235"/>
        <v>41274.75</v>
      </c>
      <c r="M2501" t="b">
        <v>0</v>
      </c>
      <c r="N2501">
        <v>170</v>
      </c>
      <c r="O2501" t="b">
        <v>1</v>
      </c>
      <c r="P2501" t="s">
        <v>8279</v>
      </c>
      <c r="Q2501" s="7">
        <f t="shared" si="236"/>
        <v>2.0262500000000001</v>
      </c>
      <c r="R2501" s="8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5">
        <f t="shared" si="234"/>
        <v>41053.772858796299</v>
      </c>
      <c r="L2502" s="5">
        <f t="shared" si="235"/>
        <v>41083.772858796299</v>
      </c>
      <c r="M2502" t="b">
        <v>0</v>
      </c>
      <c r="N2502">
        <v>29</v>
      </c>
      <c r="O2502" t="b">
        <v>1</v>
      </c>
      <c r="P2502" t="s">
        <v>8279</v>
      </c>
      <c r="Q2502" s="7">
        <f t="shared" si="236"/>
        <v>1.1333333333333333</v>
      </c>
      <c r="R2502" s="8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5">
        <f t="shared" si="234"/>
        <v>42244.776666666665</v>
      </c>
      <c r="L2503" s="5">
        <f t="shared" si="235"/>
        <v>42274.776666666665</v>
      </c>
      <c r="M2503" t="b">
        <v>0</v>
      </c>
      <c r="N2503">
        <v>7</v>
      </c>
      <c r="O2503" t="b">
        <v>0</v>
      </c>
      <c r="P2503" t="s">
        <v>8299</v>
      </c>
      <c r="Q2503" s="7">
        <f t="shared" si="236"/>
        <v>2.5545454545454545E-2</v>
      </c>
      <c r="R2503" s="8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5">
        <f t="shared" si="234"/>
        <v>41858.825439814813</v>
      </c>
      <c r="L2504" s="5">
        <f t="shared" si="235"/>
        <v>41903.825439814813</v>
      </c>
      <c r="M2504" t="b">
        <v>0</v>
      </c>
      <c r="N2504">
        <v>5</v>
      </c>
      <c r="O2504" t="b">
        <v>0</v>
      </c>
      <c r="P2504" t="s">
        <v>8299</v>
      </c>
      <c r="Q2504" s="7">
        <f t="shared" si="236"/>
        <v>7.8181818181818181E-4</v>
      </c>
      <c r="R2504" s="8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5">
        <f t="shared" si="234"/>
        <v>42498.899398148147</v>
      </c>
      <c r="L2505" s="5">
        <f t="shared" si="235"/>
        <v>42528.879166666666</v>
      </c>
      <c r="M2505" t="b">
        <v>0</v>
      </c>
      <c r="N2505">
        <v>0</v>
      </c>
      <c r="O2505" t="b">
        <v>0</v>
      </c>
      <c r="P2505" t="s">
        <v>8299</v>
      </c>
      <c r="Q2505" s="7">
        <f t="shared" si="236"/>
        <v>0</v>
      </c>
      <c r="R2505" s="8">
        <f t="shared" si="237"/>
        <v>0</v>
      </c>
      <c r="S2505" t="str">
        <f t="shared" si="238"/>
        <v>food</v>
      </c>
      <c r="T2505" t="str">
        <f t="shared" si="239"/>
        <v>restaurants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5">
        <f t="shared" si="234"/>
        <v>41928.015439814815</v>
      </c>
      <c r="L2506" s="5">
        <f t="shared" si="235"/>
        <v>41958.057106481487</v>
      </c>
      <c r="M2506" t="b">
        <v>0</v>
      </c>
      <c r="N2506">
        <v>0</v>
      </c>
      <c r="O2506" t="b">
        <v>0</v>
      </c>
      <c r="P2506" t="s">
        <v>8299</v>
      </c>
      <c r="Q2506" s="7">
        <f t="shared" si="236"/>
        <v>0</v>
      </c>
      <c r="R2506" s="8">
        <f t="shared" si="237"/>
        <v>0</v>
      </c>
      <c r="S2506" t="str">
        <f t="shared" si="238"/>
        <v>food</v>
      </c>
      <c r="T2506" t="str">
        <f t="shared" si="239"/>
        <v>restaurants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5">
        <f t="shared" si="234"/>
        <v>42047.05574074074</v>
      </c>
      <c r="L2507" s="5">
        <f t="shared" si="235"/>
        <v>42077.014074074075</v>
      </c>
      <c r="M2507" t="b">
        <v>0</v>
      </c>
      <c r="N2507">
        <v>0</v>
      </c>
      <c r="O2507" t="b">
        <v>0</v>
      </c>
      <c r="P2507" t="s">
        <v>8299</v>
      </c>
      <c r="Q2507" s="7">
        <f t="shared" si="236"/>
        <v>0</v>
      </c>
      <c r="R2507" s="8">
        <f t="shared" si="237"/>
        <v>0</v>
      </c>
      <c r="S2507" t="str">
        <f t="shared" si="238"/>
        <v>food</v>
      </c>
      <c r="T2507" t="str">
        <f t="shared" si="239"/>
        <v>restaurants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5">
        <f t="shared" si="234"/>
        <v>42258.297094907408</v>
      </c>
      <c r="L2508" s="5">
        <f t="shared" si="235"/>
        <v>42280.875</v>
      </c>
      <c r="M2508" t="b">
        <v>0</v>
      </c>
      <c r="N2508">
        <v>2</v>
      </c>
      <c r="O2508" t="b">
        <v>0</v>
      </c>
      <c r="P2508" t="s">
        <v>8299</v>
      </c>
      <c r="Q2508" s="7">
        <f t="shared" si="236"/>
        <v>6.0000000000000001E-3</v>
      </c>
      <c r="R2508" s="8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5">
        <f t="shared" si="234"/>
        <v>42105.072962962964</v>
      </c>
      <c r="L2509" s="5">
        <f t="shared" si="235"/>
        <v>42135.072962962964</v>
      </c>
      <c r="M2509" t="b">
        <v>0</v>
      </c>
      <c r="N2509">
        <v>0</v>
      </c>
      <c r="O2509" t="b">
        <v>0</v>
      </c>
      <c r="P2509" t="s">
        <v>8299</v>
      </c>
      <c r="Q2509" s="7">
        <f t="shared" si="236"/>
        <v>0</v>
      </c>
      <c r="R2509" s="8">
        <f t="shared" si="237"/>
        <v>0</v>
      </c>
      <c r="S2509" t="str">
        <f t="shared" si="238"/>
        <v>food</v>
      </c>
      <c r="T2509" t="str">
        <f t="shared" si="239"/>
        <v>restaurants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5">
        <f t="shared" si="234"/>
        <v>41835.951782407406</v>
      </c>
      <c r="L2510" s="5">
        <f t="shared" si="235"/>
        <v>41865.951782407406</v>
      </c>
      <c r="M2510" t="b">
        <v>0</v>
      </c>
      <c r="N2510">
        <v>0</v>
      </c>
      <c r="O2510" t="b">
        <v>0</v>
      </c>
      <c r="P2510" t="s">
        <v>8299</v>
      </c>
      <c r="Q2510" s="7">
        <f t="shared" si="236"/>
        <v>0</v>
      </c>
      <c r="R2510" s="8">
        <f t="shared" si="237"/>
        <v>0</v>
      </c>
      <c r="S2510" t="str">
        <f t="shared" si="238"/>
        <v>food</v>
      </c>
      <c r="T2510" t="str">
        <f t="shared" si="239"/>
        <v>restaurants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5">
        <f t="shared" si="234"/>
        <v>42058.809594907405</v>
      </c>
      <c r="L2511" s="5">
        <f t="shared" si="235"/>
        <v>42114.767928240741</v>
      </c>
      <c r="M2511" t="b">
        <v>0</v>
      </c>
      <c r="N2511">
        <v>28</v>
      </c>
      <c r="O2511" t="b">
        <v>0</v>
      </c>
      <c r="P2511" t="s">
        <v>8299</v>
      </c>
      <c r="Q2511" s="7">
        <f t="shared" si="236"/>
        <v>1.0526315789473684E-2</v>
      </c>
      <c r="R2511" s="8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5">
        <f t="shared" si="234"/>
        <v>42078.997361111105</v>
      </c>
      <c r="L2512" s="5">
        <f t="shared" si="235"/>
        <v>42138.997361111105</v>
      </c>
      <c r="M2512" t="b">
        <v>0</v>
      </c>
      <c r="N2512">
        <v>2</v>
      </c>
      <c r="O2512" t="b">
        <v>0</v>
      </c>
      <c r="P2512" t="s">
        <v>8299</v>
      </c>
      <c r="Q2512" s="7">
        <f t="shared" si="236"/>
        <v>1.5E-3</v>
      </c>
      <c r="R2512" s="8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5">
        <f t="shared" si="234"/>
        <v>42371.446909722217</v>
      </c>
      <c r="L2513" s="5">
        <f t="shared" si="235"/>
        <v>42401.446909722217</v>
      </c>
      <c r="M2513" t="b">
        <v>0</v>
      </c>
      <c r="N2513">
        <v>0</v>
      </c>
      <c r="O2513" t="b">
        <v>0</v>
      </c>
      <c r="P2513" t="s">
        <v>8299</v>
      </c>
      <c r="Q2513" s="7">
        <f t="shared" si="236"/>
        <v>0</v>
      </c>
      <c r="R2513" s="8">
        <f t="shared" si="237"/>
        <v>0</v>
      </c>
      <c r="S2513" t="str">
        <f t="shared" si="238"/>
        <v>food</v>
      </c>
      <c r="T2513" t="str">
        <f t="shared" si="239"/>
        <v>restaurants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5">
        <f t="shared" si="234"/>
        <v>41971.876863425925</v>
      </c>
      <c r="L2514" s="5">
        <f t="shared" si="235"/>
        <v>41986.876863425925</v>
      </c>
      <c r="M2514" t="b">
        <v>0</v>
      </c>
      <c r="N2514">
        <v>0</v>
      </c>
      <c r="O2514" t="b">
        <v>0</v>
      </c>
      <c r="P2514" t="s">
        <v>8299</v>
      </c>
      <c r="Q2514" s="7">
        <f t="shared" si="236"/>
        <v>0</v>
      </c>
      <c r="R2514" s="8">
        <f t="shared" si="237"/>
        <v>0</v>
      </c>
      <c r="S2514" t="str">
        <f t="shared" si="238"/>
        <v>food</v>
      </c>
      <c r="T2514" t="str">
        <f t="shared" si="239"/>
        <v>restaurants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5">
        <f t="shared" si="234"/>
        <v>42732.00681712963</v>
      </c>
      <c r="L2515" s="5">
        <f t="shared" si="235"/>
        <v>42792.00681712963</v>
      </c>
      <c r="M2515" t="b">
        <v>0</v>
      </c>
      <c r="N2515">
        <v>0</v>
      </c>
      <c r="O2515" t="b">
        <v>0</v>
      </c>
      <c r="P2515" t="s">
        <v>8299</v>
      </c>
      <c r="Q2515" s="7">
        <f t="shared" si="236"/>
        <v>0</v>
      </c>
      <c r="R2515" s="8">
        <f t="shared" si="237"/>
        <v>0</v>
      </c>
      <c r="S2515" t="str">
        <f t="shared" si="238"/>
        <v>food</v>
      </c>
      <c r="T2515" t="str">
        <f t="shared" si="239"/>
        <v>restaurants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5">
        <f t="shared" si="234"/>
        <v>41854.389780092592</v>
      </c>
      <c r="L2516" s="5">
        <f t="shared" si="235"/>
        <v>41871.389780092592</v>
      </c>
      <c r="M2516" t="b">
        <v>0</v>
      </c>
      <c r="N2516">
        <v>4</v>
      </c>
      <c r="O2516" t="b">
        <v>0</v>
      </c>
      <c r="P2516" t="s">
        <v>8299</v>
      </c>
      <c r="Q2516" s="7">
        <f t="shared" si="236"/>
        <v>1.7500000000000002E-2</v>
      </c>
      <c r="R2516" s="8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5">
        <f t="shared" si="234"/>
        <v>42027.839733796296</v>
      </c>
      <c r="L2517" s="5">
        <f t="shared" si="235"/>
        <v>42057.839733796296</v>
      </c>
      <c r="M2517" t="b">
        <v>0</v>
      </c>
      <c r="N2517">
        <v>12</v>
      </c>
      <c r="O2517" t="b">
        <v>0</v>
      </c>
      <c r="P2517" t="s">
        <v>8299</v>
      </c>
      <c r="Q2517" s="7">
        <f t="shared" si="236"/>
        <v>0.186</v>
      </c>
      <c r="R2517" s="8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5">
        <f t="shared" si="234"/>
        <v>41942.653379629628</v>
      </c>
      <c r="L2518" s="5">
        <f t="shared" si="235"/>
        <v>41972.6950462963</v>
      </c>
      <c r="M2518" t="b">
        <v>0</v>
      </c>
      <c r="N2518">
        <v>0</v>
      </c>
      <c r="O2518" t="b">
        <v>0</v>
      </c>
      <c r="P2518" t="s">
        <v>8299</v>
      </c>
      <c r="Q2518" s="7">
        <f t="shared" si="236"/>
        <v>0</v>
      </c>
      <c r="R2518" s="8">
        <f t="shared" si="237"/>
        <v>0</v>
      </c>
      <c r="S2518" t="str">
        <f t="shared" si="238"/>
        <v>food</v>
      </c>
      <c r="T2518" t="str">
        <f t="shared" si="239"/>
        <v>restaurants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5">
        <f t="shared" si="234"/>
        <v>42052.802430555559</v>
      </c>
      <c r="L2519" s="5">
        <f t="shared" si="235"/>
        <v>42082.760763888888</v>
      </c>
      <c r="M2519" t="b">
        <v>0</v>
      </c>
      <c r="N2519">
        <v>33</v>
      </c>
      <c r="O2519" t="b">
        <v>0</v>
      </c>
      <c r="P2519" t="s">
        <v>8299</v>
      </c>
      <c r="Q2519" s="7">
        <f t="shared" si="236"/>
        <v>9.8166666666666666E-2</v>
      </c>
      <c r="R2519" s="8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5">
        <f t="shared" si="234"/>
        <v>41926.680879629632</v>
      </c>
      <c r="L2520" s="5">
        <f t="shared" si="235"/>
        <v>41956.722546296296</v>
      </c>
      <c r="M2520" t="b">
        <v>0</v>
      </c>
      <c r="N2520">
        <v>0</v>
      </c>
      <c r="O2520" t="b">
        <v>0</v>
      </c>
      <c r="P2520" t="s">
        <v>8299</v>
      </c>
      <c r="Q2520" s="7">
        <f t="shared" si="236"/>
        <v>0</v>
      </c>
      <c r="R2520" s="8">
        <f t="shared" si="237"/>
        <v>0</v>
      </c>
      <c r="S2520" t="str">
        <f t="shared" si="238"/>
        <v>food</v>
      </c>
      <c r="T2520" t="str">
        <f t="shared" si="239"/>
        <v>restaurants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5">
        <f t="shared" si="234"/>
        <v>41809.155138888891</v>
      </c>
      <c r="L2521" s="5">
        <f t="shared" si="235"/>
        <v>41839.155138888891</v>
      </c>
      <c r="M2521" t="b">
        <v>0</v>
      </c>
      <c r="N2521">
        <v>4</v>
      </c>
      <c r="O2521" t="b">
        <v>0</v>
      </c>
      <c r="P2521" t="s">
        <v>8299</v>
      </c>
      <c r="Q2521" s="7">
        <f t="shared" si="236"/>
        <v>4.3333333333333331E-4</v>
      </c>
      <c r="R2521" s="8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5">
        <f t="shared" si="234"/>
        <v>42612.600520833337</v>
      </c>
      <c r="L2522" s="5">
        <f t="shared" si="235"/>
        <v>42658.806249999994</v>
      </c>
      <c r="M2522" t="b">
        <v>0</v>
      </c>
      <c r="N2522">
        <v>0</v>
      </c>
      <c r="O2522" t="b">
        <v>0</v>
      </c>
      <c r="P2522" t="s">
        <v>8299</v>
      </c>
      <c r="Q2522" s="7">
        <f t="shared" si="236"/>
        <v>0</v>
      </c>
      <c r="R2522" s="8">
        <f t="shared" si="237"/>
        <v>0</v>
      </c>
      <c r="S2522" t="str">
        <f t="shared" si="238"/>
        <v>food</v>
      </c>
      <c r="T2522" t="str">
        <f t="shared" si="239"/>
        <v>restaurants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5">
        <f t="shared" si="234"/>
        <v>42269.967835648145</v>
      </c>
      <c r="L2523" s="5">
        <f t="shared" si="235"/>
        <v>42290.967835648145</v>
      </c>
      <c r="M2523" t="b">
        <v>0</v>
      </c>
      <c r="N2523">
        <v>132</v>
      </c>
      <c r="O2523" t="b">
        <v>1</v>
      </c>
      <c r="P2523" t="s">
        <v>8300</v>
      </c>
      <c r="Q2523" s="7">
        <f t="shared" si="236"/>
        <v>1.0948792000000001</v>
      </c>
      <c r="R2523" s="8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5">
        <f t="shared" si="234"/>
        <v>42460.573611111111</v>
      </c>
      <c r="L2524" s="5">
        <f t="shared" si="235"/>
        <v>42482.619444444441</v>
      </c>
      <c r="M2524" t="b">
        <v>0</v>
      </c>
      <c r="N2524">
        <v>27</v>
      </c>
      <c r="O2524" t="b">
        <v>1</v>
      </c>
      <c r="P2524" t="s">
        <v>8300</v>
      </c>
      <c r="Q2524" s="7">
        <f t="shared" si="236"/>
        <v>1</v>
      </c>
      <c r="R2524" s="8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5">
        <f t="shared" si="234"/>
        <v>41930.975601851853</v>
      </c>
      <c r="L2525" s="5">
        <f t="shared" si="235"/>
        <v>41961.017268518524</v>
      </c>
      <c r="M2525" t="b">
        <v>0</v>
      </c>
      <c r="N2525">
        <v>26</v>
      </c>
      <c r="O2525" t="b">
        <v>1</v>
      </c>
      <c r="P2525" t="s">
        <v>8300</v>
      </c>
      <c r="Q2525" s="7">
        <f t="shared" si="236"/>
        <v>1.5644444444444445</v>
      </c>
      <c r="R2525" s="8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5">
        <f t="shared" si="234"/>
        <v>41961.807372685187</v>
      </c>
      <c r="L2526" s="5">
        <f t="shared" si="235"/>
        <v>41994.1875</v>
      </c>
      <c r="M2526" t="b">
        <v>0</v>
      </c>
      <c r="N2526">
        <v>43</v>
      </c>
      <c r="O2526" t="b">
        <v>1</v>
      </c>
      <c r="P2526" t="s">
        <v>8300</v>
      </c>
      <c r="Q2526" s="7">
        <f t="shared" si="236"/>
        <v>1.016</v>
      </c>
      <c r="R2526" s="8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5">
        <f t="shared" si="234"/>
        <v>41058.844571759262</v>
      </c>
      <c r="L2527" s="5">
        <f t="shared" si="235"/>
        <v>41088.844571759262</v>
      </c>
      <c r="M2527" t="b">
        <v>0</v>
      </c>
      <c r="N2527">
        <v>80</v>
      </c>
      <c r="O2527" t="b">
        <v>1</v>
      </c>
      <c r="P2527" t="s">
        <v>8300</v>
      </c>
      <c r="Q2527" s="7">
        <f t="shared" si="236"/>
        <v>1.00325</v>
      </c>
      <c r="R2527" s="8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5">
        <f t="shared" si="234"/>
        <v>41953.091134259259</v>
      </c>
      <c r="L2528" s="5">
        <f t="shared" si="235"/>
        <v>41981.207638888889</v>
      </c>
      <c r="M2528" t="b">
        <v>0</v>
      </c>
      <c r="N2528">
        <v>33</v>
      </c>
      <c r="O2528" t="b">
        <v>1</v>
      </c>
      <c r="P2528" t="s">
        <v>8300</v>
      </c>
      <c r="Q2528" s="7">
        <f t="shared" si="236"/>
        <v>1.1294999999999999</v>
      </c>
      <c r="R2528" s="8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5">
        <f t="shared" si="234"/>
        <v>41546.75105324074</v>
      </c>
      <c r="L2529" s="5">
        <f t="shared" si="235"/>
        <v>41565.165972222225</v>
      </c>
      <c r="M2529" t="b">
        <v>0</v>
      </c>
      <c r="N2529">
        <v>71</v>
      </c>
      <c r="O2529" t="b">
        <v>1</v>
      </c>
      <c r="P2529" t="s">
        <v>8300</v>
      </c>
      <c r="Q2529" s="7">
        <f t="shared" si="236"/>
        <v>1.02125</v>
      </c>
      <c r="R2529" s="8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5">
        <f t="shared" si="234"/>
        <v>42217.834525462968</v>
      </c>
      <c r="L2530" s="5">
        <f t="shared" si="235"/>
        <v>42236.458333333328</v>
      </c>
      <c r="M2530" t="b">
        <v>0</v>
      </c>
      <c r="N2530">
        <v>81</v>
      </c>
      <c r="O2530" t="b">
        <v>1</v>
      </c>
      <c r="P2530" t="s">
        <v>8300</v>
      </c>
      <c r="Q2530" s="7">
        <f t="shared" si="236"/>
        <v>1.0724974999999999</v>
      </c>
      <c r="R2530" s="8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5">
        <f t="shared" si="234"/>
        <v>40948.080729166664</v>
      </c>
      <c r="L2531" s="5">
        <f t="shared" si="235"/>
        <v>40993.0390625</v>
      </c>
      <c r="M2531" t="b">
        <v>0</v>
      </c>
      <c r="N2531">
        <v>76</v>
      </c>
      <c r="O2531" t="b">
        <v>1</v>
      </c>
      <c r="P2531" t="s">
        <v>8300</v>
      </c>
      <c r="Q2531" s="7">
        <f t="shared" si="236"/>
        <v>1.0428333333333333</v>
      </c>
      <c r="R2531" s="8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5">
        <f t="shared" si="234"/>
        <v>42081.864641203705</v>
      </c>
      <c r="L2532" s="5">
        <f t="shared" si="235"/>
        <v>42114.201388888891</v>
      </c>
      <c r="M2532" t="b">
        <v>0</v>
      </c>
      <c r="N2532">
        <v>48</v>
      </c>
      <c r="O2532" t="b">
        <v>1</v>
      </c>
      <c r="P2532" t="s">
        <v>8300</v>
      </c>
      <c r="Q2532" s="7">
        <f t="shared" si="236"/>
        <v>1</v>
      </c>
      <c r="R2532" s="8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5">
        <f t="shared" si="234"/>
        <v>42208.680023148147</v>
      </c>
      <c r="L2533" s="5">
        <f t="shared" si="235"/>
        <v>42231.165972222225</v>
      </c>
      <c r="M2533" t="b">
        <v>0</v>
      </c>
      <c r="N2533">
        <v>61</v>
      </c>
      <c r="O2533" t="b">
        <v>1</v>
      </c>
      <c r="P2533" t="s">
        <v>8300</v>
      </c>
      <c r="Q2533" s="7">
        <f t="shared" si="236"/>
        <v>1.004</v>
      </c>
      <c r="R2533" s="8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5">
        <f t="shared" si="234"/>
        <v>41107.849143518521</v>
      </c>
      <c r="L2534" s="5">
        <f t="shared" si="235"/>
        <v>41137.849143518521</v>
      </c>
      <c r="M2534" t="b">
        <v>0</v>
      </c>
      <c r="N2534">
        <v>60</v>
      </c>
      <c r="O2534" t="b">
        <v>1</v>
      </c>
      <c r="P2534" t="s">
        <v>8300</v>
      </c>
      <c r="Q2534" s="7">
        <f t="shared" si="236"/>
        <v>1.26125</v>
      </c>
      <c r="R2534" s="8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5">
        <f t="shared" si="234"/>
        <v>41304.751284722224</v>
      </c>
      <c r="L2535" s="5">
        <f t="shared" si="235"/>
        <v>41334.750787037039</v>
      </c>
      <c r="M2535" t="b">
        <v>0</v>
      </c>
      <c r="N2535">
        <v>136</v>
      </c>
      <c r="O2535" t="b">
        <v>1</v>
      </c>
      <c r="P2535" t="s">
        <v>8300</v>
      </c>
      <c r="Q2535" s="7">
        <f t="shared" si="236"/>
        <v>1.1066666666666667</v>
      </c>
      <c r="R2535" s="8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5">
        <f t="shared" si="234"/>
        <v>40127.700370370374</v>
      </c>
      <c r="L2536" s="5">
        <f t="shared" si="235"/>
        <v>40179.25</v>
      </c>
      <c r="M2536" t="b">
        <v>0</v>
      </c>
      <c r="N2536">
        <v>14</v>
      </c>
      <c r="O2536" t="b">
        <v>1</v>
      </c>
      <c r="P2536" t="s">
        <v>8300</v>
      </c>
      <c r="Q2536" s="7">
        <f t="shared" si="236"/>
        <v>1.05</v>
      </c>
      <c r="R2536" s="8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5">
        <f t="shared" si="234"/>
        <v>41943.791030092594</v>
      </c>
      <c r="L2537" s="5">
        <f t="shared" si="235"/>
        <v>41974.832696759258</v>
      </c>
      <c r="M2537" t="b">
        <v>0</v>
      </c>
      <c r="N2537">
        <v>78</v>
      </c>
      <c r="O2537" t="b">
        <v>1</v>
      </c>
      <c r="P2537" t="s">
        <v>8300</v>
      </c>
      <c r="Q2537" s="7">
        <f t="shared" si="236"/>
        <v>1.03775</v>
      </c>
      <c r="R2537" s="8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5">
        <f t="shared" si="234"/>
        <v>41464.106087962966</v>
      </c>
      <c r="L2538" s="5">
        <f t="shared" si="235"/>
        <v>41485.106087962966</v>
      </c>
      <c r="M2538" t="b">
        <v>0</v>
      </c>
      <c r="N2538">
        <v>4</v>
      </c>
      <c r="O2538" t="b">
        <v>1</v>
      </c>
      <c r="P2538" t="s">
        <v>8300</v>
      </c>
      <c r="Q2538" s="7">
        <f t="shared" si="236"/>
        <v>1.1599999999999999</v>
      </c>
      <c r="R2538" s="8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5">
        <f t="shared" si="234"/>
        <v>40696.648784722223</v>
      </c>
      <c r="L2539" s="5">
        <f t="shared" si="235"/>
        <v>40756.648784722223</v>
      </c>
      <c r="M2539" t="b">
        <v>0</v>
      </c>
      <c r="N2539">
        <v>11</v>
      </c>
      <c r="O2539" t="b">
        <v>1</v>
      </c>
      <c r="P2539" t="s">
        <v>8300</v>
      </c>
      <c r="Q2539" s="7">
        <f t="shared" si="236"/>
        <v>1.1000000000000001</v>
      </c>
      <c r="R2539" s="8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5">
        <f t="shared" si="234"/>
        <v>41298.509965277779</v>
      </c>
      <c r="L2540" s="5">
        <f t="shared" si="235"/>
        <v>41329.207638888889</v>
      </c>
      <c r="M2540" t="b">
        <v>0</v>
      </c>
      <c r="N2540">
        <v>185</v>
      </c>
      <c r="O2540" t="b">
        <v>1</v>
      </c>
      <c r="P2540" t="s">
        <v>8300</v>
      </c>
      <c r="Q2540" s="7">
        <f t="shared" si="236"/>
        <v>1.130176111111111</v>
      </c>
      <c r="R2540" s="8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5">
        <f t="shared" si="234"/>
        <v>41977.902222222227</v>
      </c>
      <c r="L2541" s="5">
        <f t="shared" si="235"/>
        <v>42037.902222222227</v>
      </c>
      <c r="M2541" t="b">
        <v>0</v>
      </c>
      <c r="N2541">
        <v>59</v>
      </c>
      <c r="O2541" t="b">
        <v>1</v>
      </c>
      <c r="P2541" t="s">
        <v>8300</v>
      </c>
      <c r="Q2541" s="7">
        <f t="shared" si="236"/>
        <v>1.0024999999999999</v>
      </c>
      <c r="R2541" s="8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5">
        <f t="shared" si="234"/>
        <v>40785.675011574072</v>
      </c>
      <c r="L2542" s="5">
        <f t="shared" si="235"/>
        <v>40845.675011574072</v>
      </c>
      <c r="M2542" t="b">
        <v>0</v>
      </c>
      <c r="N2542">
        <v>27</v>
      </c>
      <c r="O2542" t="b">
        <v>1</v>
      </c>
      <c r="P2542" t="s">
        <v>8300</v>
      </c>
      <c r="Q2542" s="7">
        <f t="shared" si="236"/>
        <v>1.034</v>
      </c>
      <c r="R2542" s="8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5">
        <f t="shared" si="234"/>
        <v>41483.449282407404</v>
      </c>
      <c r="L2543" s="5">
        <f t="shared" si="235"/>
        <v>41543.449282407404</v>
      </c>
      <c r="M2543" t="b">
        <v>0</v>
      </c>
      <c r="N2543">
        <v>63</v>
      </c>
      <c r="O2543" t="b">
        <v>1</v>
      </c>
      <c r="P2543" t="s">
        <v>8300</v>
      </c>
      <c r="Q2543" s="7">
        <f t="shared" si="236"/>
        <v>1.0702857142857143</v>
      </c>
      <c r="R2543" s="8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5">
        <f t="shared" si="234"/>
        <v>41509.426585648151</v>
      </c>
      <c r="L2544" s="5">
        <f t="shared" si="235"/>
        <v>41548.165972222225</v>
      </c>
      <c r="M2544" t="b">
        <v>0</v>
      </c>
      <c r="N2544">
        <v>13</v>
      </c>
      <c r="O2544" t="b">
        <v>1</v>
      </c>
      <c r="P2544" t="s">
        <v>8300</v>
      </c>
      <c r="Q2544" s="7">
        <f t="shared" si="236"/>
        <v>1.0357142857142858</v>
      </c>
      <c r="R2544" s="8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5">
        <f t="shared" si="234"/>
        <v>40514.107615740737</v>
      </c>
      <c r="L2545" s="5">
        <f t="shared" si="235"/>
        <v>40545.125</v>
      </c>
      <c r="M2545" t="b">
        <v>0</v>
      </c>
      <c r="N2545">
        <v>13</v>
      </c>
      <c r="O2545" t="b">
        <v>1</v>
      </c>
      <c r="P2545" t="s">
        <v>8300</v>
      </c>
      <c r="Q2545" s="7">
        <f t="shared" si="236"/>
        <v>1.5640000000000001</v>
      </c>
      <c r="R2545" s="8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5">
        <f t="shared" si="234"/>
        <v>41068.520474537036</v>
      </c>
      <c r="L2546" s="5">
        <f t="shared" si="235"/>
        <v>41098.520474537036</v>
      </c>
      <c r="M2546" t="b">
        <v>0</v>
      </c>
      <c r="N2546">
        <v>57</v>
      </c>
      <c r="O2546" t="b">
        <v>1</v>
      </c>
      <c r="P2546" t="s">
        <v>8300</v>
      </c>
      <c r="Q2546" s="7">
        <f t="shared" si="236"/>
        <v>1.0082</v>
      </c>
      <c r="R2546" s="8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5">
        <f t="shared" si="234"/>
        <v>42027.13817129629</v>
      </c>
      <c r="L2547" s="5">
        <f t="shared" si="235"/>
        <v>42062.020833333328</v>
      </c>
      <c r="M2547" t="b">
        <v>0</v>
      </c>
      <c r="N2547">
        <v>61</v>
      </c>
      <c r="O2547" t="b">
        <v>1</v>
      </c>
      <c r="P2547" t="s">
        <v>8300</v>
      </c>
      <c r="Q2547" s="7">
        <f t="shared" si="236"/>
        <v>1.9530000000000001</v>
      </c>
      <c r="R2547" s="8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5">
        <f t="shared" si="234"/>
        <v>41524.858553240738</v>
      </c>
      <c r="L2548" s="5">
        <f t="shared" si="235"/>
        <v>41552.208333333336</v>
      </c>
      <c r="M2548" t="b">
        <v>0</v>
      </c>
      <c r="N2548">
        <v>65</v>
      </c>
      <c r="O2548" t="b">
        <v>1</v>
      </c>
      <c r="P2548" t="s">
        <v>8300</v>
      </c>
      <c r="Q2548" s="7">
        <f t="shared" si="236"/>
        <v>1.1171428571428572</v>
      </c>
      <c r="R2548" s="8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5">
        <f t="shared" si="234"/>
        <v>40973.773182870369</v>
      </c>
      <c r="L2549" s="5">
        <f t="shared" si="235"/>
        <v>41003.731516203705</v>
      </c>
      <c r="M2549" t="b">
        <v>0</v>
      </c>
      <c r="N2549">
        <v>134</v>
      </c>
      <c r="O2549" t="b">
        <v>1</v>
      </c>
      <c r="P2549" t="s">
        <v>8300</v>
      </c>
      <c r="Q2549" s="7">
        <f t="shared" si="236"/>
        <v>1.1985454545454546</v>
      </c>
      <c r="R2549" s="8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5">
        <f t="shared" si="234"/>
        <v>42618.625428240746</v>
      </c>
      <c r="L2550" s="5">
        <f t="shared" si="235"/>
        <v>42643.185416666667</v>
      </c>
      <c r="M2550" t="b">
        <v>0</v>
      </c>
      <c r="N2550">
        <v>37</v>
      </c>
      <c r="O2550" t="b">
        <v>1</v>
      </c>
      <c r="P2550" t="s">
        <v>8300</v>
      </c>
      <c r="Q2550" s="7">
        <f t="shared" si="236"/>
        <v>1.0185</v>
      </c>
      <c r="R2550" s="8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5">
        <f t="shared" si="234"/>
        <v>41390.757754629631</v>
      </c>
      <c r="L2551" s="5">
        <f t="shared" si="235"/>
        <v>41425.708333333336</v>
      </c>
      <c r="M2551" t="b">
        <v>0</v>
      </c>
      <c r="N2551">
        <v>37</v>
      </c>
      <c r="O2551" t="b">
        <v>1</v>
      </c>
      <c r="P2551" t="s">
        <v>8300</v>
      </c>
      <c r="Q2551" s="7">
        <f t="shared" si="236"/>
        <v>1.0280254777070064</v>
      </c>
      <c r="R2551" s="8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5">
        <f t="shared" si="234"/>
        <v>42228.634328703702</v>
      </c>
      <c r="L2552" s="5">
        <f t="shared" si="235"/>
        <v>42285.165972222225</v>
      </c>
      <c r="M2552" t="b">
        <v>0</v>
      </c>
      <c r="N2552">
        <v>150</v>
      </c>
      <c r="O2552" t="b">
        <v>1</v>
      </c>
      <c r="P2552" t="s">
        <v>8300</v>
      </c>
      <c r="Q2552" s="7">
        <f t="shared" si="236"/>
        <v>1.0084615384615385</v>
      </c>
      <c r="R2552" s="8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5">
        <f t="shared" si="234"/>
        <v>40961.252141203702</v>
      </c>
      <c r="L2553" s="5">
        <f t="shared" si="235"/>
        <v>40989.866666666669</v>
      </c>
      <c r="M2553" t="b">
        <v>0</v>
      </c>
      <c r="N2553">
        <v>56</v>
      </c>
      <c r="O2553" t="b">
        <v>1</v>
      </c>
      <c r="P2553" t="s">
        <v>8300</v>
      </c>
      <c r="Q2553" s="7">
        <f t="shared" si="236"/>
        <v>1.0273469387755103</v>
      </c>
      <c r="R2553" s="8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5">
        <f t="shared" si="234"/>
        <v>42769.809965277775</v>
      </c>
      <c r="L2554" s="5">
        <f t="shared" si="235"/>
        <v>42799.809965277775</v>
      </c>
      <c r="M2554" t="b">
        <v>0</v>
      </c>
      <c r="N2554">
        <v>18</v>
      </c>
      <c r="O2554" t="b">
        <v>1</v>
      </c>
      <c r="P2554" t="s">
        <v>8300</v>
      </c>
      <c r="Q2554" s="7">
        <f t="shared" si="236"/>
        <v>1.0649999999999999</v>
      </c>
      <c r="R2554" s="8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5">
        <f t="shared" si="234"/>
        <v>41113.199155092596</v>
      </c>
      <c r="L2555" s="5">
        <f t="shared" si="235"/>
        <v>41173.199155092596</v>
      </c>
      <c r="M2555" t="b">
        <v>0</v>
      </c>
      <c r="N2555">
        <v>60</v>
      </c>
      <c r="O2555" t="b">
        <v>1</v>
      </c>
      <c r="P2555" t="s">
        <v>8300</v>
      </c>
      <c r="Q2555" s="7">
        <f t="shared" si="236"/>
        <v>1.5553333333333332</v>
      </c>
      <c r="R2555" s="8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5">
        <f t="shared" si="234"/>
        <v>42125.078275462962</v>
      </c>
      <c r="L2556" s="5">
        <f t="shared" si="235"/>
        <v>42156.165972222225</v>
      </c>
      <c r="M2556" t="b">
        <v>0</v>
      </c>
      <c r="N2556">
        <v>67</v>
      </c>
      <c r="O2556" t="b">
        <v>1</v>
      </c>
      <c r="P2556" t="s">
        <v>8300</v>
      </c>
      <c r="Q2556" s="7">
        <f t="shared" si="236"/>
        <v>1.228</v>
      </c>
      <c r="R2556" s="8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5">
        <f t="shared" si="234"/>
        <v>41026.655011574076</v>
      </c>
      <c r="L2557" s="5">
        <f t="shared" si="235"/>
        <v>41057.655011574076</v>
      </c>
      <c r="M2557" t="b">
        <v>0</v>
      </c>
      <c r="N2557">
        <v>35</v>
      </c>
      <c r="O2557" t="b">
        <v>1</v>
      </c>
      <c r="P2557" t="s">
        <v>8300</v>
      </c>
      <c r="Q2557" s="7">
        <f t="shared" si="236"/>
        <v>1.0734999999999999</v>
      </c>
      <c r="R2557" s="8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5">
        <f t="shared" si="234"/>
        <v>41222.991400462961</v>
      </c>
      <c r="L2558" s="5">
        <f t="shared" si="235"/>
        <v>41267.991400462961</v>
      </c>
      <c r="M2558" t="b">
        <v>0</v>
      </c>
      <c r="N2558">
        <v>34</v>
      </c>
      <c r="O2558" t="b">
        <v>1</v>
      </c>
      <c r="P2558" t="s">
        <v>8300</v>
      </c>
      <c r="Q2558" s="7">
        <f t="shared" si="236"/>
        <v>1.0550335570469798</v>
      </c>
      <c r="R2558" s="8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5">
        <f t="shared" si="234"/>
        <v>41744.745208333334</v>
      </c>
      <c r="L2559" s="5">
        <f t="shared" si="235"/>
        <v>41774.745208333334</v>
      </c>
      <c r="M2559" t="b">
        <v>0</v>
      </c>
      <c r="N2559">
        <v>36</v>
      </c>
      <c r="O2559" t="b">
        <v>1</v>
      </c>
      <c r="P2559" t="s">
        <v>8300</v>
      </c>
      <c r="Q2559" s="7">
        <f t="shared" si="236"/>
        <v>1.1844444444444444</v>
      </c>
      <c r="R2559" s="8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5">
        <f t="shared" si="234"/>
        <v>42093.860023148154</v>
      </c>
      <c r="L2560" s="5">
        <f t="shared" si="235"/>
        <v>42125.582638888889</v>
      </c>
      <c r="M2560" t="b">
        <v>0</v>
      </c>
      <c r="N2560">
        <v>18</v>
      </c>
      <c r="O2560" t="b">
        <v>1</v>
      </c>
      <c r="P2560" t="s">
        <v>8300</v>
      </c>
      <c r="Q2560" s="7">
        <f t="shared" si="236"/>
        <v>1.0888</v>
      </c>
      <c r="R2560" s="8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5">
        <f t="shared" si="234"/>
        <v>40829.873657407406</v>
      </c>
      <c r="L2561" s="5">
        <f t="shared" si="235"/>
        <v>40862.817361111112</v>
      </c>
      <c r="M2561" t="b">
        <v>0</v>
      </c>
      <c r="N2561">
        <v>25</v>
      </c>
      <c r="O2561" t="b">
        <v>1</v>
      </c>
      <c r="P2561" t="s">
        <v>8300</v>
      </c>
      <c r="Q2561" s="7">
        <f t="shared" si="236"/>
        <v>1.1125</v>
      </c>
      <c r="R2561" s="8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5">
        <f t="shared" si="234"/>
        <v>42039.951087962967</v>
      </c>
      <c r="L2562" s="5">
        <f t="shared" si="235"/>
        <v>42069.951087962967</v>
      </c>
      <c r="M2562" t="b">
        <v>0</v>
      </c>
      <c r="N2562">
        <v>21</v>
      </c>
      <c r="O2562" t="b">
        <v>1</v>
      </c>
      <c r="P2562" t="s">
        <v>8300</v>
      </c>
      <c r="Q2562" s="7">
        <f t="shared" si="236"/>
        <v>1.0009999999999999</v>
      </c>
      <c r="R2562" s="8">
        <f t="shared" si="237"/>
        <v>143</v>
      </c>
      <c r="S2562" t="str">
        <f t="shared" si="238"/>
        <v>music</v>
      </c>
      <c r="T2562" t="str">
        <f t="shared" si="239"/>
        <v>classical music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5">
        <f t="shared" ref="K2563:K2626" si="240">(((J2563/60)/60)/24)+DATE(1970,1,1)</f>
        <v>42260.528807870374</v>
      </c>
      <c r="L2563" s="5">
        <f t="shared" ref="L2563:L2626" si="241">(((I2563/60)/60)/24)+DATE(1970,1,1)</f>
        <v>42290.528807870374</v>
      </c>
      <c r="M2563" t="b">
        <v>0</v>
      </c>
      <c r="N2563">
        <v>0</v>
      </c>
      <c r="O2563" t="b">
        <v>0</v>
      </c>
      <c r="P2563" t="s">
        <v>8284</v>
      </c>
      <c r="Q2563" s="7">
        <f t="shared" ref="Q2563:Q2626" si="242">E2563/D2563</f>
        <v>0</v>
      </c>
      <c r="R2563" s="8">
        <f t="shared" ref="R2563:R2626" si="243">IFERROR(E2563/N2563,0)</f>
        <v>0</v>
      </c>
      <c r="S2563" t="str">
        <f t="shared" ref="S2563:S2626" si="244">LEFT(P2563,FIND("/",P2563)-1)</f>
        <v>food</v>
      </c>
      <c r="T2563" t="str">
        <f t="shared" ref="T2563:T2626" si="245">RIGHT(P2563,LEN(P2563)-FIND("/",P2563))</f>
        <v>food trucks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5">
        <f t="shared" si="240"/>
        <v>42594.524756944447</v>
      </c>
      <c r="L2564" s="5">
        <f t="shared" si="241"/>
        <v>42654.524756944447</v>
      </c>
      <c r="M2564" t="b">
        <v>0</v>
      </c>
      <c r="N2564">
        <v>3</v>
      </c>
      <c r="O2564" t="b">
        <v>0</v>
      </c>
      <c r="P2564" t="s">
        <v>8284</v>
      </c>
      <c r="Q2564" s="7">
        <f t="shared" si="242"/>
        <v>7.4999999999999997E-3</v>
      </c>
      <c r="R2564" s="8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5">
        <f t="shared" si="240"/>
        <v>42155.139479166668</v>
      </c>
      <c r="L2565" s="5">
        <f t="shared" si="241"/>
        <v>42215.139479166668</v>
      </c>
      <c r="M2565" t="b">
        <v>0</v>
      </c>
      <c r="N2565">
        <v>0</v>
      </c>
      <c r="O2565" t="b">
        <v>0</v>
      </c>
      <c r="P2565" t="s">
        <v>8284</v>
      </c>
      <c r="Q2565" s="7">
        <f t="shared" si="242"/>
        <v>0</v>
      </c>
      <c r="R2565" s="8">
        <f t="shared" si="243"/>
        <v>0</v>
      </c>
      <c r="S2565" t="str">
        <f t="shared" si="244"/>
        <v>food</v>
      </c>
      <c r="T2565" t="str">
        <f t="shared" si="245"/>
        <v>food trucks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5">
        <f t="shared" si="240"/>
        <v>41822.040497685186</v>
      </c>
      <c r="L2566" s="5">
        <f t="shared" si="241"/>
        <v>41852.040497685186</v>
      </c>
      <c r="M2566" t="b">
        <v>0</v>
      </c>
      <c r="N2566">
        <v>0</v>
      </c>
      <c r="O2566" t="b">
        <v>0</v>
      </c>
      <c r="P2566" t="s">
        <v>8284</v>
      </c>
      <c r="Q2566" s="7">
        <f t="shared" si="242"/>
        <v>0</v>
      </c>
      <c r="R2566" s="8">
        <f t="shared" si="243"/>
        <v>0</v>
      </c>
      <c r="S2566" t="str">
        <f t="shared" si="244"/>
        <v>food</v>
      </c>
      <c r="T2566" t="str">
        <f t="shared" si="245"/>
        <v>food trucks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5">
        <f t="shared" si="240"/>
        <v>42440.650335648148</v>
      </c>
      <c r="L2567" s="5">
        <f t="shared" si="241"/>
        <v>42499.868055555555</v>
      </c>
      <c r="M2567" t="b">
        <v>0</v>
      </c>
      <c r="N2567">
        <v>1</v>
      </c>
      <c r="O2567" t="b">
        <v>0</v>
      </c>
      <c r="P2567" t="s">
        <v>8284</v>
      </c>
      <c r="Q2567" s="7">
        <f t="shared" si="242"/>
        <v>0.01</v>
      </c>
      <c r="R2567" s="8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5">
        <f t="shared" si="240"/>
        <v>41842.980879629627</v>
      </c>
      <c r="L2568" s="5">
        <f t="shared" si="241"/>
        <v>41872.980879629627</v>
      </c>
      <c r="M2568" t="b">
        <v>0</v>
      </c>
      <c r="N2568">
        <v>0</v>
      </c>
      <c r="O2568" t="b">
        <v>0</v>
      </c>
      <c r="P2568" t="s">
        <v>8284</v>
      </c>
      <c r="Q2568" s="7">
        <f t="shared" si="242"/>
        <v>0</v>
      </c>
      <c r="R2568" s="8">
        <f t="shared" si="243"/>
        <v>0</v>
      </c>
      <c r="S2568" t="str">
        <f t="shared" si="244"/>
        <v>food</v>
      </c>
      <c r="T2568" t="str">
        <f t="shared" si="245"/>
        <v>food trucks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5">
        <f t="shared" si="240"/>
        <v>42087.878912037035</v>
      </c>
      <c r="L2569" s="5">
        <f t="shared" si="241"/>
        <v>42117.878912037035</v>
      </c>
      <c r="M2569" t="b">
        <v>0</v>
      </c>
      <c r="N2569">
        <v>2</v>
      </c>
      <c r="O2569" t="b">
        <v>0</v>
      </c>
      <c r="P2569" t="s">
        <v>8284</v>
      </c>
      <c r="Q2569" s="7">
        <f t="shared" si="242"/>
        <v>2.6666666666666666E-3</v>
      </c>
      <c r="R2569" s="8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5">
        <f t="shared" si="240"/>
        <v>42584.666597222225</v>
      </c>
      <c r="L2570" s="5">
        <f t="shared" si="241"/>
        <v>42614.666597222225</v>
      </c>
      <c r="M2570" t="b">
        <v>0</v>
      </c>
      <c r="N2570">
        <v>1</v>
      </c>
      <c r="O2570" t="b">
        <v>0</v>
      </c>
      <c r="P2570" t="s">
        <v>8284</v>
      </c>
      <c r="Q2570" s="7">
        <f t="shared" si="242"/>
        <v>5.0000000000000001E-3</v>
      </c>
      <c r="R2570" s="8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5">
        <f t="shared" si="240"/>
        <v>42234.105462962965</v>
      </c>
      <c r="L2571" s="5">
        <f t="shared" si="241"/>
        <v>42264.105462962965</v>
      </c>
      <c r="M2571" t="b">
        <v>0</v>
      </c>
      <c r="N2571">
        <v>2</v>
      </c>
      <c r="O2571" t="b">
        <v>0</v>
      </c>
      <c r="P2571" t="s">
        <v>8284</v>
      </c>
      <c r="Q2571" s="7">
        <f t="shared" si="242"/>
        <v>2.2307692307692306E-2</v>
      </c>
      <c r="R2571" s="8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5">
        <f t="shared" si="240"/>
        <v>42744.903182870374</v>
      </c>
      <c r="L2572" s="5">
        <f t="shared" si="241"/>
        <v>42774.903182870374</v>
      </c>
      <c r="M2572" t="b">
        <v>0</v>
      </c>
      <c r="N2572">
        <v>2</v>
      </c>
      <c r="O2572" t="b">
        <v>0</v>
      </c>
      <c r="P2572" t="s">
        <v>8284</v>
      </c>
      <c r="Q2572" s="7">
        <f t="shared" si="242"/>
        <v>8.4285714285714294E-3</v>
      </c>
      <c r="R2572" s="8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5">
        <f t="shared" si="240"/>
        <v>42449.341678240744</v>
      </c>
      <c r="L2573" s="5">
        <f t="shared" si="241"/>
        <v>42509.341678240744</v>
      </c>
      <c r="M2573" t="b">
        <v>0</v>
      </c>
      <c r="N2573">
        <v>4</v>
      </c>
      <c r="O2573" t="b">
        <v>0</v>
      </c>
      <c r="P2573" t="s">
        <v>8284</v>
      </c>
      <c r="Q2573" s="7">
        <f t="shared" si="242"/>
        <v>2.5000000000000001E-3</v>
      </c>
      <c r="R2573" s="8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5">
        <f t="shared" si="240"/>
        <v>42077.119409722218</v>
      </c>
      <c r="L2574" s="5">
        <f t="shared" si="241"/>
        <v>42107.119409722218</v>
      </c>
      <c r="M2574" t="b">
        <v>0</v>
      </c>
      <c r="N2574">
        <v>0</v>
      </c>
      <c r="O2574" t="b">
        <v>0</v>
      </c>
      <c r="P2574" t="s">
        <v>8284</v>
      </c>
      <c r="Q2574" s="7">
        <f t="shared" si="242"/>
        <v>0</v>
      </c>
      <c r="R2574" s="8">
        <f t="shared" si="243"/>
        <v>0</v>
      </c>
      <c r="S2574" t="str">
        <f t="shared" si="244"/>
        <v>food</v>
      </c>
      <c r="T2574" t="str">
        <f t="shared" si="245"/>
        <v>food trucks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5">
        <f t="shared" si="240"/>
        <v>41829.592002314814</v>
      </c>
      <c r="L2575" s="5">
        <f t="shared" si="241"/>
        <v>41874.592002314814</v>
      </c>
      <c r="M2575" t="b">
        <v>0</v>
      </c>
      <c r="N2575">
        <v>0</v>
      </c>
      <c r="O2575" t="b">
        <v>0</v>
      </c>
      <c r="P2575" t="s">
        <v>8284</v>
      </c>
      <c r="Q2575" s="7">
        <f t="shared" si="242"/>
        <v>0</v>
      </c>
      <c r="R2575" s="8">
        <f t="shared" si="243"/>
        <v>0</v>
      </c>
      <c r="S2575" t="str">
        <f t="shared" si="244"/>
        <v>food</v>
      </c>
      <c r="T2575" t="str">
        <f t="shared" si="245"/>
        <v>food trucks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5">
        <f t="shared" si="240"/>
        <v>42487.825752314813</v>
      </c>
      <c r="L2576" s="5">
        <f t="shared" si="241"/>
        <v>42508.825752314813</v>
      </c>
      <c r="M2576" t="b">
        <v>0</v>
      </c>
      <c r="N2576">
        <v>0</v>
      </c>
      <c r="O2576" t="b">
        <v>0</v>
      </c>
      <c r="P2576" t="s">
        <v>8284</v>
      </c>
      <c r="Q2576" s="7">
        <f t="shared" si="242"/>
        <v>0</v>
      </c>
      <c r="R2576" s="8">
        <f t="shared" si="243"/>
        <v>0</v>
      </c>
      <c r="S2576" t="str">
        <f t="shared" si="244"/>
        <v>food</v>
      </c>
      <c r="T2576" t="str">
        <f t="shared" si="245"/>
        <v>food trucks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5">
        <f t="shared" si="240"/>
        <v>41986.108726851846</v>
      </c>
      <c r="L2577" s="5">
        <f t="shared" si="241"/>
        <v>42016.108726851846</v>
      </c>
      <c r="M2577" t="b">
        <v>0</v>
      </c>
      <c r="N2577">
        <v>0</v>
      </c>
      <c r="O2577" t="b">
        <v>0</v>
      </c>
      <c r="P2577" t="s">
        <v>8284</v>
      </c>
      <c r="Q2577" s="7">
        <f t="shared" si="242"/>
        <v>0</v>
      </c>
      <c r="R2577" s="8">
        <f t="shared" si="243"/>
        <v>0</v>
      </c>
      <c r="S2577" t="str">
        <f t="shared" si="244"/>
        <v>food</v>
      </c>
      <c r="T2577" t="str">
        <f t="shared" si="245"/>
        <v>food trucks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5">
        <f t="shared" si="240"/>
        <v>42060.00980324074</v>
      </c>
      <c r="L2578" s="5">
        <f t="shared" si="241"/>
        <v>42104.968136574069</v>
      </c>
      <c r="M2578" t="b">
        <v>0</v>
      </c>
      <c r="N2578">
        <v>0</v>
      </c>
      <c r="O2578" t="b">
        <v>0</v>
      </c>
      <c r="P2578" t="s">
        <v>8284</v>
      </c>
      <c r="Q2578" s="7">
        <f t="shared" si="242"/>
        <v>0</v>
      </c>
      <c r="R2578" s="8">
        <f t="shared" si="243"/>
        <v>0</v>
      </c>
      <c r="S2578" t="str">
        <f t="shared" si="244"/>
        <v>food</v>
      </c>
      <c r="T2578" t="str">
        <f t="shared" si="245"/>
        <v>food trucks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5">
        <f t="shared" si="240"/>
        <v>41830.820567129631</v>
      </c>
      <c r="L2579" s="5">
        <f t="shared" si="241"/>
        <v>41855.820567129631</v>
      </c>
      <c r="M2579" t="b">
        <v>0</v>
      </c>
      <c r="N2579">
        <v>0</v>
      </c>
      <c r="O2579" t="b">
        <v>0</v>
      </c>
      <c r="P2579" t="s">
        <v>8284</v>
      </c>
      <c r="Q2579" s="7">
        <f t="shared" si="242"/>
        <v>0</v>
      </c>
      <c r="R2579" s="8">
        <f t="shared" si="243"/>
        <v>0</v>
      </c>
      <c r="S2579" t="str">
        <f t="shared" si="244"/>
        <v>food</v>
      </c>
      <c r="T2579" t="str">
        <f t="shared" si="245"/>
        <v>food trucks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5">
        <f t="shared" si="240"/>
        <v>42238.022905092599</v>
      </c>
      <c r="L2580" s="5">
        <f t="shared" si="241"/>
        <v>42286.708333333328</v>
      </c>
      <c r="M2580" t="b">
        <v>0</v>
      </c>
      <c r="N2580">
        <v>0</v>
      </c>
      <c r="O2580" t="b">
        <v>0</v>
      </c>
      <c r="P2580" t="s">
        <v>8284</v>
      </c>
      <c r="Q2580" s="7">
        <f t="shared" si="242"/>
        <v>0</v>
      </c>
      <c r="R2580" s="8">
        <f t="shared" si="243"/>
        <v>0</v>
      </c>
      <c r="S2580" t="str">
        <f t="shared" si="244"/>
        <v>food</v>
      </c>
      <c r="T2580" t="str">
        <f t="shared" si="245"/>
        <v>food trucks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5">
        <f t="shared" si="240"/>
        <v>41837.829895833333</v>
      </c>
      <c r="L2581" s="5">
        <f t="shared" si="241"/>
        <v>41897.829895833333</v>
      </c>
      <c r="M2581" t="b">
        <v>0</v>
      </c>
      <c r="N2581">
        <v>12</v>
      </c>
      <c r="O2581" t="b">
        <v>0</v>
      </c>
      <c r="P2581" t="s">
        <v>8284</v>
      </c>
      <c r="Q2581" s="7">
        <f t="shared" si="242"/>
        <v>1.3849999999999999E-3</v>
      </c>
      <c r="R2581" s="8">
        <f t="shared" si="243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5">
        <f t="shared" si="240"/>
        <v>42110.326423611114</v>
      </c>
      <c r="L2582" s="5">
        <f t="shared" si="241"/>
        <v>42140.125</v>
      </c>
      <c r="M2582" t="b">
        <v>0</v>
      </c>
      <c r="N2582">
        <v>2</v>
      </c>
      <c r="O2582" t="b">
        <v>0</v>
      </c>
      <c r="P2582" t="s">
        <v>8284</v>
      </c>
      <c r="Q2582" s="7">
        <f t="shared" si="242"/>
        <v>6.0000000000000001E-3</v>
      </c>
      <c r="R2582" s="8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5">
        <f t="shared" si="240"/>
        <v>42294.628449074073</v>
      </c>
      <c r="L2583" s="5">
        <f t="shared" si="241"/>
        <v>42324.670115740737</v>
      </c>
      <c r="M2583" t="b">
        <v>0</v>
      </c>
      <c r="N2583">
        <v>11</v>
      </c>
      <c r="O2583" t="b">
        <v>0</v>
      </c>
      <c r="P2583" t="s">
        <v>8284</v>
      </c>
      <c r="Q2583" s="7">
        <f t="shared" si="242"/>
        <v>0.106</v>
      </c>
      <c r="R2583" s="8">
        <f t="shared" si="243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5">
        <f t="shared" si="240"/>
        <v>42642.988819444443</v>
      </c>
      <c r="L2584" s="5">
        <f t="shared" si="241"/>
        <v>42672.988819444443</v>
      </c>
      <c r="M2584" t="b">
        <v>0</v>
      </c>
      <c r="N2584">
        <v>1</v>
      </c>
      <c r="O2584" t="b">
        <v>0</v>
      </c>
      <c r="P2584" t="s">
        <v>8284</v>
      </c>
      <c r="Q2584" s="7">
        <f t="shared" si="242"/>
        <v>1.1111111111111112E-5</v>
      </c>
      <c r="R2584" s="8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5">
        <f t="shared" si="240"/>
        <v>42019.76944444445</v>
      </c>
      <c r="L2585" s="5">
        <f t="shared" si="241"/>
        <v>42079.727777777778</v>
      </c>
      <c r="M2585" t="b">
        <v>0</v>
      </c>
      <c r="N2585">
        <v>5</v>
      </c>
      <c r="O2585" t="b">
        <v>0</v>
      </c>
      <c r="P2585" t="s">
        <v>8284</v>
      </c>
      <c r="Q2585" s="7">
        <f t="shared" si="242"/>
        <v>5.0000000000000001E-3</v>
      </c>
      <c r="R2585" s="8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5">
        <f t="shared" si="240"/>
        <v>42140.173252314817</v>
      </c>
      <c r="L2586" s="5">
        <f t="shared" si="241"/>
        <v>42170.173252314817</v>
      </c>
      <c r="M2586" t="b">
        <v>0</v>
      </c>
      <c r="N2586">
        <v>0</v>
      </c>
      <c r="O2586" t="b">
        <v>0</v>
      </c>
      <c r="P2586" t="s">
        <v>8284</v>
      </c>
      <c r="Q2586" s="7">
        <f t="shared" si="242"/>
        <v>0</v>
      </c>
      <c r="R2586" s="8">
        <f t="shared" si="243"/>
        <v>0</v>
      </c>
      <c r="S2586" t="str">
        <f t="shared" si="244"/>
        <v>food</v>
      </c>
      <c r="T2586" t="str">
        <f t="shared" si="245"/>
        <v>food trucks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5">
        <f t="shared" si="240"/>
        <v>41795.963333333333</v>
      </c>
      <c r="L2587" s="5">
        <f t="shared" si="241"/>
        <v>41825.963333333333</v>
      </c>
      <c r="M2587" t="b">
        <v>0</v>
      </c>
      <c r="N2587">
        <v>1</v>
      </c>
      <c r="O2587" t="b">
        <v>0</v>
      </c>
      <c r="P2587" t="s">
        <v>8284</v>
      </c>
      <c r="Q2587" s="7">
        <f t="shared" si="242"/>
        <v>1.6666666666666668E-3</v>
      </c>
      <c r="R2587" s="8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5">
        <f t="shared" si="240"/>
        <v>42333.330277777779</v>
      </c>
      <c r="L2588" s="5">
        <f t="shared" si="241"/>
        <v>42363.330277777779</v>
      </c>
      <c r="M2588" t="b">
        <v>0</v>
      </c>
      <c r="N2588">
        <v>1</v>
      </c>
      <c r="O2588" t="b">
        <v>0</v>
      </c>
      <c r="P2588" t="s">
        <v>8284</v>
      </c>
      <c r="Q2588" s="7">
        <f t="shared" si="242"/>
        <v>1.6666666666666668E-3</v>
      </c>
      <c r="R2588" s="8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5">
        <f t="shared" si="240"/>
        <v>42338.675381944442</v>
      </c>
      <c r="L2589" s="5">
        <f t="shared" si="241"/>
        <v>42368.675381944442</v>
      </c>
      <c r="M2589" t="b">
        <v>0</v>
      </c>
      <c r="N2589">
        <v>6</v>
      </c>
      <c r="O2589" t="b">
        <v>0</v>
      </c>
      <c r="P2589" t="s">
        <v>8284</v>
      </c>
      <c r="Q2589" s="7">
        <f t="shared" si="242"/>
        <v>2.4340000000000001E-2</v>
      </c>
      <c r="R2589" s="8">
        <f t="shared" si="243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5">
        <f t="shared" si="240"/>
        <v>42042.676226851851</v>
      </c>
      <c r="L2590" s="5">
        <f t="shared" si="241"/>
        <v>42094.551388888889</v>
      </c>
      <c r="M2590" t="b">
        <v>0</v>
      </c>
      <c r="N2590">
        <v>8</v>
      </c>
      <c r="O2590" t="b">
        <v>0</v>
      </c>
      <c r="P2590" t="s">
        <v>8284</v>
      </c>
      <c r="Q2590" s="7">
        <f t="shared" si="242"/>
        <v>3.8833333333333331E-2</v>
      </c>
      <c r="R2590" s="8">
        <f t="shared" si="243"/>
        <v>29.125</v>
      </c>
      <c r="S2590" t="str">
        <f t="shared" si="244"/>
        <v>food</v>
      </c>
      <c r="T2590" t="str">
        <f t="shared" si="245"/>
        <v>food trucks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5">
        <f t="shared" si="240"/>
        <v>42422.536192129628</v>
      </c>
      <c r="L2591" s="5">
        <f t="shared" si="241"/>
        <v>42452.494525462964</v>
      </c>
      <c r="M2591" t="b">
        <v>0</v>
      </c>
      <c r="N2591">
        <v>1</v>
      </c>
      <c r="O2591" t="b">
        <v>0</v>
      </c>
      <c r="P2591" t="s">
        <v>8284</v>
      </c>
      <c r="Q2591" s="7">
        <f t="shared" si="242"/>
        <v>1E-4</v>
      </c>
      <c r="R2591" s="8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5">
        <f t="shared" si="240"/>
        <v>42388.589085648149</v>
      </c>
      <c r="L2592" s="5">
        <f t="shared" si="241"/>
        <v>42395.589085648149</v>
      </c>
      <c r="M2592" t="b">
        <v>0</v>
      </c>
      <c r="N2592">
        <v>0</v>
      </c>
      <c r="O2592" t="b">
        <v>0</v>
      </c>
      <c r="P2592" t="s">
        <v>8284</v>
      </c>
      <c r="Q2592" s="7">
        <f t="shared" si="242"/>
        <v>0</v>
      </c>
      <c r="R2592" s="8">
        <f t="shared" si="243"/>
        <v>0</v>
      </c>
      <c r="S2592" t="str">
        <f t="shared" si="244"/>
        <v>food</v>
      </c>
      <c r="T2592" t="str">
        <f t="shared" si="245"/>
        <v>food trucks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5">
        <f t="shared" si="240"/>
        <v>42382.906527777777</v>
      </c>
      <c r="L2593" s="5">
        <f t="shared" si="241"/>
        <v>42442.864861111113</v>
      </c>
      <c r="M2593" t="b">
        <v>0</v>
      </c>
      <c r="N2593">
        <v>2</v>
      </c>
      <c r="O2593" t="b">
        <v>0</v>
      </c>
      <c r="P2593" t="s">
        <v>8284</v>
      </c>
      <c r="Q2593" s="7">
        <f t="shared" si="242"/>
        <v>1.7333333333333333E-2</v>
      </c>
      <c r="R2593" s="8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5">
        <f t="shared" si="240"/>
        <v>41887.801168981481</v>
      </c>
      <c r="L2594" s="5">
        <f t="shared" si="241"/>
        <v>41917.801168981481</v>
      </c>
      <c r="M2594" t="b">
        <v>0</v>
      </c>
      <c r="N2594">
        <v>1</v>
      </c>
      <c r="O2594" t="b">
        <v>0</v>
      </c>
      <c r="P2594" t="s">
        <v>8284</v>
      </c>
      <c r="Q2594" s="7">
        <f t="shared" si="242"/>
        <v>1.6666666666666668E-3</v>
      </c>
      <c r="R2594" s="8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5">
        <f t="shared" si="240"/>
        <v>42089.84520833334</v>
      </c>
      <c r="L2595" s="5">
        <f t="shared" si="241"/>
        <v>42119.84520833334</v>
      </c>
      <c r="M2595" t="b">
        <v>0</v>
      </c>
      <c r="N2595">
        <v>0</v>
      </c>
      <c r="O2595" t="b">
        <v>0</v>
      </c>
      <c r="P2595" t="s">
        <v>8284</v>
      </c>
      <c r="Q2595" s="7">
        <f t="shared" si="242"/>
        <v>0</v>
      </c>
      <c r="R2595" s="8">
        <f t="shared" si="243"/>
        <v>0</v>
      </c>
      <c r="S2595" t="str">
        <f t="shared" si="244"/>
        <v>food</v>
      </c>
      <c r="T2595" t="str">
        <f t="shared" si="245"/>
        <v>food trucks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5">
        <f t="shared" si="240"/>
        <v>41828.967916666668</v>
      </c>
      <c r="L2596" s="5">
        <f t="shared" si="241"/>
        <v>41858.967916666668</v>
      </c>
      <c r="M2596" t="b">
        <v>0</v>
      </c>
      <c r="N2596">
        <v>1</v>
      </c>
      <c r="O2596" t="b">
        <v>0</v>
      </c>
      <c r="P2596" t="s">
        <v>8284</v>
      </c>
      <c r="Q2596" s="7">
        <f t="shared" si="242"/>
        <v>1.2500000000000001E-5</v>
      </c>
      <c r="R2596" s="8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5">
        <f t="shared" si="240"/>
        <v>42760.244212962964</v>
      </c>
      <c r="L2597" s="5">
        <f t="shared" si="241"/>
        <v>42790.244212962964</v>
      </c>
      <c r="M2597" t="b">
        <v>0</v>
      </c>
      <c r="N2597">
        <v>19</v>
      </c>
      <c r="O2597" t="b">
        <v>0</v>
      </c>
      <c r="P2597" t="s">
        <v>8284</v>
      </c>
      <c r="Q2597" s="7">
        <f t="shared" si="242"/>
        <v>0.12166666666666667</v>
      </c>
      <c r="R2597" s="8">
        <f t="shared" si="243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5">
        <f t="shared" si="240"/>
        <v>41828.664456018516</v>
      </c>
      <c r="L2598" s="5">
        <f t="shared" si="241"/>
        <v>41858.664456018516</v>
      </c>
      <c r="M2598" t="b">
        <v>0</v>
      </c>
      <c r="N2598">
        <v>27</v>
      </c>
      <c r="O2598" t="b">
        <v>0</v>
      </c>
      <c r="P2598" t="s">
        <v>8284</v>
      </c>
      <c r="Q2598" s="7">
        <f t="shared" si="242"/>
        <v>0.23588571428571428</v>
      </c>
      <c r="R2598" s="8">
        <f t="shared" si="243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5">
        <f t="shared" si="240"/>
        <v>42510.341631944444</v>
      </c>
      <c r="L2599" s="5">
        <f t="shared" si="241"/>
        <v>42540.341631944444</v>
      </c>
      <c r="M2599" t="b">
        <v>0</v>
      </c>
      <c r="N2599">
        <v>7</v>
      </c>
      <c r="O2599" t="b">
        <v>0</v>
      </c>
      <c r="P2599" t="s">
        <v>8284</v>
      </c>
      <c r="Q2599" s="7">
        <f t="shared" si="242"/>
        <v>5.6666666666666664E-2</v>
      </c>
      <c r="R2599" s="8">
        <f t="shared" si="243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5">
        <f t="shared" si="240"/>
        <v>42240.840289351851</v>
      </c>
      <c r="L2600" s="5">
        <f t="shared" si="241"/>
        <v>42270.840289351851</v>
      </c>
      <c r="M2600" t="b">
        <v>0</v>
      </c>
      <c r="N2600">
        <v>14</v>
      </c>
      <c r="O2600" t="b">
        <v>0</v>
      </c>
      <c r="P2600" t="s">
        <v>8284</v>
      </c>
      <c r="Q2600" s="7">
        <f t="shared" si="242"/>
        <v>0.39</v>
      </c>
      <c r="R2600" s="8">
        <f t="shared" si="243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5">
        <f t="shared" si="240"/>
        <v>41809.754016203704</v>
      </c>
      <c r="L2601" s="5">
        <f t="shared" si="241"/>
        <v>41854.754016203704</v>
      </c>
      <c r="M2601" t="b">
        <v>0</v>
      </c>
      <c r="N2601">
        <v>5</v>
      </c>
      <c r="O2601" t="b">
        <v>0</v>
      </c>
      <c r="P2601" t="s">
        <v>8284</v>
      </c>
      <c r="Q2601" s="7">
        <f t="shared" si="242"/>
        <v>9.9546510341776348E-3</v>
      </c>
      <c r="R2601" s="8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5">
        <f t="shared" si="240"/>
        <v>42394.900462962964</v>
      </c>
      <c r="L2602" s="5">
        <f t="shared" si="241"/>
        <v>42454.858796296292</v>
      </c>
      <c r="M2602" t="b">
        <v>0</v>
      </c>
      <c r="N2602">
        <v>30</v>
      </c>
      <c r="O2602" t="b">
        <v>0</v>
      </c>
      <c r="P2602" t="s">
        <v>8284</v>
      </c>
      <c r="Q2602" s="7">
        <f t="shared" si="242"/>
        <v>6.9320000000000007E-2</v>
      </c>
      <c r="R2602" s="8">
        <f t="shared" si="243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5">
        <f t="shared" si="240"/>
        <v>41150.902187499996</v>
      </c>
      <c r="L2603" s="5">
        <f t="shared" si="241"/>
        <v>41165.165972222225</v>
      </c>
      <c r="M2603" t="b">
        <v>1</v>
      </c>
      <c r="N2603">
        <v>151</v>
      </c>
      <c r="O2603" t="b">
        <v>1</v>
      </c>
      <c r="P2603" t="s">
        <v>8301</v>
      </c>
      <c r="Q2603" s="7">
        <f t="shared" si="242"/>
        <v>6.6139999999999999</v>
      </c>
      <c r="R2603" s="8">
        <f t="shared" si="243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5">
        <f t="shared" si="240"/>
        <v>41915.747314814813</v>
      </c>
      <c r="L2604" s="5">
        <f t="shared" si="241"/>
        <v>41955.888888888891</v>
      </c>
      <c r="M2604" t="b">
        <v>1</v>
      </c>
      <c r="N2604">
        <v>489</v>
      </c>
      <c r="O2604" t="b">
        <v>1</v>
      </c>
      <c r="P2604" t="s">
        <v>8301</v>
      </c>
      <c r="Q2604" s="7">
        <f t="shared" si="242"/>
        <v>3.2609166666666667</v>
      </c>
      <c r="R2604" s="8">
        <f t="shared" si="243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5">
        <f t="shared" si="240"/>
        <v>41617.912662037037</v>
      </c>
      <c r="L2605" s="5">
        <f t="shared" si="241"/>
        <v>41631.912662037037</v>
      </c>
      <c r="M2605" t="b">
        <v>1</v>
      </c>
      <c r="N2605">
        <v>50</v>
      </c>
      <c r="O2605" t="b">
        <v>1</v>
      </c>
      <c r="P2605" t="s">
        <v>8301</v>
      </c>
      <c r="Q2605" s="7">
        <f t="shared" si="242"/>
        <v>1.0148571428571429</v>
      </c>
      <c r="R2605" s="8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5">
        <f t="shared" si="240"/>
        <v>40998.051192129627</v>
      </c>
      <c r="L2606" s="5">
        <f t="shared" si="241"/>
        <v>41028.051192129627</v>
      </c>
      <c r="M2606" t="b">
        <v>1</v>
      </c>
      <c r="N2606">
        <v>321</v>
      </c>
      <c r="O2606" t="b">
        <v>1</v>
      </c>
      <c r="P2606" t="s">
        <v>8301</v>
      </c>
      <c r="Q2606" s="7">
        <f t="shared" si="242"/>
        <v>1.0421799999999999</v>
      </c>
      <c r="R2606" s="8">
        <f t="shared" si="243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5">
        <f t="shared" si="240"/>
        <v>42508.541550925926</v>
      </c>
      <c r="L2607" s="5">
        <f t="shared" si="241"/>
        <v>42538.541550925926</v>
      </c>
      <c r="M2607" t="b">
        <v>1</v>
      </c>
      <c r="N2607">
        <v>1762</v>
      </c>
      <c r="O2607" t="b">
        <v>1</v>
      </c>
      <c r="P2607" t="s">
        <v>8301</v>
      </c>
      <c r="Q2607" s="7">
        <f t="shared" si="242"/>
        <v>1.0742157000000001</v>
      </c>
      <c r="R2607" s="8">
        <f t="shared" si="243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5">
        <f t="shared" si="240"/>
        <v>41726.712754629632</v>
      </c>
      <c r="L2608" s="5">
        <f t="shared" si="241"/>
        <v>41758.712754629632</v>
      </c>
      <c r="M2608" t="b">
        <v>1</v>
      </c>
      <c r="N2608">
        <v>385</v>
      </c>
      <c r="O2608" t="b">
        <v>1</v>
      </c>
      <c r="P2608" t="s">
        <v>8301</v>
      </c>
      <c r="Q2608" s="7">
        <f t="shared" si="242"/>
        <v>1.1005454545454545</v>
      </c>
      <c r="R2608" s="8">
        <f t="shared" si="243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5">
        <f t="shared" si="240"/>
        <v>42184.874675925923</v>
      </c>
      <c r="L2609" s="5">
        <f t="shared" si="241"/>
        <v>42228.083333333328</v>
      </c>
      <c r="M2609" t="b">
        <v>1</v>
      </c>
      <c r="N2609">
        <v>398</v>
      </c>
      <c r="O2609" t="b">
        <v>1</v>
      </c>
      <c r="P2609" t="s">
        <v>8301</v>
      </c>
      <c r="Q2609" s="7">
        <f t="shared" si="242"/>
        <v>4.077</v>
      </c>
      <c r="R2609" s="8">
        <f t="shared" si="243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5">
        <f t="shared" si="240"/>
        <v>42767.801712962959</v>
      </c>
      <c r="L2610" s="5">
        <f t="shared" si="241"/>
        <v>42809</v>
      </c>
      <c r="M2610" t="b">
        <v>1</v>
      </c>
      <c r="N2610">
        <v>304</v>
      </c>
      <c r="O2610" t="b">
        <v>1</v>
      </c>
      <c r="P2610" t="s">
        <v>8301</v>
      </c>
      <c r="Q2610" s="7">
        <f t="shared" si="242"/>
        <v>2.2392500000000002</v>
      </c>
      <c r="R2610" s="8">
        <f t="shared" si="243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5">
        <f t="shared" si="240"/>
        <v>41075.237858796296</v>
      </c>
      <c r="L2611" s="5">
        <f t="shared" si="241"/>
        <v>41105.237858796296</v>
      </c>
      <c r="M2611" t="b">
        <v>1</v>
      </c>
      <c r="N2611">
        <v>676</v>
      </c>
      <c r="O2611" t="b">
        <v>1</v>
      </c>
      <c r="P2611" t="s">
        <v>8301</v>
      </c>
      <c r="Q2611" s="7">
        <f t="shared" si="242"/>
        <v>3.038011142857143</v>
      </c>
      <c r="R2611" s="8">
        <f t="shared" si="243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5">
        <f t="shared" si="240"/>
        <v>42564.881076388891</v>
      </c>
      <c r="L2612" s="5">
        <f t="shared" si="241"/>
        <v>42604.290972222225</v>
      </c>
      <c r="M2612" t="b">
        <v>1</v>
      </c>
      <c r="N2612">
        <v>577</v>
      </c>
      <c r="O2612" t="b">
        <v>1</v>
      </c>
      <c r="P2612" t="s">
        <v>8301</v>
      </c>
      <c r="Q2612" s="7">
        <f t="shared" si="242"/>
        <v>1.4132510432681749</v>
      </c>
      <c r="R2612" s="8">
        <f t="shared" si="243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5">
        <f t="shared" si="240"/>
        <v>42704.335810185185</v>
      </c>
      <c r="L2613" s="5">
        <f t="shared" si="241"/>
        <v>42737.957638888889</v>
      </c>
      <c r="M2613" t="b">
        <v>1</v>
      </c>
      <c r="N2613">
        <v>3663</v>
      </c>
      <c r="O2613" t="b">
        <v>1</v>
      </c>
      <c r="P2613" t="s">
        <v>8301</v>
      </c>
      <c r="Q2613" s="7">
        <f t="shared" si="242"/>
        <v>27.906363636363636</v>
      </c>
      <c r="R2613" s="8">
        <f t="shared" si="243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5">
        <f t="shared" si="240"/>
        <v>41982.143171296295</v>
      </c>
      <c r="L2614" s="5">
        <f t="shared" si="241"/>
        <v>42013.143171296295</v>
      </c>
      <c r="M2614" t="b">
        <v>1</v>
      </c>
      <c r="N2614">
        <v>294</v>
      </c>
      <c r="O2614" t="b">
        <v>1</v>
      </c>
      <c r="P2614" t="s">
        <v>8301</v>
      </c>
      <c r="Q2614" s="7">
        <f t="shared" si="242"/>
        <v>1.7176130000000001</v>
      </c>
      <c r="R2614" s="8">
        <f t="shared" si="243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5">
        <f t="shared" si="240"/>
        <v>41143.81821759259</v>
      </c>
      <c r="L2615" s="5">
        <f t="shared" si="241"/>
        <v>41173.81821759259</v>
      </c>
      <c r="M2615" t="b">
        <v>1</v>
      </c>
      <c r="N2615">
        <v>28</v>
      </c>
      <c r="O2615" t="b">
        <v>1</v>
      </c>
      <c r="P2615" t="s">
        <v>8301</v>
      </c>
      <c r="Q2615" s="7">
        <f t="shared" si="242"/>
        <v>1.0101333333333333</v>
      </c>
      <c r="R2615" s="8">
        <f t="shared" si="243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5">
        <f t="shared" si="240"/>
        <v>41730.708472222221</v>
      </c>
      <c r="L2616" s="5">
        <f t="shared" si="241"/>
        <v>41759.208333333336</v>
      </c>
      <c r="M2616" t="b">
        <v>1</v>
      </c>
      <c r="N2616">
        <v>100</v>
      </c>
      <c r="O2616" t="b">
        <v>1</v>
      </c>
      <c r="P2616" t="s">
        <v>8301</v>
      </c>
      <c r="Q2616" s="7">
        <f t="shared" si="242"/>
        <v>1.02</v>
      </c>
      <c r="R2616" s="8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5">
        <f t="shared" si="240"/>
        <v>42453.49726851852</v>
      </c>
      <c r="L2617" s="5">
        <f t="shared" si="241"/>
        <v>42490.5</v>
      </c>
      <c r="M2617" t="b">
        <v>0</v>
      </c>
      <c r="N2617">
        <v>72</v>
      </c>
      <c r="O2617" t="b">
        <v>1</v>
      </c>
      <c r="P2617" t="s">
        <v>8301</v>
      </c>
      <c r="Q2617" s="7">
        <f t="shared" si="242"/>
        <v>1.6976511744127936</v>
      </c>
      <c r="R2617" s="8">
        <f t="shared" si="243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5">
        <f t="shared" si="240"/>
        <v>42211.99454861111</v>
      </c>
      <c r="L2618" s="5">
        <f t="shared" si="241"/>
        <v>42241.99454861111</v>
      </c>
      <c r="M2618" t="b">
        <v>1</v>
      </c>
      <c r="N2618">
        <v>238</v>
      </c>
      <c r="O2618" t="b">
        <v>1</v>
      </c>
      <c r="P2618" t="s">
        <v>8301</v>
      </c>
      <c r="Q2618" s="7">
        <f t="shared" si="242"/>
        <v>1.14534</v>
      </c>
      <c r="R2618" s="8">
        <f t="shared" si="243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5">
        <f t="shared" si="240"/>
        <v>41902.874432870369</v>
      </c>
      <c r="L2619" s="5">
        <f t="shared" si="241"/>
        <v>41932.874432870369</v>
      </c>
      <c r="M2619" t="b">
        <v>1</v>
      </c>
      <c r="N2619">
        <v>159</v>
      </c>
      <c r="O2619" t="b">
        <v>1</v>
      </c>
      <c r="P2619" t="s">
        <v>8301</v>
      </c>
      <c r="Q2619" s="7">
        <f t="shared" si="242"/>
        <v>8.7759999999999998</v>
      </c>
      <c r="R2619" s="8">
        <f t="shared" si="243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5">
        <f t="shared" si="240"/>
        <v>42279.792372685188</v>
      </c>
      <c r="L2620" s="5">
        <f t="shared" si="241"/>
        <v>42339.834039351852</v>
      </c>
      <c r="M2620" t="b">
        <v>1</v>
      </c>
      <c r="N2620">
        <v>77</v>
      </c>
      <c r="O2620" t="b">
        <v>1</v>
      </c>
      <c r="P2620" t="s">
        <v>8301</v>
      </c>
      <c r="Q2620" s="7">
        <f t="shared" si="242"/>
        <v>1.0538666666666667</v>
      </c>
      <c r="R2620" s="8">
        <f t="shared" si="243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5">
        <f t="shared" si="240"/>
        <v>42273.884305555555</v>
      </c>
      <c r="L2621" s="5">
        <f t="shared" si="241"/>
        <v>42300.458333333328</v>
      </c>
      <c r="M2621" t="b">
        <v>1</v>
      </c>
      <c r="N2621">
        <v>53</v>
      </c>
      <c r="O2621" t="b">
        <v>1</v>
      </c>
      <c r="P2621" t="s">
        <v>8301</v>
      </c>
      <c r="Q2621" s="7">
        <f t="shared" si="242"/>
        <v>1.8839999999999999</v>
      </c>
      <c r="R2621" s="8">
        <f t="shared" si="243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5">
        <f t="shared" si="240"/>
        <v>42251.16715277778</v>
      </c>
      <c r="L2622" s="5">
        <f t="shared" si="241"/>
        <v>42288.041666666672</v>
      </c>
      <c r="M2622" t="b">
        <v>1</v>
      </c>
      <c r="N2622">
        <v>1251</v>
      </c>
      <c r="O2622" t="b">
        <v>1</v>
      </c>
      <c r="P2622" t="s">
        <v>8301</v>
      </c>
      <c r="Q2622" s="7">
        <f t="shared" si="242"/>
        <v>1.436523076923077</v>
      </c>
      <c r="R2622" s="8">
        <f t="shared" si="243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5">
        <f t="shared" si="240"/>
        <v>42115.74754629629</v>
      </c>
      <c r="L2623" s="5">
        <f t="shared" si="241"/>
        <v>42145.74754629629</v>
      </c>
      <c r="M2623" t="b">
        <v>1</v>
      </c>
      <c r="N2623">
        <v>465</v>
      </c>
      <c r="O2623" t="b">
        <v>1</v>
      </c>
      <c r="P2623" t="s">
        <v>8301</v>
      </c>
      <c r="Q2623" s="7">
        <f t="shared" si="242"/>
        <v>1.4588000000000001</v>
      </c>
      <c r="R2623" s="8">
        <f t="shared" si="243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5">
        <f t="shared" si="240"/>
        <v>42689.74324074074</v>
      </c>
      <c r="L2624" s="5">
        <f t="shared" si="241"/>
        <v>42734.74324074074</v>
      </c>
      <c r="M2624" t="b">
        <v>0</v>
      </c>
      <c r="N2624">
        <v>74</v>
      </c>
      <c r="O2624" t="b">
        <v>1</v>
      </c>
      <c r="P2624" t="s">
        <v>8301</v>
      </c>
      <c r="Q2624" s="7">
        <f t="shared" si="242"/>
        <v>1.3118399999999999</v>
      </c>
      <c r="R2624" s="8">
        <f t="shared" si="243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5">
        <f t="shared" si="240"/>
        <v>42692.256550925929</v>
      </c>
      <c r="L2625" s="5">
        <f t="shared" si="241"/>
        <v>42706.256550925929</v>
      </c>
      <c r="M2625" t="b">
        <v>0</v>
      </c>
      <c r="N2625">
        <v>62</v>
      </c>
      <c r="O2625" t="b">
        <v>1</v>
      </c>
      <c r="P2625" t="s">
        <v>8301</v>
      </c>
      <c r="Q2625" s="7">
        <f t="shared" si="242"/>
        <v>1.1399999999999999</v>
      </c>
      <c r="R2625" s="8">
        <f t="shared" si="243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5">
        <f t="shared" si="240"/>
        <v>41144.42155092593</v>
      </c>
      <c r="L2626" s="5">
        <f t="shared" si="241"/>
        <v>41165.42155092593</v>
      </c>
      <c r="M2626" t="b">
        <v>0</v>
      </c>
      <c r="N2626">
        <v>3468</v>
      </c>
      <c r="O2626" t="b">
        <v>1</v>
      </c>
      <c r="P2626" t="s">
        <v>8301</v>
      </c>
      <c r="Q2626" s="7">
        <f t="shared" si="242"/>
        <v>13.794206249999998</v>
      </c>
      <c r="R2626" s="8">
        <f t="shared" si="243"/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5">
        <f t="shared" ref="K2627:K2690" si="246">(((J2627/60)/60)/24)+DATE(1970,1,1)</f>
        <v>42658.810277777782</v>
      </c>
      <c r="L2627" s="5">
        <f t="shared" ref="L2627:L2690" si="247">(((I2627/60)/60)/24)+DATE(1970,1,1)</f>
        <v>42683.851944444439</v>
      </c>
      <c r="M2627" t="b">
        <v>0</v>
      </c>
      <c r="N2627">
        <v>52</v>
      </c>
      <c r="O2627" t="b">
        <v>1</v>
      </c>
      <c r="P2627" t="s">
        <v>8301</v>
      </c>
      <c r="Q2627" s="7">
        <f t="shared" ref="Q2627:Q2690" si="248">E2627/D2627</f>
        <v>9.56</v>
      </c>
      <c r="R2627" s="8">
        <f t="shared" ref="R2627:R2690" si="249">IFERROR(E2627/N2627,0)</f>
        <v>27.576923076923077</v>
      </c>
      <c r="S2627" t="str">
        <f t="shared" ref="S2627:S2690" si="250">LEFT(P2627,FIND("/",P2627)-1)</f>
        <v>technology</v>
      </c>
      <c r="T2627" t="str">
        <f t="shared" ref="T2627:T2690" si="251">RIGHT(P2627,LEN(P2627)-FIND("/",P2627))</f>
        <v>space exploration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5">
        <f t="shared" si="246"/>
        <v>42128.628113425926</v>
      </c>
      <c r="L2628" s="5">
        <f t="shared" si="247"/>
        <v>42158.628113425926</v>
      </c>
      <c r="M2628" t="b">
        <v>0</v>
      </c>
      <c r="N2628">
        <v>50</v>
      </c>
      <c r="O2628" t="b">
        <v>1</v>
      </c>
      <c r="P2628" t="s">
        <v>8301</v>
      </c>
      <c r="Q2628" s="7">
        <f t="shared" si="248"/>
        <v>1.1200000000000001</v>
      </c>
      <c r="R2628" s="8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5">
        <f t="shared" si="246"/>
        <v>42304.829409722224</v>
      </c>
      <c r="L2629" s="5">
        <f t="shared" si="247"/>
        <v>42334.871076388896</v>
      </c>
      <c r="M2629" t="b">
        <v>0</v>
      </c>
      <c r="N2629">
        <v>45</v>
      </c>
      <c r="O2629" t="b">
        <v>1</v>
      </c>
      <c r="P2629" t="s">
        <v>8301</v>
      </c>
      <c r="Q2629" s="7">
        <f t="shared" si="248"/>
        <v>6.4666666666666668</v>
      </c>
      <c r="R2629" s="8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5">
        <f t="shared" si="246"/>
        <v>41953.966053240743</v>
      </c>
      <c r="L2630" s="5">
        <f t="shared" si="247"/>
        <v>41973.966053240743</v>
      </c>
      <c r="M2630" t="b">
        <v>0</v>
      </c>
      <c r="N2630">
        <v>21</v>
      </c>
      <c r="O2630" t="b">
        <v>1</v>
      </c>
      <c r="P2630" t="s">
        <v>8301</v>
      </c>
      <c r="Q2630" s="7">
        <f t="shared" si="248"/>
        <v>1.1036948748510131</v>
      </c>
      <c r="R2630" s="8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5">
        <f t="shared" si="246"/>
        <v>42108.538449074069</v>
      </c>
      <c r="L2631" s="5">
        <f t="shared" si="247"/>
        <v>42138.538449074069</v>
      </c>
      <c r="M2631" t="b">
        <v>0</v>
      </c>
      <c r="N2631">
        <v>100</v>
      </c>
      <c r="O2631" t="b">
        <v>1</v>
      </c>
      <c r="P2631" t="s">
        <v>8301</v>
      </c>
      <c r="Q2631" s="7">
        <f t="shared" si="248"/>
        <v>1.2774000000000001</v>
      </c>
      <c r="R2631" s="8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5">
        <f t="shared" si="246"/>
        <v>42524.105462962965</v>
      </c>
      <c r="L2632" s="5">
        <f t="shared" si="247"/>
        <v>42551.416666666672</v>
      </c>
      <c r="M2632" t="b">
        <v>0</v>
      </c>
      <c r="N2632">
        <v>81</v>
      </c>
      <c r="O2632" t="b">
        <v>1</v>
      </c>
      <c r="P2632" t="s">
        <v>8301</v>
      </c>
      <c r="Q2632" s="7">
        <f t="shared" si="248"/>
        <v>1.579</v>
      </c>
      <c r="R2632" s="8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5">
        <f t="shared" si="246"/>
        <v>42218.169293981482</v>
      </c>
      <c r="L2633" s="5">
        <f t="shared" si="247"/>
        <v>42246.169293981482</v>
      </c>
      <c r="M2633" t="b">
        <v>0</v>
      </c>
      <c r="N2633">
        <v>286</v>
      </c>
      <c r="O2633" t="b">
        <v>1</v>
      </c>
      <c r="P2633" t="s">
        <v>8301</v>
      </c>
      <c r="Q2633" s="7">
        <f t="shared" si="248"/>
        <v>1.1466525000000001</v>
      </c>
      <c r="R2633" s="8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5">
        <f t="shared" si="246"/>
        <v>42494.061793981484</v>
      </c>
      <c r="L2634" s="5">
        <f t="shared" si="247"/>
        <v>42519.061793981484</v>
      </c>
      <c r="M2634" t="b">
        <v>0</v>
      </c>
      <c r="N2634">
        <v>42</v>
      </c>
      <c r="O2634" t="b">
        <v>1</v>
      </c>
      <c r="P2634" t="s">
        <v>8301</v>
      </c>
      <c r="Q2634" s="7">
        <f t="shared" si="248"/>
        <v>1.3700934579439252</v>
      </c>
      <c r="R2634" s="8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5">
        <f t="shared" si="246"/>
        <v>41667.823287037041</v>
      </c>
      <c r="L2635" s="5">
        <f t="shared" si="247"/>
        <v>41697.958333333336</v>
      </c>
      <c r="M2635" t="b">
        <v>0</v>
      </c>
      <c r="N2635">
        <v>199</v>
      </c>
      <c r="O2635" t="b">
        <v>1</v>
      </c>
      <c r="P2635" t="s">
        <v>8301</v>
      </c>
      <c r="Q2635" s="7">
        <f t="shared" si="248"/>
        <v>3.5461999999999998</v>
      </c>
      <c r="R2635" s="8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5">
        <f t="shared" si="246"/>
        <v>42612.656493055561</v>
      </c>
      <c r="L2636" s="5">
        <f t="shared" si="247"/>
        <v>42642.656493055561</v>
      </c>
      <c r="M2636" t="b">
        <v>0</v>
      </c>
      <c r="N2636">
        <v>25</v>
      </c>
      <c r="O2636" t="b">
        <v>1</v>
      </c>
      <c r="P2636" t="s">
        <v>8301</v>
      </c>
      <c r="Q2636" s="7">
        <f t="shared" si="248"/>
        <v>1.0602150537634409</v>
      </c>
      <c r="R2636" s="8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5">
        <f t="shared" si="246"/>
        <v>42037.950937500005</v>
      </c>
      <c r="L2637" s="5">
        <f t="shared" si="247"/>
        <v>42072.909270833334</v>
      </c>
      <c r="M2637" t="b">
        <v>0</v>
      </c>
      <c r="N2637">
        <v>84</v>
      </c>
      <c r="O2637" t="b">
        <v>1</v>
      </c>
      <c r="P2637" t="s">
        <v>8301</v>
      </c>
      <c r="Q2637" s="7">
        <f t="shared" si="248"/>
        <v>1</v>
      </c>
      <c r="R2637" s="8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5">
        <f t="shared" si="246"/>
        <v>42636.614745370374</v>
      </c>
      <c r="L2638" s="5">
        <f t="shared" si="247"/>
        <v>42659.041666666672</v>
      </c>
      <c r="M2638" t="b">
        <v>0</v>
      </c>
      <c r="N2638">
        <v>50</v>
      </c>
      <c r="O2638" t="b">
        <v>1</v>
      </c>
      <c r="P2638" t="s">
        <v>8301</v>
      </c>
      <c r="Q2638" s="7">
        <f t="shared" si="248"/>
        <v>1.873</v>
      </c>
      <c r="R2638" s="8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5">
        <f t="shared" si="246"/>
        <v>42639.549479166672</v>
      </c>
      <c r="L2639" s="5">
        <f t="shared" si="247"/>
        <v>42655.549479166672</v>
      </c>
      <c r="M2639" t="b">
        <v>0</v>
      </c>
      <c r="N2639">
        <v>26</v>
      </c>
      <c r="O2639" t="b">
        <v>1</v>
      </c>
      <c r="P2639" t="s">
        <v>8301</v>
      </c>
      <c r="Q2639" s="7">
        <f t="shared" si="248"/>
        <v>1.6619999999999999</v>
      </c>
      <c r="R2639" s="8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5">
        <f t="shared" si="246"/>
        <v>41989.913136574076</v>
      </c>
      <c r="L2640" s="5">
        <f t="shared" si="247"/>
        <v>42019.913136574076</v>
      </c>
      <c r="M2640" t="b">
        <v>0</v>
      </c>
      <c r="N2640">
        <v>14</v>
      </c>
      <c r="O2640" t="b">
        <v>1</v>
      </c>
      <c r="P2640" t="s">
        <v>8301</v>
      </c>
      <c r="Q2640" s="7">
        <f t="shared" si="248"/>
        <v>1.0172910662824208</v>
      </c>
      <c r="R2640" s="8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5">
        <f t="shared" si="246"/>
        <v>42024.86513888889</v>
      </c>
      <c r="L2641" s="5">
        <f t="shared" si="247"/>
        <v>42054.86513888889</v>
      </c>
      <c r="M2641" t="b">
        <v>0</v>
      </c>
      <c r="N2641">
        <v>49</v>
      </c>
      <c r="O2641" t="b">
        <v>1</v>
      </c>
      <c r="P2641" t="s">
        <v>8301</v>
      </c>
      <c r="Q2641" s="7">
        <f t="shared" si="248"/>
        <v>1.64</v>
      </c>
      <c r="R2641" s="8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5">
        <f t="shared" si="246"/>
        <v>42103.160578703704</v>
      </c>
      <c r="L2642" s="5">
        <f t="shared" si="247"/>
        <v>42163.160578703704</v>
      </c>
      <c r="M2642" t="b">
        <v>0</v>
      </c>
      <c r="N2642">
        <v>69</v>
      </c>
      <c r="O2642" t="b">
        <v>1</v>
      </c>
      <c r="P2642" t="s">
        <v>8301</v>
      </c>
      <c r="Q2642" s="7">
        <f t="shared" si="248"/>
        <v>1.0566666666666666</v>
      </c>
      <c r="R2642" s="8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5">
        <f t="shared" si="246"/>
        <v>41880.827118055553</v>
      </c>
      <c r="L2643" s="5">
        <f t="shared" si="247"/>
        <v>41897.839583333334</v>
      </c>
      <c r="M2643" t="b">
        <v>0</v>
      </c>
      <c r="N2643">
        <v>1</v>
      </c>
      <c r="O2643" t="b">
        <v>0</v>
      </c>
      <c r="P2643" t="s">
        <v>8301</v>
      </c>
      <c r="Q2643" s="7">
        <f t="shared" si="248"/>
        <v>0.01</v>
      </c>
      <c r="R2643" s="8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5">
        <f t="shared" si="246"/>
        <v>42536.246620370366</v>
      </c>
      <c r="L2644" s="5">
        <f t="shared" si="247"/>
        <v>42566.289583333331</v>
      </c>
      <c r="M2644" t="b">
        <v>0</v>
      </c>
      <c r="N2644">
        <v>0</v>
      </c>
      <c r="O2644" t="b">
        <v>0</v>
      </c>
      <c r="P2644" t="s">
        <v>8301</v>
      </c>
      <c r="Q2644" s="7">
        <f t="shared" si="248"/>
        <v>0</v>
      </c>
      <c r="R2644" s="8">
        <f t="shared" si="249"/>
        <v>0</v>
      </c>
      <c r="S2644" t="str">
        <f t="shared" si="250"/>
        <v>technology</v>
      </c>
      <c r="T2644" t="str">
        <f t="shared" si="251"/>
        <v>space exploration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5">
        <f t="shared" si="246"/>
        <v>42689.582349537035</v>
      </c>
      <c r="L2645" s="5">
        <f t="shared" si="247"/>
        <v>42725.332638888889</v>
      </c>
      <c r="M2645" t="b">
        <v>1</v>
      </c>
      <c r="N2645">
        <v>1501</v>
      </c>
      <c r="O2645" t="b">
        <v>0</v>
      </c>
      <c r="P2645" t="s">
        <v>8301</v>
      </c>
      <c r="Q2645" s="7">
        <f t="shared" si="248"/>
        <v>0.33559730999999998</v>
      </c>
      <c r="R2645" s="8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5">
        <f t="shared" si="246"/>
        <v>42774.792071759264</v>
      </c>
      <c r="L2646" s="5">
        <f t="shared" si="247"/>
        <v>42804.792071759264</v>
      </c>
      <c r="M2646" t="b">
        <v>1</v>
      </c>
      <c r="N2646">
        <v>52</v>
      </c>
      <c r="O2646" t="b">
        <v>0</v>
      </c>
      <c r="P2646" t="s">
        <v>8301</v>
      </c>
      <c r="Q2646" s="7">
        <f t="shared" si="248"/>
        <v>2.053E-2</v>
      </c>
      <c r="R2646" s="8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5">
        <f t="shared" si="246"/>
        <v>41921.842627314814</v>
      </c>
      <c r="L2647" s="5">
        <f t="shared" si="247"/>
        <v>41951.884293981479</v>
      </c>
      <c r="M2647" t="b">
        <v>1</v>
      </c>
      <c r="N2647">
        <v>23</v>
      </c>
      <c r="O2647" t="b">
        <v>0</v>
      </c>
      <c r="P2647" t="s">
        <v>8301</v>
      </c>
      <c r="Q2647" s="7">
        <f t="shared" si="248"/>
        <v>0.105</v>
      </c>
      <c r="R2647" s="8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5">
        <f t="shared" si="246"/>
        <v>42226.313298611116</v>
      </c>
      <c r="L2648" s="5">
        <f t="shared" si="247"/>
        <v>42256.313298611116</v>
      </c>
      <c r="M2648" t="b">
        <v>1</v>
      </c>
      <c r="N2648">
        <v>535</v>
      </c>
      <c r="O2648" t="b">
        <v>0</v>
      </c>
      <c r="P2648" t="s">
        <v>8301</v>
      </c>
      <c r="Q2648" s="7">
        <f t="shared" si="248"/>
        <v>8.4172839999999999E-2</v>
      </c>
      <c r="R2648" s="8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5">
        <f t="shared" si="246"/>
        <v>42200.261793981481</v>
      </c>
      <c r="L2649" s="5">
        <f t="shared" si="247"/>
        <v>42230.261793981481</v>
      </c>
      <c r="M2649" t="b">
        <v>0</v>
      </c>
      <c r="N2649">
        <v>3</v>
      </c>
      <c r="O2649" t="b">
        <v>0</v>
      </c>
      <c r="P2649" t="s">
        <v>8301</v>
      </c>
      <c r="Q2649" s="7">
        <f t="shared" si="248"/>
        <v>1.44E-2</v>
      </c>
      <c r="R2649" s="8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5">
        <f t="shared" si="246"/>
        <v>42408.714814814812</v>
      </c>
      <c r="L2650" s="5">
        <f t="shared" si="247"/>
        <v>42438.714814814812</v>
      </c>
      <c r="M2650" t="b">
        <v>0</v>
      </c>
      <c r="N2650">
        <v>6</v>
      </c>
      <c r="O2650" t="b">
        <v>0</v>
      </c>
      <c r="P2650" t="s">
        <v>8301</v>
      </c>
      <c r="Q2650" s="7">
        <f t="shared" si="248"/>
        <v>8.8333333333333337E-3</v>
      </c>
      <c r="R2650" s="8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5">
        <f t="shared" si="246"/>
        <v>42341.99700231482</v>
      </c>
      <c r="L2651" s="5">
        <f t="shared" si="247"/>
        <v>42401.99700231482</v>
      </c>
      <c r="M2651" t="b">
        <v>0</v>
      </c>
      <c r="N2651">
        <v>3</v>
      </c>
      <c r="O2651" t="b">
        <v>0</v>
      </c>
      <c r="P2651" t="s">
        <v>8301</v>
      </c>
      <c r="Q2651" s="7">
        <f t="shared" si="248"/>
        <v>9.9200000000000004E-4</v>
      </c>
      <c r="R2651" s="8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5">
        <f t="shared" si="246"/>
        <v>42695.624340277776</v>
      </c>
      <c r="L2652" s="5">
        <f t="shared" si="247"/>
        <v>42725.624340277776</v>
      </c>
      <c r="M2652" t="b">
        <v>0</v>
      </c>
      <c r="N2652">
        <v>5</v>
      </c>
      <c r="O2652" t="b">
        <v>0</v>
      </c>
      <c r="P2652" t="s">
        <v>8301</v>
      </c>
      <c r="Q2652" s="7">
        <f t="shared" si="248"/>
        <v>5.966666666666667E-3</v>
      </c>
      <c r="R2652" s="8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5">
        <f t="shared" si="246"/>
        <v>42327.805659722217</v>
      </c>
      <c r="L2653" s="5">
        <f t="shared" si="247"/>
        <v>42355.805659722217</v>
      </c>
      <c r="M2653" t="b">
        <v>0</v>
      </c>
      <c r="N2653">
        <v>17</v>
      </c>
      <c r="O2653" t="b">
        <v>0</v>
      </c>
      <c r="P2653" t="s">
        <v>8301</v>
      </c>
      <c r="Q2653" s="7">
        <f t="shared" si="248"/>
        <v>1.8689285714285714E-2</v>
      </c>
      <c r="R2653" s="8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5">
        <f t="shared" si="246"/>
        <v>41953.158854166672</v>
      </c>
      <c r="L2654" s="5">
        <f t="shared" si="247"/>
        <v>41983.158854166672</v>
      </c>
      <c r="M2654" t="b">
        <v>0</v>
      </c>
      <c r="N2654">
        <v>11</v>
      </c>
      <c r="O2654" t="b">
        <v>0</v>
      </c>
      <c r="P2654" t="s">
        <v>8301</v>
      </c>
      <c r="Q2654" s="7">
        <f t="shared" si="248"/>
        <v>8.8500000000000002E-3</v>
      </c>
      <c r="R2654" s="8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5">
        <f t="shared" si="246"/>
        <v>41771.651932870373</v>
      </c>
      <c r="L2655" s="5">
        <f t="shared" si="247"/>
        <v>41803.166666666664</v>
      </c>
      <c r="M2655" t="b">
        <v>0</v>
      </c>
      <c r="N2655">
        <v>70</v>
      </c>
      <c r="O2655" t="b">
        <v>0</v>
      </c>
      <c r="P2655" t="s">
        <v>8301</v>
      </c>
      <c r="Q2655" s="7">
        <f t="shared" si="248"/>
        <v>0.1152156862745098</v>
      </c>
      <c r="R2655" s="8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5">
        <f t="shared" si="246"/>
        <v>42055.600995370376</v>
      </c>
      <c r="L2656" s="5">
        <f t="shared" si="247"/>
        <v>42115.559328703705</v>
      </c>
      <c r="M2656" t="b">
        <v>0</v>
      </c>
      <c r="N2656">
        <v>6</v>
      </c>
      <c r="O2656" t="b">
        <v>0</v>
      </c>
      <c r="P2656" t="s">
        <v>8301</v>
      </c>
      <c r="Q2656" s="7">
        <f t="shared" si="248"/>
        <v>5.1000000000000004E-4</v>
      </c>
      <c r="R2656" s="8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5">
        <f t="shared" si="246"/>
        <v>42381.866284722222</v>
      </c>
      <c r="L2657" s="5">
        <f t="shared" si="247"/>
        <v>42409.833333333328</v>
      </c>
      <c r="M2657" t="b">
        <v>0</v>
      </c>
      <c r="N2657">
        <v>43</v>
      </c>
      <c r="O2657" t="b">
        <v>0</v>
      </c>
      <c r="P2657" t="s">
        <v>8301</v>
      </c>
      <c r="Q2657" s="7">
        <f t="shared" si="248"/>
        <v>0.21033333333333334</v>
      </c>
      <c r="R2657" s="8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5">
        <f t="shared" si="246"/>
        <v>42767.688518518517</v>
      </c>
      <c r="L2658" s="5">
        <f t="shared" si="247"/>
        <v>42806.791666666672</v>
      </c>
      <c r="M2658" t="b">
        <v>0</v>
      </c>
      <c r="N2658">
        <v>152</v>
      </c>
      <c r="O2658" t="b">
        <v>0</v>
      </c>
      <c r="P2658" t="s">
        <v>8301</v>
      </c>
      <c r="Q2658" s="7">
        <f t="shared" si="248"/>
        <v>0.11436666666666667</v>
      </c>
      <c r="R2658" s="8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5">
        <f t="shared" si="246"/>
        <v>42551.928854166668</v>
      </c>
      <c r="L2659" s="5">
        <f t="shared" si="247"/>
        <v>42585.0625</v>
      </c>
      <c r="M2659" t="b">
        <v>0</v>
      </c>
      <c r="N2659">
        <v>59</v>
      </c>
      <c r="O2659" t="b">
        <v>0</v>
      </c>
      <c r="P2659" t="s">
        <v>8301</v>
      </c>
      <c r="Q2659" s="7">
        <f t="shared" si="248"/>
        <v>0.18737933333333334</v>
      </c>
      <c r="R2659" s="8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5">
        <f t="shared" si="246"/>
        <v>42551.884189814817</v>
      </c>
      <c r="L2660" s="5">
        <f t="shared" si="247"/>
        <v>42581.884189814817</v>
      </c>
      <c r="M2660" t="b">
        <v>0</v>
      </c>
      <c r="N2660">
        <v>4</v>
      </c>
      <c r="O2660" t="b">
        <v>0</v>
      </c>
      <c r="P2660" t="s">
        <v>8301</v>
      </c>
      <c r="Q2660" s="7">
        <f t="shared" si="248"/>
        <v>9.2857142857142856E-4</v>
      </c>
      <c r="R2660" s="8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5">
        <f t="shared" si="246"/>
        <v>42082.069560185191</v>
      </c>
      <c r="L2661" s="5">
        <f t="shared" si="247"/>
        <v>42112.069560185191</v>
      </c>
      <c r="M2661" t="b">
        <v>0</v>
      </c>
      <c r="N2661">
        <v>10</v>
      </c>
      <c r="O2661" t="b">
        <v>0</v>
      </c>
      <c r="P2661" t="s">
        <v>8301</v>
      </c>
      <c r="Q2661" s="7">
        <f t="shared" si="248"/>
        <v>2.720408163265306E-2</v>
      </c>
      <c r="R2661" s="8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5">
        <f t="shared" si="246"/>
        <v>42272.713171296295</v>
      </c>
      <c r="L2662" s="5">
        <f t="shared" si="247"/>
        <v>42332.754837962959</v>
      </c>
      <c r="M2662" t="b">
        <v>0</v>
      </c>
      <c r="N2662">
        <v>5</v>
      </c>
      <c r="O2662" t="b">
        <v>0</v>
      </c>
      <c r="P2662" t="s">
        <v>8301</v>
      </c>
      <c r="Q2662" s="7">
        <f t="shared" si="248"/>
        <v>9.5E-4</v>
      </c>
      <c r="R2662" s="8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5">
        <f t="shared" si="246"/>
        <v>41542.958449074074</v>
      </c>
      <c r="L2663" s="5">
        <f t="shared" si="247"/>
        <v>41572.958449074074</v>
      </c>
      <c r="M2663" t="b">
        <v>0</v>
      </c>
      <c r="N2663">
        <v>60</v>
      </c>
      <c r="O2663" t="b">
        <v>1</v>
      </c>
      <c r="P2663" t="s">
        <v>8302</v>
      </c>
      <c r="Q2663" s="7">
        <f t="shared" si="248"/>
        <v>1.0289999999999999</v>
      </c>
      <c r="R2663" s="8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5">
        <f t="shared" si="246"/>
        <v>42207.746678240743</v>
      </c>
      <c r="L2664" s="5">
        <f t="shared" si="247"/>
        <v>42237.746678240743</v>
      </c>
      <c r="M2664" t="b">
        <v>0</v>
      </c>
      <c r="N2664">
        <v>80</v>
      </c>
      <c r="O2664" t="b">
        <v>1</v>
      </c>
      <c r="P2664" t="s">
        <v>8302</v>
      </c>
      <c r="Q2664" s="7">
        <f t="shared" si="248"/>
        <v>1.0680000000000001</v>
      </c>
      <c r="R2664" s="8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5">
        <f t="shared" si="246"/>
        <v>42222.622766203705</v>
      </c>
      <c r="L2665" s="5">
        <f t="shared" si="247"/>
        <v>42251.625</v>
      </c>
      <c r="M2665" t="b">
        <v>0</v>
      </c>
      <c r="N2665">
        <v>56</v>
      </c>
      <c r="O2665" t="b">
        <v>1</v>
      </c>
      <c r="P2665" t="s">
        <v>8302</v>
      </c>
      <c r="Q2665" s="7">
        <f t="shared" si="248"/>
        <v>1.0459624999999999</v>
      </c>
      <c r="R2665" s="8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5">
        <f t="shared" si="246"/>
        <v>42313.02542824074</v>
      </c>
      <c r="L2666" s="5">
        <f t="shared" si="247"/>
        <v>42347.290972222225</v>
      </c>
      <c r="M2666" t="b">
        <v>0</v>
      </c>
      <c r="N2666">
        <v>104</v>
      </c>
      <c r="O2666" t="b">
        <v>1</v>
      </c>
      <c r="P2666" t="s">
        <v>8302</v>
      </c>
      <c r="Q2666" s="7">
        <f t="shared" si="248"/>
        <v>1.0342857142857143</v>
      </c>
      <c r="R2666" s="8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5">
        <f t="shared" si="246"/>
        <v>42083.895532407405</v>
      </c>
      <c r="L2667" s="5">
        <f t="shared" si="247"/>
        <v>42128.895532407405</v>
      </c>
      <c r="M2667" t="b">
        <v>0</v>
      </c>
      <c r="N2667">
        <v>46</v>
      </c>
      <c r="O2667" t="b">
        <v>1</v>
      </c>
      <c r="P2667" t="s">
        <v>8302</v>
      </c>
      <c r="Q2667" s="7">
        <f t="shared" si="248"/>
        <v>1.2314285714285715</v>
      </c>
      <c r="R2667" s="8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5">
        <f t="shared" si="246"/>
        <v>42235.764340277776</v>
      </c>
      <c r="L2668" s="5">
        <f t="shared" si="247"/>
        <v>42272.875</v>
      </c>
      <c r="M2668" t="b">
        <v>0</v>
      </c>
      <c r="N2668">
        <v>206</v>
      </c>
      <c r="O2668" t="b">
        <v>1</v>
      </c>
      <c r="P2668" t="s">
        <v>8302</v>
      </c>
      <c r="Q2668" s="7">
        <f t="shared" si="248"/>
        <v>1.592951</v>
      </c>
      <c r="R2668" s="8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5">
        <f t="shared" si="246"/>
        <v>42380.926111111112</v>
      </c>
      <c r="L2669" s="5">
        <f t="shared" si="247"/>
        <v>42410.926111111112</v>
      </c>
      <c r="M2669" t="b">
        <v>0</v>
      </c>
      <c r="N2669">
        <v>18</v>
      </c>
      <c r="O2669" t="b">
        <v>1</v>
      </c>
      <c r="P2669" t="s">
        <v>8302</v>
      </c>
      <c r="Q2669" s="7">
        <f t="shared" si="248"/>
        <v>1.1066666666666667</v>
      </c>
      <c r="R2669" s="8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5">
        <f t="shared" si="246"/>
        <v>42275.588715277772</v>
      </c>
      <c r="L2670" s="5">
        <f t="shared" si="247"/>
        <v>42317.60555555555</v>
      </c>
      <c r="M2670" t="b">
        <v>0</v>
      </c>
      <c r="N2670">
        <v>28</v>
      </c>
      <c r="O2670" t="b">
        <v>1</v>
      </c>
      <c r="P2670" t="s">
        <v>8302</v>
      </c>
      <c r="Q2670" s="7">
        <f t="shared" si="248"/>
        <v>1.7070000000000001</v>
      </c>
      <c r="R2670" s="8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5">
        <f t="shared" si="246"/>
        <v>42319.035833333335</v>
      </c>
      <c r="L2671" s="5">
        <f t="shared" si="247"/>
        <v>42379.035833333335</v>
      </c>
      <c r="M2671" t="b">
        <v>0</v>
      </c>
      <c r="N2671">
        <v>11</v>
      </c>
      <c r="O2671" t="b">
        <v>1</v>
      </c>
      <c r="P2671" t="s">
        <v>8302</v>
      </c>
      <c r="Q2671" s="7">
        <f t="shared" si="248"/>
        <v>1.25125</v>
      </c>
      <c r="R2671" s="8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5">
        <f t="shared" si="246"/>
        <v>41821.020601851851</v>
      </c>
      <c r="L2672" s="5">
        <f t="shared" si="247"/>
        <v>41849.020601851851</v>
      </c>
      <c r="M2672" t="b">
        <v>1</v>
      </c>
      <c r="N2672">
        <v>60</v>
      </c>
      <c r="O2672" t="b">
        <v>0</v>
      </c>
      <c r="P2672" t="s">
        <v>8302</v>
      </c>
      <c r="Q2672" s="7">
        <f t="shared" si="248"/>
        <v>6.4158609339642042E-2</v>
      </c>
      <c r="R2672" s="8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5">
        <f t="shared" si="246"/>
        <v>41962.749027777783</v>
      </c>
      <c r="L2673" s="5">
        <f t="shared" si="247"/>
        <v>41992.818055555559</v>
      </c>
      <c r="M2673" t="b">
        <v>1</v>
      </c>
      <c r="N2673">
        <v>84</v>
      </c>
      <c r="O2673" t="b">
        <v>0</v>
      </c>
      <c r="P2673" t="s">
        <v>8302</v>
      </c>
      <c r="Q2673" s="7">
        <f t="shared" si="248"/>
        <v>0.11344</v>
      </c>
      <c r="R2673" s="8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5">
        <f t="shared" si="246"/>
        <v>42344.884143518517</v>
      </c>
      <c r="L2674" s="5">
        <f t="shared" si="247"/>
        <v>42366.25</v>
      </c>
      <c r="M2674" t="b">
        <v>1</v>
      </c>
      <c r="N2674">
        <v>47</v>
      </c>
      <c r="O2674" t="b">
        <v>0</v>
      </c>
      <c r="P2674" t="s">
        <v>8302</v>
      </c>
      <c r="Q2674" s="7">
        <f t="shared" si="248"/>
        <v>0.33189999999999997</v>
      </c>
      <c r="R2674" s="8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5">
        <f t="shared" si="246"/>
        <v>41912.541655092595</v>
      </c>
      <c r="L2675" s="5">
        <f t="shared" si="247"/>
        <v>41941.947916666664</v>
      </c>
      <c r="M2675" t="b">
        <v>1</v>
      </c>
      <c r="N2675">
        <v>66</v>
      </c>
      <c r="O2675" t="b">
        <v>0</v>
      </c>
      <c r="P2675" t="s">
        <v>8302</v>
      </c>
      <c r="Q2675" s="7">
        <f t="shared" si="248"/>
        <v>0.27579999999999999</v>
      </c>
      <c r="R2675" s="8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5">
        <f t="shared" si="246"/>
        <v>42529.632754629631</v>
      </c>
      <c r="L2676" s="5">
        <f t="shared" si="247"/>
        <v>42556.207638888889</v>
      </c>
      <c r="M2676" t="b">
        <v>1</v>
      </c>
      <c r="N2676">
        <v>171</v>
      </c>
      <c r="O2676" t="b">
        <v>0</v>
      </c>
      <c r="P2676" t="s">
        <v>8302</v>
      </c>
      <c r="Q2676" s="7">
        <f t="shared" si="248"/>
        <v>0.62839999999999996</v>
      </c>
      <c r="R2676" s="8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5">
        <f t="shared" si="246"/>
        <v>41923.857511574075</v>
      </c>
      <c r="L2677" s="5">
        <f t="shared" si="247"/>
        <v>41953.899178240739</v>
      </c>
      <c r="M2677" t="b">
        <v>1</v>
      </c>
      <c r="N2677">
        <v>29</v>
      </c>
      <c r="O2677" t="b">
        <v>0</v>
      </c>
      <c r="P2677" t="s">
        <v>8302</v>
      </c>
      <c r="Q2677" s="7">
        <f t="shared" si="248"/>
        <v>7.5880000000000003E-2</v>
      </c>
      <c r="R2677" s="8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5">
        <f t="shared" si="246"/>
        <v>42482.624699074076</v>
      </c>
      <c r="L2678" s="5">
        <f t="shared" si="247"/>
        <v>42512.624699074076</v>
      </c>
      <c r="M2678" t="b">
        <v>0</v>
      </c>
      <c r="N2678">
        <v>9</v>
      </c>
      <c r="O2678" t="b">
        <v>0</v>
      </c>
      <c r="P2678" t="s">
        <v>8302</v>
      </c>
      <c r="Q2678" s="7">
        <f t="shared" si="248"/>
        <v>0.50380952380952382</v>
      </c>
      <c r="R2678" s="8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5">
        <f t="shared" si="246"/>
        <v>41793.029432870368</v>
      </c>
      <c r="L2679" s="5">
        <f t="shared" si="247"/>
        <v>41823.029432870368</v>
      </c>
      <c r="M2679" t="b">
        <v>0</v>
      </c>
      <c r="N2679">
        <v>27</v>
      </c>
      <c r="O2679" t="b">
        <v>0</v>
      </c>
      <c r="P2679" t="s">
        <v>8302</v>
      </c>
      <c r="Q2679" s="7">
        <f t="shared" si="248"/>
        <v>0.17512820512820512</v>
      </c>
      <c r="R2679" s="8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5">
        <f t="shared" si="246"/>
        <v>42241.798206018517</v>
      </c>
      <c r="L2680" s="5">
        <f t="shared" si="247"/>
        <v>42271.798206018517</v>
      </c>
      <c r="M2680" t="b">
        <v>0</v>
      </c>
      <c r="N2680">
        <v>2</v>
      </c>
      <c r="O2680" t="b">
        <v>0</v>
      </c>
      <c r="P2680" t="s">
        <v>8302</v>
      </c>
      <c r="Q2680" s="7">
        <f t="shared" si="248"/>
        <v>1.3750000000000001E-4</v>
      </c>
      <c r="R2680" s="8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5">
        <f t="shared" si="246"/>
        <v>42033.001087962963</v>
      </c>
      <c r="L2681" s="5">
        <f t="shared" si="247"/>
        <v>42063.001087962963</v>
      </c>
      <c r="M2681" t="b">
        <v>0</v>
      </c>
      <c r="N2681">
        <v>3</v>
      </c>
      <c r="O2681" t="b">
        <v>0</v>
      </c>
      <c r="P2681" t="s">
        <v>8302</v>
      </c>
      <c r="Q2681" s="7">
        <f t="shared" si="248"/>
        <v>3.3E-3</v>
      </c>
      <c r="R2681" s="8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5">
        <f t="shared" si="246"/>
        <v>42436.211701388893</v>
      </c>
      <c r="L2682" s="5">
        <f t="shared" si="247"/>
        <v>42466.170034722221</v>
      </c>
      <c r="M2682" t="b">
        <v>0</v>
      </c>
      <c r="N2682">
        <v>4</v>
      </c>
      <c r="O2682" t="b">
        <v>0</v>
      </c>
      <c r="P2682" t="s">
        <v>8302</v>
      </c>
      <c r="Q2682" s="7">
        <f t="shared" si="248"/>
        <v>8.6250000000000007E-3</v>
      </c>
      <c r="R2682" s="8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5">
        <f t="shared" si="246"/>
        <v>41805.895254629628</v>
      </c>
      <c r="L2683" s="5">
        <f t="shared" si="247"/>
        <v>41830.895254629628</v>
      </c>
      <c r="M2683" t="b">
        <v>0</v>
      </c>
      <c r="N2683">
        <v>2</v>
      </c>
      <c r="O2683" t="b">
        <v>0</v>
      </c>
      <c r="P2683" t="s">
        <v>8284</v>
      </c>
      <c r="Q2683" s="7">
        <f t="shared" si="248"/>
        <v>6.875E-3</v>
      </c>
      <c r="R2683" s="8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5">
        <f t="shared" si="246"/>
        <v>41932.871990740743</v>
      </c>
      <c r="L2684" s="5">
        <f t="shared" si="247"/>
        <v>41965.249305555553</v>
      </c>
      <c r="M2684" t="b">
        <v>0</v>
      </c>
      <c r="N2684">
        <v>20</v>
      </c>
      <c r="O2684" t="b">
        <v>0</v>
      </c>
      <c r="P2684" t="s">
        <v>8284</v>
      </c>
      <c r="Q2684" s="7">
        <f t="shared" si="248"/>
        <v>0.28299999999999997</v>
      </c>
      <c r="R2684" s="8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5">
        <f t="shared" si="246"/>
        <v>42034.75509259259</v>
      </c>
      <c r="L2685" s="5">
        <f t="shared" si="247"/>
        <v>42064.75509259259</v>
      </c>
      <c r="M2685" t="b">
        <v>0</v>
      </c>
      <c r="N2685">
        <v>3</v>
      </c>
      <c r="O2685" t="b">
        <v>0</v>
      </c>
      <c r="P2685" t="s">
        <v>8284</v>
      </c>
      <c r="Q2685" s="7">
        <f t="shared" si="248"/>
        <v>2.3999999999999998E-3</v>
      </c>
      <c r="R2685" s="8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5">
        <f t="shared" si="246"/>
        <v>41820.914641203701</v>
      </c>
      <c r="L2686" s="5">
        <f t="shared" si="247"/>
        <v>41860.914641203701</v>
      </c>
      <c r="M2686" t="b">
        <v>0</v>
      </c>
      <c r="N2686">
        <v>4</v>
      </c>
      <c r="O2686" t="b">
        <v>0</v>
      </c>
      <c r="P2686" t="s">
        <v>8284</v>
      </c>
      <c r="Q2686" s="7">
        <f t="shared" si="248"/>
        <v>1.1428571428571429E-2</v>
      </c>
      <c r="R2686" s="8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5">
        <f t="shared" si="246"/>
        <v>42061.69594907407</v>
      </c>
      <c r="L2687" s="5">
        <f t="shared" si="247"/>
        <v>42121.654282407413</v>
      </c>
      <c r="M2687" t="b">
        <v>0</v>
      </c>
      <c r="N2687">
        <v>1</v>
      </c>
      <c r="O2687" t="b">
        <v>0</v>
      </c>
      <c r="P2687" t="s">
        <v>8284</v>
      </c>
      <c r="Q2687" s="7">
        <f t="shared" si="248"/>
        <v>2.0000000000000001E-4</v>
      </c>
      <c r="R2687" s="8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5">
        <f t="shared" si="246"/>
        <v>41892.974803240737</v>
      </c>
      <c r="L2688" s="5">
        <f t="shared" si="247"/>
        <v>41912.974803240737</v>
      </c>
      <c r="M2688" t="b">
        <v>0</v>
      </c>
      <c r="N2688">
        <v>0</v>
      </c>
      <c r="O2688" t="b">
        <v>0</v>
      </c>
      <c r="P2688" t="s">
        <v>8284</v>
      </c>
      <c r="Q2688" s="7">
        <f t="shared" si="248"/>
        <v>0</v>
      </c>
      <c r="R2688" s="8">
        <f t="shared" si="249"/>
        <v>0</v>
      </c>
      <c r="S2688" t="str">
        <f t="shared" si="250"/>
        <v>food</v>
      </c>
      <c r="T2688" t="str">
        <f t="shared" si="251"/>
        <v>food trucks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5">
        <f t="shared" si="246"/>
        <v>42154.64025462963</v>
      </c>
      <c r="L2689" s="5">
        <f t="shared" si="247"/>
        <v>42184.64025462963</v>
      </c>
      <c r="M2689" t="b">
        <v>0</v>
      </c>
      <c r="N2689">
        <v>0</v>
      </c>
      <c r="O2689" t="b">
        <v>0</v>
      </c>
      <c r="P2689" t="s">
        <v>8284</v>
      </c>
      <c r="Q2689" s="7">
        <f t="shared" si="248"/>
        <v>0</v>
      </c>
      <c r="R2689" s="8">
        <f t="shared" si="249"/>
        <v>0</v>
      </c>
      <c r="S2689" t="str">
        <f t="shared" si="250"/>
        <v>food</v>
      </c>
      <c r="T2689" t="str">
        <f t="shared" si="251"/>
        <v>food trucks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5">
        <f t="shared" si="246"/>
        <v>42028.118865740747</v>
      </c>
      <c r="L2690" s="5">
        <f t="shared" si="247"/>
        <v>42059.125</v>
      </c>
      <c r="M2690" t="b">
        <v>0</v>
      </c>
      <c r="N2690">
        <v>14</v>
      </c>
      <c r="O2690" t="b">
        <v>0</v>
      </c>
      <c r="P2690" t="s">
        <v>8284</v>
      </c>
      <c r="Q2690" s="7">
        <f t="shared" si="248"/>
        <v>1.48E-3</v>
      </c>
      <c r="R2690" s="8">
        <f t="shared" si="249"/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5">
        <f t="shared" ref="K2691:K2754" si="252">(((J2691/60)/60)/24)+DATE(1970,1,1)</f>
        <v>42551.961689814809</v>
      </c>
      <c r="L2691" s="5">
        <f t="shared" ref="L2691:L2754" si="253">(((I2691/60)/60)/24)+DATE(1970,1,1)</f>
        <v>42581.961689814809</v>
      </c>
      <c r="M2691" t="b">
        <v>0</v>
      </c>
      <c r="N2691">
        <v>1</v>
      </c>
      <c r="O2691" t="b">
        <v>0</v>
      </c>
      <c r="P2691" t="s">
        <v>8284</v>
      </c>
      <c r="Q2691" s="7">
        <f t="shared" ref="Q2691:Q2754" si="254">E2691/D2691</f>
        <v>2.8571428571428571E-5</v>
      </c>
      <c r="R2691" s="8">
        <f t="shared" ref="R2691:R2754" si="255">IFERROR(E2691/N2691,0)</f>
        <v>1</v>
      </c>
      <c r="S2691" t="str">
        <f t="shared" ref="S2691:S2754" si="256">LEFT(P2691,FIND("/",P2691)-1)</f>
        <v>food</v>
      </c>
      <c r="T2691" t="str">
        <f t="shared" ref="T2691:T2754" si="257">RIGHT(P2691,LEN(P2691)-FIND("/",P2691))</f>
        <v>food trucks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5">
        <f t="shared" si="252"/>
        <v>42113.105046296296</v>
      </c>
      <c r="L2692" s="5">
        <f t="shared" si="253"/>
        <v>42158.105046296296</v>
      </c>
      <c r="M2692" t="b">
        <v>0</v>
      </c>
      <c r="N2692">
        <v>118</v>
      </c>
      <c r="O2692" t="b">
        <v>0</v>
      </c>
      <c r="P2692" t="s">
        <v>8284</v>
      </c>
      <c r="Q2692" s="7">
        <f t="shared" si="254"/>
        <v>0.107325</v>
      </c>
      <c r="R2692" s="8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5">
        <f t="shared" si="252"/>
        <v>42089.724039351851</v>
      </c>
      <c r="L2693" s="5">
        <f t="shared" si="253"/>
        <v>42134.724039351851</v>
      </c>
      <c r="M2693" t="b">
        <v>0</v>
      </c>
      <c r="N2693">
        <v>2</v>
      </c>
      <c r="O2693" t="b">
        <v>0</v>
      </c>
      <c r="P2693" t="s">
        <v>8284</v>
      </c>
      <c r="Q2693" s="7">
        <f t="shared" si="254"/>
        <v>5.3846153846153844E-4</v>
      </c>
      <c r="R2693" s="8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5">
        <f t="shared" si="252"/>
        <v>42058.334027777775</v>
      </c>
      <c r="L2694" s="5">
        <f t="shared" si="253"/>
        <v>42088.292361111111</v>
      </c>
      <c r="M2694" t="b">
        <v>0</v>
      </c>
      <c r="N2694">
        <v>1</v>
      </c>
      <c r="O2694" t="b">
        <v>0</v>
      </c>
      <c r="P2694" t="s">
        <v>8284</v>
      </c>
      <c r="Q2694" s="7">
        <f t="shared" si="254"/>
        <v>7.1428571428571426E-3</v>
      </c>
      <c r="R2694" s="8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5">
        <f t="shared" si="252"/>
        <v>41834.138495370367</v>
      </c>
      <c r="L2695" s="5">
        <f t="shared" si="253"/>
        <v>41864.138495370367</v>
      </c>
      <c r="M2695" t="b">
        <v>0</v>
      </c>
      <c r="N2695">
        <v>3</v>
      </c>
      <c r="O2695" t="b">
        <v>0</v>
      </c>
      <c r="P2695" t="s">
        <v>8284</v>
      </c>
      <c r="Q2695" s="7">
        <f t="shared" si="254"/>
        <v>8.0000000000000002E-3</v>
      </c>
      <c r="R2695" s="8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5">
        <f t="shared" si="252"/>
        <v>41878.140497685185</v>
      </c>
      <c r="L2696" s="5">
        <f t="shared" si="253"/>
        <v>41908.140497685185</v>
      </c>
      <c r="M2696" t="b">
        <v>0</v>
      </c>
      <c r="N2696">
        <v>1</v>
      </c>
      <c r="O2696" t="b">
        <v>0</v>
      </c>
      <c r="P2696" t="s">
        <v>8284</v>
      </c>
      <c r="Q2696" s="7">
        <f t="shared" si="254"/>
        <v>3.3333333333333335E-5</v>
      </c>
      <c r="R2696" s="8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5">
        <f t="shared" si="252"/>
        <v>42048.181921296295</v>
      </c>
      <c r="L2697" s="5">
        <f t="shared" si="253"/>
        <v>42108.14025462963</v>
      </c>
      <c r="M2697" t="b">
        <v>0</v>
      </c>
      <c r="N2697">
        <v>3</v>
      </c>
      <c r="O2697" t="b">
        <v>0</v>
      </c>
      <c r="P2697" t="s">
        <v>8284</v>
      </c>
      <c r="Q2697" s="7">
        <f t="shared" si="254"/>
        <v>4.7333333333333333E-3</v>
      </c>
      <c r="R2697" s="8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5">
        <f t="shared" si="252"/>
        <v>41964.844444444447</v>
      </c>
      <c r="L2698" s="5">
        <f t="shared" si="253"/>
        <v>41998.844444444447</v>
      </c>
      <c r="M2698" t="b">
        <v>0</v>
      </c>
      <c r="N2698">
        <v>38</v>
      </c>
      <c r="O2698" t="b">
        <v>0</v>
      </c>
      <c r="P2698" t="s">
        <v>8284</v>
      </c>
      <c r="Q2698" s="7">
        <f t="shared" si="254"/>
        <v>5.6500000000000002E-2</v>
      </c>
      <c r="R2698" s="8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5">
        <f t="shared" si="252"/>
        <v>42187.940081018518</v>
      </c>
      <c r="L2699" s="5">
        <f t="shared" si="253"/>
        <v>42218.916666666672</v>
      </c>
      <c r="M2699" t="b">
        <v>0</v>
      </c>
      <c r="N2699">
        <v>52</v>
      </c>
      <c r="O2699" t="b">
        <v>0</v>
      </c>
      <c r="P2699" t="s">
        <v>8284</v>
      </c>
      <c r="Q2699" s="7">
        <f t="shared" si="254"/>
        <v>0.26352173913043481</v>
      </c>
      <c r="R2699" s="8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5">
        <f t="shared" si="252"/>
        <v>41787.898240740738</v>
      </c>
      <c r="L2700" s="5">
        <f t="shared" si="253"/>
        <v>41817.898240740738</v>
      </c>
      <c r="M2700" t="b">
        <v>0</v>
      </c>
      <c r="N2700">
        <v>2</v>
      </c>
      <c r="O2700" t="b">
        <v>0</v>
      </c>
      <c r="P2700" t="s">
        <v>8284</v>
      </c>
      <c r="Q2700" s="7">
        <f t="shared" si="254"/>
        <v>3.2512500000000002E-3</v>
      </c>
      <c r="R2700" s="8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5">
        <f t="shared" si="252"/>
        <v>41829.896562499998</v>
      </c>
      <c r="L2701" s="5">
        <f t="shared" si="253"/>
        <v>41859.896562499998</v>
      </c>
      <c r="M2701" t="b">
        <v>0</v>
      </c>
      <c r="N2701">
        <v>0</v>
      </c>
      <c r="O2701" t="b">
        <v>0</v>
      </c>
      <c r="P2701" t="s">
        <v>8284</v>
      </c>
      <c r="Q2701" s="7">
        <f t="shared" si="254"/>
        <v>0</v>
      </c>
      <c r="R2701" s="8">
        <f t="shared" si="255"/>
        <v>0</v>
      </c>
      <c r="S2701" t="str">
        <f t="shared" si="256"/>
        <v>food</v>
      </c>
      <c r="T2701" t="str">
        <f t="shared" si="257"/>
        <v>food trucks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5">
        <f t="shared" si="252"/>
        <v>41870.87467592593</v>
      </c>
      <c r="L2702" s="5">
        <f t="shared" si="253"/>
        <v>41900.87467592593</v>
      </c>
      <c r="M2702" t="b">
        <v>0</v>
      </c>
      <c r="N2702">
        <v>4</v>
      </c>
      <c r="O2702" t="b">
        <v>0</v>
      </c>
      <c r="P2702" t="s">
        <v>8284</v>
      </c>
      <c r="Q2702" s="7">
        <f t="shared" si="254"/>
        <v>7.0007000700070005E-3</v>
      </c>
      <c r="R2702" s="8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5">
        <f t="shared" si="252"/>
        <v>42801.774699074071</v>
      </c>
      <c r="L2703" s="5">
        <f t="shared" si="253"/>
        <v>42832.733032407406</v>
      </c>
      <c r="M2703" t="b">
        <v>0</v>
      </c>
      <c r="N2703">
        <v>46</v>
      </c>
      <c r="O2703" t="b">
        <v>0</v>
      </c>
      <c r="P2703" t="s">
        <v>8303</v>
      </c>
      <c r="Q2703" s="7">
        <f t="shared" si="254"/>
        <v>0.46176470588235297</v>
      </c>
      <c r="R2703" s="8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5">
        <f t="shared" si="252"/>
        <v>42800.801817129628</v>
      </c>
      <c r="L2704" s="5">
        <f t="shared" si="253"/>
        <v>42830.760150462964</v>
      </c>
      <c r="M2704" t="b">
        <v>1</v>
      </c>
      <c r="N2704">
        <v>26</v>
      </c>
      <c r="O2704" t="b">
        <v>0</v>
      </c>
      <c r="P2704" t="s">
        <v>8303</v>
      </c>
      <c r="Q2704" s="7">
        <f t="shared" si="254"/>
        <v>0.34410000000000002</v>
      </c>
      <c r="R2704" s="8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5">
        <f t="shared" si="252"/>
        <v>42756.690162037034</v>
      </c>
      <c r="L2705" s="5">
        <f t="shared" si="253"/>
        <v>42816.648495370369</v>
      </c>
      <c r="M2705" t="b">
        <v>0</v>
      </c>
      <c r="N2705">
        <v>45</v>
      </c>
      <c r="O2705" t="b">
        <v>0</v>
      </c>
      <c r="P2705" t="s">
        <v>8303</v>
      </c>
      <c r="Q2705" s="7">
        <f t="shared" si="254"/>
        <v>1.0375000000000001</v>
      </c>
      <c r="R2705" s="8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5">
        <f t="shared" si="252"/>
        <v>42787.862430555557</v>
      </c>
      <c r="L2706" s="5">
        <f t="shared" si="253"/>
        <v>42830.820763888885</v>
      </c>
      <c r="M2706" t="b">
        <v>0</v>
      </c>
      <c r="N2706">
        <v>7</v>
      </c>
      <c r="O2706" t="b">
        <v>0</v>
      </c>
      <c r="P2706" t="s">
        <v>8303</v>
      </c>
      <c r="Q2706" s="7">
        <f t="shared" si="254"/>
        <v>6.0263157894736845E-2</v>
      </c>
      <c r="R2706" s="8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5">
        <f t="shared" si="252"/>
        <v>42773.916180555556</v>
      </c>
      <c r="L2707" s="5">
        <f t="shared" si="253"/>
        <v>42818.874513888892</v>
      </c>
      <c r="M2707" t="b">
        <v>0</v>
      </c>
      <c r="N2707">
        <v>8</v>
      </c>
      <c r="O2707" t="b">
        <v>0</v>
      </c>
      <c r="P2707" t="s">
        <v>8303</v>
      </c>
      <c r="Q2707" s="7">
        <f t="shared" si="254"/>
        <v>0.10539393939393939</v>
      </c>
      <c r="R2707" s="8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5">
        <f t="shared" si="252"/>
        <v>41899.294942129629</v>
      </c>
      <c r="L2708" s="5">
        <f t="shared" si="253"/>
        <v>41928.290972222225</v>
      </c>
      <c r="M2708" t="b">
        <v>1</v>
      </c>
      <c r="N2708">
        <v>263</v>
      </c>
      <c r="O2708" t="b">
        <v>1</v>
      </c>
      <c r="P2708" t="s">
        <v>8303</v>
      </c>
      <c r="Q2708" s="7">
        <f t="shared" si="254"/>
        <v>1.1229714285714285</v>
      </c>
      <c r="R2708" s="8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5">
        <f t="shared" si="252"/>
        <v>41391.782905092594</v>
      </c>
      <c r="L2709" s="5">
        <f t="shared" si="253"/>
        <v>41421.290972222225</v>
      </c>
      <c r="M2709" t="b">
        <v>1</v>
      </c>
      <c r="N2709">
        <v>394</v>
      </c>
      <c r="O2709" t="b">
        <v>1</v>
      </c>
      <c r="P2709" t="s">
        <v>8303</v>
      </c>
      <c r="Q2709" s="7">
        <f t="shared" si="254"/>
        <v>3.50844625</v>
      </c>
      <c r="R2709" s="8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5">
        <f t="shared" si="252"/>
        <v>42512.698217592595</v>
      </c>
      <c r="L2710" s="5">
        <f t="shared" si="253"/>
        <v>42572.698217592595</v>
      </c>
      <c r="M2710" t="b">
        <v>1</v>
      </c>
      <c r="N2710">
        <v>1049</v>
      </c>
      <c r="O2710" t="b">
        <v>1</v>
      </c>
      <c r="P2710" t="s">
        <v>8303</v>
      </c>
      <c r="Q2710" s="7">
        <f t="shared" si="254"/>
        <v>2.3321535</v>
      </c>
      <c r="R2710" s="8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5">
        <f t="shared" si="252"/>
        <v>42612.149780092594</v>
      </c>
      <c r="L2711" s="5">
        <f t="shared" si="253"/>
        <v>42647.165972222225</v>
      </c>
      <c r="M2711" t="b">
        <v>1</v>
      </c>
      <c r="N2711">
        <v>308</v>
      </c>
      <c r="O2711" t="b">
        <v>1</v>
      </c>
      <c r="P2711" t="s">
        <v>8303</v>
      </c>
      <c r="Q2711" s="7">
        <f t="shared" si="254"/>
        <v>1.01606</v>
      </c>
      <c r="R2711" s="8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5">
        <f t="shared" si="252"/>
        <v>41828.229490740741</v>
      </c>
      <c r="L2712" s="5">
        <f t="shared" si="253"/>
        <v>41860.083333333336</v>
      </c>
      <c r="M2712" t="b">
        <v>1</v>
      </c>
      <c r="N2712">
        <v>1088</v>
      </c>
      <c r="O2712" t="b">
        <v>1</v>
      </c>
      <c r="P2712" t="s">
        <v>8303</v>
      </c>
      <c r="Q2712" s="7">
        <f t="shared" si="254"/>
        <v>1.5390035000000002</v>
      </c>
      <c r="R2712" s="8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5">
        <f t="shared" si="252"/>
        <v>41780.745254629634</v>
      </c>
      <c r="L2713" s="5">
        <f t="shared" si="253"/>
        <v>41810.917361111111</v>
      </c>
      <c r="M2713" t="b">
        <v>1</v>
      </c>
      <c r="N2713">
        <v>73</v>
      </c>
      <c r="O2713" t="b">
        <v>1</v>
      </c>
      <c r="P2713" t="s">
        <v>8303</v>
      </c>
      <c r="Q2713" s="7">
        <f t="shared" si="254"/>
        <v>1.007161125319693</v>
      </c>
      <c r="R2713" s="8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5">
        <f t="shared" si="252"/>
        <v>41432.062037037038</v>
      </c>
      <c r="L2714" s="5">
        <f t="shared" si="253"/>
        <v>41468.75</v>
      </c>
      <c r="M2714" t="b">
        <v>1</v>
      </c>
      <c r="N2714">
        <v>143</v>
      </c>
      <c r="O2714" t="b">
        <v>1</v>
      </c>
      <c r="P2714" t="s">
        <v>8303</v>
      </c>
      <c r="Q2714" s="7">
        <f t="shared" si="254"/>
        <v>1.3138181818181818</v>
      </c>
      <c r="R2714" s="8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5">
        <f t="shared" si="252"/>
        <v>42322.653749999998</v>
      </c>
      <c r="L2715" s="5">
        <f t="shared" si="253"/>
        <v>42362.653749999998</v>
      </c>
      <c r="M2715" t="b">
        <v>1</v>
      </c>
      <c r="N2715">
        <v>1420</v>
      </c>
      <c r="O2715" t="b">
        <v>1</v>
      </c>
      <c r="P2715" t="s">
        <v>8303</v>
      </c>
      <c r="Q2715" s="7">
        <f t="shared" si="254"/>
        <v>1.0224133333333334</v>
      </c>
      <c r="R2715" s="8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5">
        <f t="shared" si="252"/>
        <v>42629.655046296291</v>
      </c>
      <c r="L2716" s="5">
        <f t="shared" si="253"/>
        <v>42657.958333333328</v>
      </c>
      <c r="M2716" t="b">
        <v>1</v>
      </c>
      <c r="N2716">
        <v>305</v>
      </c>
      <c r="O2716" t="b">
        <v>1</v>
      </c>
      <c r="P2716" t="s">
        <v>8303</v>
      </c>
      <c r="Q2716" s="7">
        <f t="shared" si="254"/>
        <v>1.1635599999999999</v>
      </c>
      <c r="R2716" s="8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5">
        <f t="shared" si="252"/>
        <v>42387.398472222223</v>
      </c>
      <c r="L2717" s="5">
        <f t="shared" si="253"/>
        <v>42421.398472222223</v>
      </c>
      <c r="M2717" t="b">
        <v>1</v>
      </c>
      <c r="N2717">
        <v>551</v>
      </c>
      <c r="O2717" t="b">
        <v>1</v>
      </c>
      <c r="P2717" t="s">
        <v>8303</v>
      </c>
      <c r="Q2717" s="7">
        <f t="shared" si="254"/>
        <v>2.6462241666666664</v>
      </c>
      <c r="R2717" s="8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5">
        <f t="shared" si="252"/>
        <v>42255.333252314813</v>
      </c>
      <c r="L2718" s="5">
        <f t="shared" si="253"/>
        <v>42285.333252314813</v>
      </c>
      <c r="M2718" t="b">
        <v>1</v>
      </c>
      <c r="N2718">
        <v>187</v>
      </c>
      <c r="O2718" t="b">
        <v>1</v>
      </c>
      <c r="P2718" t="s">
        <v>8303</v>
      </c>
      <c r="Q2718" s="7">
        <f t="shared" si="254"/>
        <v>1.1998010000000001</v>
      </c>
      <c r="R2718" s="8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5">
        <f t="shared" si="252"/>
        <v>41934.914918981485</v>
      </c>
      <c r="L2719" s="5">
        <f t="shared" si="253"/>
        <v>41979.956585648149</v>
      </c>
      <c r="M2719" t="b">
        <v>1</v>
      </c>
      <c r="N2719">
        <v>325</v>
      </c>
      <c r="O2719" t="b">
        <v>1</v>
      </c>
      <c r="P2719" t="s">
        <v>8303</v>
      </c>
      <c r="Q2719" s="7">
        <f t="shared" si="254"/>
        <v>1.2010400000000001</v>
      </c>
      <c r="R2719" s="8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5">
        <f t="shared" si="252"/>
        <v>42465.596585648149</v>
      </c>
      <c r="L2720" s="5">
        <f t="shared" si="253"/>
        <v>42493.958333333328</v>
      </c>
      <c r="M2720" t="b">
        <v>1</v>
      </c>
      <c r="N2720">
        <v>148</v>
      </c>
      <c r="O2720" t="b">
        <v>1</v>
      </c>
      <c r="P2720" t="s">
        <v>8303</v>
      </c>
      <c r="Q2720" s="7">
        <f t="shared" si="254"/>
        <v>1.0358333333333334</v>
      </c>
      <c r="R2720" s="8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5">
        <f t="shared" si="252"/>
        <v>42418.031180555554</v>
      </c>
      <c r="L2721" s="5">
        <f t="shared" si="253"/>
        <v>42477.989513888882</v>
      </c>
      <c r="M2721" t="b">
        <v>0</v>
      </c>
      <c r="N2721">
        <v>69</v>
      </c>
      <c r="O2721" t="b">
        <v>1</v>
      </c>
      <c r="P2721" t="s">
        <v>8303</v>
      </c>
      <c r="Q2721" s="7">
        <f t="shared" si="254"/>
        <v>1.0883333333333334</v>
      </c>
      <c r="R2721" s="8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5">
        <f t="shared" si="252"/>
        <v>42655.465891203698</v>
      </c>
      <c r="L2722" s="5">
        <f t="shared" si="253"/>
        <v>42685.507557870369</v>
      </c>
      <c r="M2722" t="b">
        <v>0</v>
      </c>
      <c r="N2722">
        <v>173</v>
      </c>
      <c r="O2722" t="b">
        <v>1</v>
      </c>
      <c r="P2722" t="s">
        <v>8303</v>
      </c>
      <c r="Q2722" s="7">
        <f t="shared" si="254"/>
        <v>1.1812400000000001</v>
      </c>
      <c r="R2722" s="8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5">
        <f t="shared" si="252"/>
        <v>41493.543958333335</v>
      </c>
      <c r="L2723" s="5">
        <f t="shared" si="253"/>
        <v>41523.791666666664</v>
      </c>
      <c r="M2723" t="b">
        <v>0</v>
      </c>
      <c r="N2723">
        <v>269</v>
      </c>
      <c r="O2723" t="b">
        <v>1</v>
      </c>
      <c r="P2723" t="s">
        <v>8295</v>
      </c>
      <c r="Q2723" s="7">
        <f t="shared" si="254"/>
        <v>14.62</v>
      </c>
      <c r="R2723" s="8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5">
        <f t="shared" si="252"/>
        <v>42704.857094907406</v>
      </c>
      <c r="L2724" s="5">
        <f t="shared" si="253"/>
        <v>42764.857094907406</v>
      </c>
      <c r="M2724" t="b">
        <v>0</v>
      </c>
      <c r="N2724">
        <v>185</v>
      </c>
      <c r="O2724" t="b">
        <v>1</v>
      </c>
      <c r="P2724" t="s">
        <v>8295</v>
      </c>
      <c r="Q2724" s="7">
        <f t="shared" si="254"/>
        <v>2.5253999999999999</v>
      </c>
      <c r="R2724" s="8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5">
        <f t="shared" si="252"/>
        <v>41944.83898148148</v>
      </c>
      <c r="L2725" s="5">
        <f t="shared" si="253"/>
        <v>42004.880648148144</v>
      </c>
      <c r="M2725" t="b">
        <v>0</v>
      </c>
      <c r="N2725">
        <v>176</v>
      </c>
      <c r="O2725" t="b">
        <v>1</v>
      </c>
      <c r="P2725" t="s">
        <v>8295</v>
      </c>
      <c r="Q2725" s="7">
        <f t="shared" si="254"/>
        <v>1.4005000000000001</v>
      </c>
      <c r="R2725" s="8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5">
        <f t="shared" si="252"/>
        <v>42199.32707175926</v>
      </c>
      <c r="L2726" s="5">
        <f t="shared" si="253"/>
        <v>42231.32707175926</v>
      </c>
      <c r="M2726" t="b">
        <v>0</v>
      </c>
      <c r="N2726">
        <v>1019</v>
      </c>
      <c r="O2726" t="b">
        <v>1</v>
      </c>
      <c r="P2726" t="s">
        <v>8295</v>
      </c>
      <c r="Q2726" s="7">
        <f t="shared" si="254"/>
        <v>2.9687520259319289</v>
      </c>
      <c r="R2726" s="8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5">
        <f t="shared" si="252"/>
        <v>42745.744618055556</v>
      </c>
      <c r="L2727" s="5">
        <f t="shared" si="253"/>
        <v>42795.744618055556</v>
      </c>
      <c r="M2727" t="b">
        <v>0</v>
      </c>
      <c r="N2727">
        <v>113</v>
      </c>
      <c r="O2727" t="b">
        <v>1</v>
      </c>
      <c r="P2727" t="s">
        <v>8295</v>
      </c>
      <c r="Q2727" s="7">
        <f t="shared" si="254"/>
        <v>1.445425</v>
      </c>
      <c r="R2727" s="8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5">
        <f t="shared" si="252"/>
        <v>42452.579988425925</v>
      </c>
      <c r="L2728" s="5">
        <f t="shared" si="253"/>
        <v>42482.579988425925</v>
      </c>
      <c r="M2728" t="b">
        <v>0</v>
      </c>
      <c r="N2728">
        <v>404</v>
      </c>
      <c r="O2728" t="b">
        <v>1</v>
      </c>
      <c r="P2728" t="s">
        <v>8295</v>
      </c>
      <c r="Q2728" s="7">
        <f t="shared" si="254"/>
        <v>1.05745</v>
      </c>
      <c r="R2728" s="8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5">
        <f t="shared" si="252"/>
        <v>42198.676655092597</v>
      </c>
      <c r="L2729" s="5">
        <f t="shared" si="253"/>
        <v>42223.676655092597</v>
      </c>
      <c r="M2729" t="b">
        <v>0</v>
      </c>
      <c r="N2729">
        <v>707</v>
      </c>
      <c r="O2729" t="b">
        <v>1</v>
      </c>
      <c r="P2729" t="s">
        <v>8295</v>
      </c>
      <c r="Q2729" s="7">
        <f t="shared" si="254"/>
        <v>4.9321000000000002</v>
      </c>
      <c r="R2729" s="8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5">
        <f t="shared" si="252"/>
        <v>42333.59993055556</v>
      </c>
      <c r="L2730" s="5">
        <f t="shared" si="253"/>
        <v>42368.59993055556</v>
      </c>
      <c r="M2730" t="b">
        <v>0</v>
      </c>
      <c r="N2730">
        <v>392</v>
      </c>
      <c r="O2730" t="b">
        <v>1</v>
      </c>
      <c r="P2730" t="s">
        <v>8295</v>
      </c>
      <c r="Q2730" s="7">
        <f t="shared" si="254"/>
        <v>2.0182666666666669</v>
      </c>
      <c r="R2730" s="8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5">
        <f t="shared" si="252"/>
        <v>42095.240706018521</v>
      </c>
      <c r="L2731" s="5">
        <f t="shared" si="253"/>
        <v>42125.240706018521</v>
      </c>
      <c r="M2731" t="b">
        <v>0</v>
      </c>
      <c r="N2731">
        <v>23</v>
      </c>
      <c r="O2731" t="b">
        <v>1</v>
      </c>
      <c r="P2731" t="s">
        <v>8295</v>
      </c>
      <c r="Q2731" s="7">
        <f t="shared" si="254"/>
        <v>1.0444</v>
      </c>
      <c r="R2731" s="8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5">
        <f t="shared" si="252"/>
        <v>41351.541377314818</v>
      </c>
      <c r="L2732" s="5">
        <f t="shared" si="253"/>
        <v>41386.541377314818</v>
      </c>
      <c r="M2732" t="b">
        <v>0</v>
      </c>
      <c r="N2732">
        <v>682</v>
      </c>
      <c r="O2732" t="b">
        <v>1</v>
      </c>
      <c r="P2732" t="s">
        <v>8295</v>
      </c>
      <c r="Q2732" s="7">
        <f t="shared" si="254"/>
        <v>1.7029262962962963</v>
      </c>
      <c r="R2732" s="8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5">
        <f t="shared" si="252"/>
        <v>41872.525717592594</v>
      </c>
      <c r="L2733" s="5">
        <f t="shared" si="253"/>
        <v>41930.166666666664</v>
      </c>
      <c r="M2733" t="b">
        <v>0</v>
      </c>
      <c r="N2733">
        <v>37</v>
      </c>
      <c r="O2733" t="b">
        <v>1</v>
      </c>
      <c r="P2733" t="s">
        <v>8295</v>
      </c>
      <c r="Q2733" s="7">
        <f t="shared" si="254"/>
        <v>1.0430333333333333</v>
      </c>
      <c r="R2733" s="8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5">
        <f t="shared" si="252"/>
        <v>41389.808194444442</v>
      </c>
      <c r="L2734" s="5">
        <f t="shared" si="253"/>
        <v>41422</v>
      </c>
      <c r="M2734" t="b">
        <v>0</v>
      </c>
      <c r="N2734">
        <v>146</v>
      </c>
      <c r="O2734" t="b">
        <v>1</v>
      </c>
      <c r="P2734" t="s">
        <v>8295</v>
      </c>
      <c r="Q2734" s="7">
        <f t="shared" si="254"/>
        <v>1.1825000000000001</v>
      </c>
      <c r="R2734" s="8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5">
        <f t="shared" si="252"/>
        <v>42044.272847222222</v>
      </c>
      <c r="L2735" s="5">
        <f t="shared" si="253"/>
        <v>42104.231180555551</v>
      </c>
      <c r="M2735" t="b">
        <v>0</v>
      </c>
      <c r="N2735">
        <v>119</v>
      </c>
      <c r="O2735" t="b">
        <v>1</v>
      </c>
      <c r="P2735" t="s">
        <v>8295</v>
      </c>
      <c r="Q2735" s="7">
        <f t="shared" si="254"/>
        <v>1.07538</v>
      </c>
      <c r="R2735" s="8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5">
        <f t="shared" si="252"/>
        <v>42626.668888888889</v>
      </c>
      <c r="L2736" s="5">
        <f t="shared" si="253"/>
        <v>42656.915972222225</v>
      </c>
      <c r="M2736" t="b">
        <v>0</v>
      </c>
      <c r="N2736">
        <v>163</v>
      </c>
      <c r="O2736" t="b">
        <v>1</v>
      </c>
      <c r="P2736" t="s">
        <v>8295</v>
      </c>
      <c r="Q2736" s="7">
        <f t="shared" si="254"/>
        <v>22603</v>
      </c>
      <c r="R2736" s="8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5">
        <f t="shared" si="252"/>
        <v>41316.120949074073</v>
      </c>
      <c r="L2737" s="5">
        <f t="shared" si="253"/>
        <v>41346.833333333336</v>
      </c>
      <c r="M2737" t="b">
        <v>0</v>
      </c>
      <c r="N2737">
        <v>339</v>
      </c>
      <c r="O2737" t="b">
        <v>1</v>
      </c>
      <c r="P2737" t="s">
        <v>8295</v>
      </c>
      <c r="Q2737" s="7">
        <f t="shared" si="254"/>
        <v>9.7813466666666677</v>
      </c>
      <c r="R2737" s="8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5">
        <f t="shared" si="252"/>
        <v>41722.666354166664</v>
      </c>
      <c r="L2738" s="5">
        <f t="shared" si="253"/>
        <v>41752.666354166664</v>
      </c>
      <c r="M2738" t="b">
        <v>0</v>
      </c>
      <c r="N2738">
        <v>58</v>
      </c>
      <c r="O2738" t="b">
        <v>1</v>
      </c>
      <c r="P2738" t="s">
        <v>8295</v>
      </c>
      <c r="Q2738" s="7">
        <f t="shared" si="254"/>
        <v>1.2290000000000001</v>
      </c>
      <c r="R2738" s="8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5">
        <f t="shared" si="252"/>
        <v>41611.917673611111</v>
      </c>
      <c r="L2739" s="5">
        <f t="shared" si="253"/>
        <v>41654.791666666664</v>
      </c>
      <c r="M2739" t="b">
        <v>0</v>
      </c>
      <c r="N2739">
        <v>456</v>
      </c>
      <c r="O2739" t="b">
        <v>1</v>
      </c>
      <c r="P2739" t="s">
        <v>8295</v>
      </c>
      <c r="Q2739" s="7">
        <f t="shared" si="254"/>
        <v>2.4606080000000001</v>
      </c>
      <c r="R2739" s="8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5">
        <f t="shared" si="252"/>
        <v>42620.143564814818</v>
      </c>
      <c r="L2740" s="5">
        <f t="shared" si="253"/>
        <v>42680.143564814818</v>
      </c>
      <c r="M2740" t="b">
        <v>0</v>
      </c>
      <c r="N2740">
        <v>15</v>
      </c>
      <c r="O2740" t="b">
        <v>1</v>
      </c>
      <c r="P2740" t="s">
        <v>8295</v>
      </c>
      <c r="Q2740" s="7">
        <f t="shared" si="254"/>
        <v>1.4794</v>
      </c>
      <c r="R2740" s="8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5">
        <f t="shared" si="252"/>
        <v>41719.887928240743</v>
      </c>
      <c r="L2741" s="5">
        <f t="shared" si="253"/>
        <v>41764.887928240743</v>
      </c>
      <c r="M2741" t="b">
        <v>0</v>
      </c>
      <c r="N2741">
        <v>191</v>
      </c>
      <c r="O2741" t="b">
        <v>1</v>
      </c>
      <c r="P2741" t="s">
        <v>8295</v>
      </c>
      <c r="Q2741" s="7">
        <f t="shared" si="254"/>
        <v>3.8409090909090908</v>
      </c>
      <c r="R2741" s="8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5">
        <f t="shared" si="252"/>
        <v>42045.031851851847</v>
      </c>
      <c r="L2742" s="5">
        <f t="shared" si="253"/>
        <v>42074.99018518519</v>
      </c>
      <c r="M2742" t="b">
        <v>0</v>
      </c>
      <c r="N2742">
        <v>17</v>
      </c>
      <c r="O2742" t="b">
        <v>1</v>
      </c>
      <c r="P2742" t="s">
        <v>8295</v>
      </c>
      <c r="Q2742" s="7">
        <f t="shared" si="254"/>
        <v>1.0333333333333334</v>
      </c>
      <c r="R2742" s="8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5">
        <f t="shared" si="252"/>
        <v>41911.657430555555</v>
      </c>
      <c r="L2743" s="5">
        <f t="shared" si="253"/>
        <v>41932.088194444441</v>
      </c>
      <c r="M2743" t="b">
        <v>0</v>
      </c>
      <c r="N2743">
        <v>4</v>
      </c>
      <c r="O2743" t="b">
        <v>0</v>
      </c>
      <c r="P2743" t="s">
        <v>8304</v>
      </c>
      <c r="Q2743" s="7">
        <f t="shared" si="254"/>
        <v>4.3750000000000004E-3</v>
      </c>
      <c r="R2743" s="8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5">
        <f t="shared" si="252"/>
        <v>41030.719756944447</v>
      </c>
      <c r="L2744" s="5">
        <f t="shared" si="253"/>
        <v>41044.719756944447</v>
      </c>
      <c r="M2744" t="b">
        <v>0</v>
      </c>
      <c r="N2744">
        <v>18</v>
      </c>
      <c r="O2744" t="b">
        <v>0</v>
      </c>
      <c r="P2744" t="s">
        <v>8304</v>
      </c>
      <c r="Q2744" s="7">
        <f t="shared" si="254"/>
        <v>0.29239999999999999</v>
      </c>
      <c r="R2744" s="8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5">
        <f t="shared" si="252"/>
        <v>42632.328784722224</v>
      </c>
      <c r="L2745" s="5">
        <f t="shared" si="253"/>
        <v>42662.328784722224</v>
      </c>
      <c r="M2745" t="b">
        <v>0</v>
      </c>
      <c r="N2745">
        <v>0</v>
      </c>
      <c r="O2745" t="b">
        <v>0</v>
      </c>
      <c r="P2745" t="s">
        <v>8304</v>
      </c>
      <c r="Q2745" s="7">
        <f t="shared" si="254"/>
        <v>0</v>
      </c>
      <c r="R2745" s="8">
        <f t="shared" si="255"/>
        <v>0</v>
      </c>
      <c r="S2745" t="str">
        <f t="shared" si="256"/>
        <v>publishing</v>
      </c>
      <c r="T2745" t="str">
        <f t="shared" si="257"/>
        <v>children's books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5">
        <f t="shared" si="252"/>
        <v>40938.062476851854</v>
      </c>
      <c r="L2746" s="5">
        <f t="shared" si="253"/>
        <v>40968.062476851854</v>
      </c>
      <c r="M2746" t="b">
        <v>0</v>
      </c>
      <c r="N2746">
        <v>22</v>
      </c>
      <c r="O2746" t="b">
        <v>0</v>
      </c>
      <c r="P2746" t="s">
        <v>8304</v>
      </c>
      <c r="Q2746" s="7">
        <f t="shared" si="254"/>
        <v>5.2187499999999998E-2</v>
      </c>
      <c r="R2746" s="8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5">
        <f t="shared" si="252"/>
        <v>41044.988055555557</v>
      </c>
      <c r="L2747" s="5">
        <f t="shared" si="253"/>
        <v>41104.988055555557</v>
      </c>
      <c r="M2747" t="b">
        <v>0</v>
      </c>
      <c r="N2747">
        <v>49</v>
      </c>
      <c r="O2747" t="b">
        <v>0</v>
      </c>
      <c r="P2747" t="s">
        <v>8304</v>
      </c>
      <c r="Q2747" s="7">
        <f t="shared" si="254"/>
        <v>0.21887499999999999</v>
      </c>
      <c r="R2747" s="8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5">
        <f t="shared" si="252"/>
        <v>41850.781377314815</v>
      </c>
      <c r="L2748" s="5">
        <f t="shared" si="253"/>
        <v>41880.781377314815</v>
      </c>
      <c r="M2748" t="b">
        <v>0</v>
      </c>
      <c r="N2748">
        <v>19</v>
      </c>
      <c r="O2748" t="b">
        <v>0</v>
      </c>
      <c r="P2748" t="s">
        <v>8304</v>
      </c>
      <c r="Q2748" s="7">
        <f t="shared" si="254"/>
        <v>0.26700000000000002</v>
      </c>
      <c r="R2748" s="8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5">
        <f t="shared" si="252"/>
        <v>41044.64811342593</v>
      </c>
      <c r="L2749" s="5">
        <f t="shared" si="253"/>
        <v>41076.131944444445</v>
      </c>
      <c r="M2749" t="b">
        <v>0</v>
      </c>
      <c r="N2749">
        <v>4</v>
      </c>
      <c r="O2749" t="b">
        <v>0</v>
      </c>
      <c r="P2749" t="s">
        <v>8304</v>
      </c>
      <c r="Q2749" s="7">
        <f t="shared" si="254"/>
        <v>0.28000000000000003</v>
      </c>
      <c r="R2749" s="8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5">
        <f t="shared" si="252"/>
        <v>42585.7106712963</v>
      </c>
      <c r="L2750" s="5">
        <f t="shared" si="253"/>
        <v>42615.7106712963</v>
      </c>
      <c r="M2750" t="b">
        <v>0</v>
      </c>
      <c r="N2750">
        <v>4</v>
      </c>
      <c r="O2750" t="b">
        <v>0</v>
      </c>
      <c r="P2750" t="s">
        <v>8304</v>
      </c>
      <c r="Q2750" s="7">
        <f t="shared" si="254"/>
        <v>1.06E-2</v>
      </c>
      <c r="R2750" s="8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5">
        <f t="shared" si="252"/>
        <v>42068.799039351856</v>
      </c>
      <c r="L2751" s="5">
        <f t="shared" si="253"/>
        <v>42098.757372685184</v>
      </c>
      <c r="M2751" t="b">
        <v>0</v>
      </c>
      <c r="N2751">
        <v>2</v>
      </c>
      <c r="O2751" t="b">
        <v>0</v>
      </c>
      <c r="P2751" t="s">
        <v>8304</v>
      </c>
      <c r="Q2751" s="7">
        <f t="shared" si="254"/>
        <v>1.0999999999999999E-2</v>
      </c>
      <c r="R2751" s="8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5">
        <f t="shared" si="252"/>
        <v>41078.899826388886</v>
      </c>
      <c r="L2752" s="5">
        <f t="shared" si="253"/>
        <v>41090.833333333336</v>
      </c>
      <c r="M2752" t="b">
        <v>0</v>
      </c>
      <c r="N2752">
        <v>0</v>
      </c>
      <c r="O2752" t="b">
        <v>0</v>
      </c>
      <c r="P2752" t="s">
        <v>8304</v>
      </c>
      <c r="Q2752" s="7">
        <f t="shared" si="254"/>
        <v>0</v>
      </c>
      <c r="R2752" s="8">
        <f t="shared" si="255"/>
        <v>0</v>
      </c>
      <c r="S2752" t="str">
        <f t="shared" si="256"/>
        <v>publishing</v>
      </c>
      <c r="T2752" t="str">
        <f t="shared" si="257"/>
        <v>children's books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5">
        <f t="shared" si="252"/>
        <v>41747.887060185189</v>
      </c>
      <c r="L2753" s="5">
        <f t="shared" si="253"/>
        <v>41807.887060185189</v>
      </c>
      <c r="M2753" t="b">
        <v>0</v>
      </c>
      <c r="N2753">
        <v>0</v>
      </c>
      <c r="O2753" t="b">
        <v>0</v>
      </c>
      <c r="P2753" t="s">
        <v>8304</v>
      </c>
      <c r="Q2753" s="7">
        <f t="shared" si="254"/>
        <v>0</v>
      </c>
      <c r="R2753" s="8">
        <f t="shared" si="255"/>
        <v>0</v>
      </c>
      <c r="S2753" t="str">
        <f t="shared" si="256"/>
        <v>publishing</v>
      </c>
      <c r="T2753" t="str">
        <f t="shared" si="257"/>
        <v>children's books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5">
        <f t="shared" si="252"/>
        <v>40855.765092592592</v>
      </c>
      <c r="L2754" s="5">
        <f t="shared" si="253"/>
        <v>40895.765092592592</v>
      </c>
      <c r="M2754" t="b">
        <v>0</v>
      </c>
      <c r="N2754">
        <v>14</v>
      </c>
      <c r="O2754" t="b">
        <v>0</v>
      </c>
      <c r="P2754" t="s">
        <v>8304</v>
      </c>
      <c r="Q2754" s="7">
        <f t="shared" si="254"/>
        <v>0.11458333333333333</v>
      </c>
      <c r="R2754" s="8">
        <f t="shared" si="255"/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5">
        <f t="shared" ref="K2755:K2818" si="258">(((J2755/60)/60)/24)+DATE(1970,1,1)</f>
        <v>41117.900729166664</v>
      </c>
      <c r="L2755" s="5">
        <f t="shared" ref="L2755:L2818" si="259">(((I2755/60)/60)/24)+DATE(1970,1,1)</f>
        <v>41147.900729166664</v>
      </c>
      <c r="M2755" t="b">
        <v>0</v>
      </c>
      <c r="N2755">
        <v>8</v>
      </c>
      <c r="O2755" t="b">
        <v>0</v>
      </c>
      <c r="P2755" t="s">
        <v>8304</v>
      </c>
      <c r="Q2755" s="7">
        <f t="shared" ref="Q2755:Q2818" si="260">E2755/D2755</f>
        <v>0.19</v>
      </c>
      <c r="R2755" s="8">
        <f t="shared" ref="R2755:R2818" si="261">IFERROR(E2755/N2755,0)</f>
        <v>47.5</v>
      </c>
      <c r="S2755" t="str">
        <f t="shared" ref="S2755:S2818" si="262">LEFT(P2755,FIND("/",P2755)-1)</f>
        <v>publishing</v>
      </c>
      <c r="T2755" t="str">
        <f t="shared" ref="T2755:T2818" si="263">RIGHT(P2755,LEN(P2755)-FIND("/",P2755))</f>
        <v>children's books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5">
        <f t="shared" si="258"/>
        <v>41863.636006944449</v>
      </c>
      <c r="L2756" s="5">
        <f t="shared" si="259"/>
        <v>41893.636006944449</v>
      </c>
      <c r="M2756" t="b">
        <v>0</v>
      </c>
      <c r="N2756">
        <v>0</v>
      </c>
      <c r="O2756" t="b">
        <v>0</v>
      </c>
      <c r="P2756" t="s">
        <v>8304</v>
      </c>
      <c r="Q2756" s="7">
        <f t="shared" si="260"/>
        <v>0</v>
      </c>
      <c r="R2756" s="8">
        <f t="shared" si="261"/>
        <v>0</v>
      </c>
      <c r="S2756" t="str">
        <f t="shared" si="262"/>
        <v>publishing</v>
      </c>
      <c r="T2756" t="str">
        <f t="shared" si="263"/>
        <v>children's books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5">
        <f t="shared" si="258"/>
        <v>42072.790821759263</v>
      </c>
      <c r="L2757" s="5">
        <f t="shared" si="259"/>
        <v>42102.790821759263</v>
      </c>
      <c r="M2757" t="b">
        <v>0</v>
      </c>
      <c r="N2757">
        <v>15</v>
      </c>
      <c r="O2757" t="b">
        <v>0</v>
      </c>
      <c r="P2757" t="s">
        <v>8304</v>
      </c>
      <c r="Q2757" s="7">
        <f t="shared" si="260"/>
        <v>0.52</v>
      </c>
      <c r="R2757" s="8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5">
        <f t="shared" si="258"/>
        <v>41620.90047453704</v>
      </c>
      <c r="L2758" s="5">
        <f t="shared" si="259"/>
        <v>41650.90047453704</v>
      </c>
      <c r="M2758" t="b">
        <v>0</v>
      </c>
      <c r="N2758">
        <v>33</v>
      </c>
      <c r="O2758" t="b">
        <v>0</v>
      </c>
      <c r="P2758" t="s">
        <v>8304</v>
      </c>
      <c r="Q2758" s="7">
        <f t="shared" si="260"/>
        <v>0.1048</v>
      </c>
      <c r="R2758" s="8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5">
        <f t="shared" si="258"/>
        <v>42573.65662037037</v>
      </c>
      <c r="L2759" s="5">
        <f t="shared" si="259"/>
        <v>42588.65662037037</v>
      </c>
      <c r="M2759" t="b">
        <v>0</v>
      </c>
      <c r="N2759">
        <v>2</v>
      </c>
      <c r="O2759" t="b">
        <v>0</v>
      </c>
      <c r="P2759" t="s">
        <v>8304</v>
      </c>
      <c r="Q2759" s="7">
        <f t="shared" si="260"/>
        <v>6.6666666666666671E-3</v>
      </c>
      <c r="R2759" s="8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5">
        <f t="shared" si="258"/>
        <v>42639.441932870366</v>
      </c>
      <c r="L2760" s="5">
        <f t="shared" si="259"/>
        <v>42653.441932870366</v>
      </c>
      <c r="M2760" t="b">
        <v>0</v>
      </c>
      <c r="N2760">
        <v>6</v>
      </c>
      <c r="O2760" t="b">
        <v>0</v>
      </c>
      <c r="P2760" t="s">
        <v>8304</v>
      </c>
      <c r="Q2760" s="7">
        <f t="shared" si="260"/>
        <v>0.11700000000000001</v>
      </c>
      <c r="R2760" s="8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5">
        <f t="shared" si="258"/>
        <v>42524.36650462963</v>
      </c>
      <c r="L2761" s="5">
        <f t="shared" si="259"/>
        <v>42567.36650462963</v>
      </c>
      <c r="M2761" t="b">
        <v>0</v>
      </c>
      <c r="N2761">
        <v>2</v>
      </c>
      <c r="O2761" t="b">
        <v>0</v>
      </c>
      <c r="P2761" t="s">
        <v>8304</v>
      </c>
      <c r="Q2761" s="7">
        <f t="shared" si="260"/>
        <v>0.105</v>
      </c>
      <c r="R2761" s="8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5">
        <f t="shared" si="258"/>
        <v>41415.461319444446</v>
      </c>
      <c r="L2762" s="5">
        <f t="shared" si="259"/>
        <v>41445.461319444446</v>
      </c>
      <c r="M2762" t="b">
        <v>0</v>
      </c>
      <c r="N2762">
        <v>0</v>
      </c>
      <c r="O2762" t="b">
        <v>0</v>
      </c>
      <c r="P2762" t="s">
        <v>8304</v>
      </c>
      <c r="Q2762" s="7">
        <f t="shared" si="260"/>
        <v>0</v>
      </c>
      <c r="R2762" s="8">
        <f t="shared" si="261"/>
        <v>0</v>
      </c>
      <c r="S2762" t="str">
        <f t="shared" si="262"/>
        <v>publishing</v>
      </c>
      <c r="T2762" t="str">
        <f t="shared" si="263"/>
        <v>children's books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5">
        <f t="shared" si="258"/>
        <v>41247.063576388886</v>
      </c>
      <c r="L2763" s="5">
        <f t="shared" si="259"/>
        <v>41277.063576388886</v>
      </c>
      <c r="M2763" t="b">
        <v>0</v>
      </c>
      <c r="N2763">
        <v>4</v>
      </c>
      <c r="O2763" t="b">
        <v>0</v>
      </c>
      <c r="P2763" t="s">
        <v>8304</v>
      </c>
      <c r="Q2763" s="7">
        <f t="shared" si="260"/>
        <v>7.1999999999999998E-3</v>
      </c>
      <c r="R2763" s="8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5">
        <f t="shared" si="258"/>
        <v>40927.036979166667</v>
      </c>
      <c r="L2764" s="5">
        <f t="shared" si="259"/>
        <v>40986.995312500003</v>
      </c>
      <c r="M2764" t="b">
        <v>0</v>
      </c>
      <c r="N2764">
        <v>1</v>
      </c>
      <c r="O2764" t="b">
        <v>0</v>
      </c>
      <c r="P2764" t="s">
        <v>8304</v>
      </c>
      <c r="Q2764" s="7">
        <f t="shared" si="260"/>
        <v>7.6923076923076927E-3</v>
      </c>
      <c r="R2764" s="8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5">
        <f t="shared" si="258"/>
        <v>41373.579675925925</v>
      </c>
      <c r="L2765" s="5">
        <f t="shared" si="259"/>
        <v>41418.579675925925</v>
      </c>
      <c r="M2765" t="b">
        <v>0</v>
      </c>
      <c r="N2765">
        <v>3</v>
      </c>
      <c r="O2765" t="b">
        <v>0</v>
      </c>
      <c r="P2765" t="s">
        <v>8304</v>
      </c>
      <c r="Q2765" s="7">
        <f t="shared" si="260"/>
        <v>2.2842639593908631E-3</v>
      </c>
      <c r="R2765" s="8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5">
        <f t="shared" si="258"/>
        <v>41030.292025462964</v>
      </c>
      <c r="L2766" s="5">
        <f t="shared" si="259"/>
        <v>41059.791666666664</v>
      </c>
      <c r="M2766" t="b">
        <v>0</v>
      </c>
      <c r="N2766">
        <v>4</v>
      </c>
      <c r="O2766" t="b">
        <v>0</v>
      </c>
      <c r="P2766" t="s">
        <v>8304</v>
      </c>
      <c r="Q2766" s="7">
        <f t="shared" si="260"/>
        <v>1.125E-2</v>
      </c>
      <c r="R2766" s="8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5">
        <f t="shared" si="258"/>
        <v>41194.579027777778</v>
      </c>
      <c r="L2767" s="5">
        <f t="shared" si="259"/>
        <v>41210.579027777778</v>
      </c>
      <c r="M2767" t="b">
        <v>0</v>
      </c>
      <c r="N2767">
        <v>0</v>
      </c>
      <c r="O2767" t="b">
        <v>0</v>
      </c>
      <c r="P2767" t="s">
        <v>8304</v>
      </c>
      <c r="Q2767" s="7">
        <f t="shared" si="260"/>
        <v>0</v>
      </c>
      <c r="R2767" s="8">
        <f t="shared" si="261"/>
        <v>0</v>
      </c>
      <c r="S2767" t="str">
        <f t="shared" si="262"/>
        <v>publishing</v>
      </c>
      <c r="T2767" t="str">
        <f t="shared" si="263"/>
        <v>children's books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5">
        <f t="shared" si="258"/>
        <v>40736.668032407404</v>
      </c>
      <c r="L2768" s="5">
        <f t="shared" si="259"/>
        <v>40766.668032407404</v>
      </c>
      <c r="M2768" t="b">
        <v>0</v>
      </c>
      <c r="N2768">
        <v>4</v>
      </c>
      <c r="O2768" t="b">
        <v>0</v>
      </c>
      <c r="P2768" t="s">
        <v>8304</v>
      </c>
      <c r="Q2768" s="7">
        <f t="shared" si="260"/>
        <v>0.02</v>
      </c>
      <c r="R2768" s="8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5">
        <f t="shared" si="258"/>
        <v>42172.958912037036</v>
      </c>
      <c r="L2769" s="5">
        <f t="shared" si="259"/>
        <v>42232.958912037036</v>
      </c>
      <c r="M2769" t="b">
        <v>0</v>
      </c>
      <c r="N2769">
        <v>3</v>
      </c>
      <c r="O2769" t="b">
        <v>0</v>
      </c>
      <c r="P2769" t="s">
        <v>8304</v>
      </c>
      <c r="Q2769" s="7">
        <f t="shared" si="260"/>
        <v>8.5000000000000006E-3</v>
      </c>
      <c r="R2769" s="8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5">
        <f t="shared" si="258"/>
        <v>40967.614849537036</v>
      </c>
      <c r="L2770" s="5">
        <f t="shared" si="259"/>
        <v>40997.573182870372</v>
      </c>
      <c r="M2770" t="b">
        <v>0</v>
      </c>
      <c r="N2770">
        <v>34</v>
      </c>
      <c r="O2770" t="b">
        <v>0</v>
      </c>
      <c r="P2770" t="s">
        <v>8304</v>
      </c>
      <c r="Q2770" s="7">
        <f t="shared" si="260"/>
        <v>0.14314285714285716</v>
      </c>
      <c r="R2770" s="8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5">
        <f t="shared" si="258"/>
        <v>41745.826273148145</v>
      </c>
      <c r="L2771" s="5">
        <f t="shared" si="259"/>
        <v>41795.826273148145</v>
      </c>
      <c r="M2771" t="b">
        <v>0</v>
      </c>
      <c r="N2771">
        <v>2</v>
      </c>
      <c r="O2771" t="b">
        <v>0</v>
      </c>
      <c r="P2771" t="s">
        <v>8304</v>
      </c>
      <c r="Q2771" s="7">
        <f t="shared" si="260"/>
        <v>2.5000000000000001E-3</v>
      </c>
      <c r="R2771" s="8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5">
        <f t="shared" si="258"/>
        <v>41686.705208333333</v>
      </c>
      <c r="L2772" s="5">
        <f t="shared" si="259"/>
        <v>41716.663541666669</v>
      </c>
      <c r="M2772" t="b">
        <v>0</v>
      </c>
      <c r="N2772">
        <v>33</v>
      </c>
      <c r="O2772" t="b">
        <v>0</v>
      </c>
      <c r="P2772" t="s">
        <v>8304</v>
      </c>
      <c r="Q2772" s="7">
        <f t="shared" si="260"/>
        <v>0.1041125</v>
      </c>
      <c r="R2772" s="8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5">
        <f t="shared" si="258"/>
        <v>41257.531712962962</v>
      </c>
      <c r="L2773" s="5">
        <f t="shared" si="259"/>
        <v>41306.708333333336</v>
      </c>
      <c r="M2773" t="b">
        <v>0</v>
      </c>
      <c r="N2773">
        <v>0</v>
      </c>
      <c r="O2773" t="b">
        <v>0</v>
      </c>
      <c r="P2773" t="s">
        <v>8304</v>
      </c>
      <c r="Q2773" s="7">
        <f t="shared" si="260"/>
        <v>0</v>
      </c>
      <c r="R2773" s="8">
        <f t="shared" si="261"/>
        <v>0</v>
      </c>
      <c r="S2773" t="str">
        <f t="shared" si="262"/>
        <v>publishing</v>
      </c>
      <c r="T2773" t="str">
        <f t="shared" si="263"/>
        <v>children's books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5">
        <f t="shared" si="258"/>
        <v>41537.869143518517</v>
      </c>
      <c r="L2774" s="5">
        <f t="shared" si="259"/>
        <v>41552.869143518517</v>
      </c>
      <c r="M2774" t="b">
        <v>0</v>
      </c>
      <c r="N2774">
        <v>0</v>
      </c>
      <c r="O2774" t="b">
        <v>0</v>
      </c>
      <c r="P2774" t="s">
        <v>8304</v>
      </c>
      <c r="Q2774" s="7">
        <f t="shared" si="260"/>
        <v>0</v>
      </c>
      <c r="R2774" s="8">
        <f t="shared" si="261"/>
        <v>0</v>
      </c>
      <c r="S2774" t="str">
        <f t="shared" si="262"/>
        <v>publishing</v>
      </c>
      <c r="T2774" t="str">
        <f t="shared" si="263"/>
        <v>children's books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5">
        <f t="shared" si="258"/>
        <v>42474.86482638889</v>
      </c>
      <c r="L2775" s="5">
        <f t="shared" si="259"/>
        <v>42484.86482638889</v>
      </c>
      <c r="M2775" t="b">
        <v>0</v>
      </c>
      <c r="N2775">
        <v>1</v>
      </c>
      <c r="O2775" t="b">
        <v>0</v>
      </c>
      <c r="P2775" t="s">
        <v>8304</v>
      </c>
      <c r="Q2775" s="7">
        <f t="shared" si="260"/>
        <v>1.8867924528301887E-3</v>
      </c>
      <c r="R2775" s="8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5">
        <f t="shared" si="258"/>
        <v>41311.126481481479</v>
      </c>
      <c r="L2776" s="5">
        <f t="shared" si="259"/>
        <v>41341.126481481479</v>
      </c>
      <c r="M2776" t="b">
        <v>0</v>
      </c>
      <c r="N2776">
        <v>13</v>
      </c>
      <c r="O2776" t="b">
        <v>0</v>
      </c>
      <c r="P2776" t="s">
        <v>8304</v>
      </c>
      <c r="Q2776" s="7">
        <f t="shared" si="260"/>
        <v>0.14249999999999999</v>
      </c>
      <c r="R2776" s="8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5">
        <f t="shared" si="258"/>
        <v>40863.013356481482</v>
      </c>
      <c r="L2777" s="5">
        <f t="shared" si="259"/>
        <v>40893.013356481482</v>
      </c>
      <c r="M2777" t="b">
        <v>0</v>
      </c>
      <c r="N2777">
        <v>2</v>
      </c>
      <c r="O2777" t="b">
        <v>0</v>
      </c>
      <c r="P2777" t="s">
        <v>8304</v>
      </c>
      <c r="Q2777" s="7">
        <f t="shared" si="260"/>
        <v>0.03</v>
      </c>
      <c r="R2777" s="8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5">
        <f t="shared" si="258"/>
        <v>42136.297175925924</v>
      </c>
      <c r="L2778" s="5">
        <f t="shared" si="259"/>
        <v>42167.297175925924</v>
      </c>
      <c r="M2778" t="b">
        <v>0</v>
      </c>
      <c r="N2778">
        <v>36</v>
      </c>
      <c r="O2778" t="b">
        <v>0</v>
      </c>
      <c r="P2778" t="s">
        <v>8304</v>
      </c>
      <c r="Q2778" s="7">
        <f t="shared" si="260"/>
        <v>7.8809523809523815E-2</v>
      </c>
      <c r="R2778" s="8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5">
        <f t="shared" si="258"/>
        <v>42172.669027777782</v>
      </c>
      <c r="L2779" s="5">
        <f t="shared" si="259"/>
        <v>42202.669027777782</v>
      </c>
      <c r="M2779" t="b">
        <v>0</v>
      </c>
      <c r="N2779">
        <v>1</v>
      </c>
      <c r="O2779" t="b">
        <v>0</v>
      </c>
      <c r="P2779" t="s">
        <v>8304</v>
      </c>
      <c r="Q2779" s="7">
        <f t="shared" si="260"/>
        <v>3.3333333333333335E-3</v>
      </c>
      <c r="R2779" s="8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5">
        <f t="shared" si="258"/>
        <v>41846.978078703702</v>
      </c>
      <c r="L2780" s="5">
        <f t="shared" si="259"/>
        <v>41876.978078703702</v>
      </c>
      <c r="M2780" t="b">
        <v>0</v>
      </c>
      <c r="N2780">
        <v>15</v>
      </c>
      <c r="O2780" t="b">
        <v>0</v>
      </c>
      <c r="P2780" t="s">
        <v>8304</v>
      </c>
      <c r="Q2780" s="7">
        <f t="shared" si="260"/>
        <v>0.25545454545454543</v>
      </c>
      <c r="R2780" s="8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5">
        <f t="shared" si="258"/>
        <v>42300.585891203707</v>
      </c>
      <c r="L2781" s="5">
        <f t="shared" si="259"/>
        <v>42330.627557870372</v>
      </c>
      <c r="M2781" t="b">
        <v>0</v>
      </c>
      <c r="N2781">
        <v>1</v>
      </c>
      <c r="O2781" t="b">
        <v>0</v>
      </c>
      <c r="P2781" t="s">
        <v>8304</v>
      </c>
      <c r="Q2781" s="7">
        <f t="shared" si="260"/>
        <v>2.12E-2</v>
      </c>
      <c r="R2781" s="8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5">
        <f t="shared" si="258"/>
        <v>42774.447777777779</v>
      </c>
      <c r="L2782" s="5">
        <f t="shared" si="259"/>
        <v>42804.447777777779</v>
      </c>
      <c r="M2782" t="b">
        <v>0</v>
      </c>
      <c r="N2782">
        <v>0</v>
      </c>
      <c r="O2782" t="b">
        <v>0</v>
      </c>
      <c r="P2782" t="s">
        <v>8304</v>
      </c>
      <c r="Q2782" s="7">
        <f t="shared" si="260"/>
        <v>0</v>
      </c>
      <c r="R2782" s="8">
        <f t="shared" si="261"/>
        <v>0</v>
      </c>
      <c r="S2782" t="str">
        <f t="shared" si="262"/>
        <v>publishing</v>
      </c>
      <c r="T2782" t="str">
        <f t="shared" si="263"/>
        <v>children's books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5">
        <f t="shared" si="258"/>
        <v>42018.94159722222</v>
      </c>
      <c r="L2783" s="5">
        <f t="shared" si="259"/>
        <v>42047.291666666672</v>
      </c>
      <c r="M2783" t="b">
        <v>0</v>
      </c>
      <c r="N2783">
        <v>28</v>
      </c>
      <c r="O2783" t="b">
        <v>1</v>
      </c>
      <c r="P2783" t="s">
        <v>8271</v>
      </c>
      <c r="Q2783" s="7">
        <f t="shared" si="260"/>
        <v>1.0528</v>
      </c>
      <c r="R2783" s="8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5">
        <f t="shared" si="258"/>
        <v>42026.924976851849</v>
      </c>
      <c r="L2784" s="5">
        <f t="shared" si="259"/>
        <v>42052.207638888889</v>
      </c>
      <c r="M2784" t="b">
        <v>0</v>
      </c>
      <c r="N2784">
        <v>18</v>
      </c>
      <c r="O2784" t="b">
        <v>1</v>
      </c>
      <c r="P2784" t="s">
        <v>8271</v>
      </c>
      <c r="Q2784" s="7">
        <f t="shared" si="260"/>
        <v>1.2</v>
      </c>
      <c r="R2784" s="8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5">
        <f t="shared" si="258"/>
        <v>42103.535254629634</v>
      </c>
      <c r="L2785" s="5">
        <f t="shared" si="259"/>
        <v>42117.535254629634</v>
      </c>
      <c r="M2785" t="b">
        <v>0</v>
      </c>
      <c r="N2785">
        <v>61</v>
      </c>
      <c r="O2785" t="b">
        <v>1</v>
      </c>
      <c r="P2785" t="s">
        <v>8271</v>
      </c>
      <c r="Q2785" s="7">
        <f t="shared" si="260"/>
        <v>1.145</v>
      </c>
      <c r="R2785" s="8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5">
        <f t="shared" si="258"/>
        <v>41920.787534722222</v>
      </c>
      <c r="L2786" s="5">
        <f t="shared" si="259"/>
        <v>41941.787534722222</v>
      </c>
      <c r="M2786" t="b">
        <v>0</v>
      </c>
      <c r="N2786">
        <v>108</v>
      </c>
      <c r="O2786" t="b">
        <v>1</v>
      </c>
      <c r="P2786" t="s">
        <v>8271</v>
      </c>
      <c r="Q2786" s="7">
        <f t="shared" si="260"/>
        <v>1.19</v>
      </c>
      <c r="R2786" s="8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5">
        <f t="shared" si="258"/>
        <v>42558.189432870371</v>
      </c>
      <c r="L2787" s="5">
        <f t="shared" si="259"/>
        <v>42587.875</v>
      </c>
      <c r="M2787" t="b">
        <v>0</v>
      </c>
      <c r="N2787">
        <v>142</v>
      </c>
      <c r="O2787" t="b">
        <v>1</v>
      </c>
      <c r="P2787" t="s">
        <v>8271</v>
      </c>
      <c r="Q2787" s="7">
        <f t="shared" si="260"/>
        <v>1.0468</v>
      </c>
      <c r="R2787" s="8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5">
        <f t="shared" si="258"/>
        <v>41815.569212962961</v>
      </c>
      <c r="L2788" s="5">
        <f t="shared" si="259"/>
        <v>41829.569212962961</v>
      </c>
      <c r="M2788" t="b">
        <v>0</v>
      </c>
      <c r="N2788">
        <v>74</v>
      </c>
      <c r="O2788" t="b">
        <v>1</v>
      </c>
      <c r="P2788" t="s">
        <v>8271</v>
      </c>
      <c r="Q2788" s="7">
        <f t="shared" si="260"/>
        <v>1.1783999999999999</v>
      </c>
      <c r="R2788" s="8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5">
        <f t="shared" si="258"/>
        <v>41808.198518518519</v>
      </c>
      <c r="L2789" s="5">
        <f t="shared" si="259"/>
        <v>41838.198518518519</v>
      </c>
      <c r="M2789" t="b">
        <v>0</v>
      </c>
      <c r="N2789">
        <v>38</v>
      </c>
      <c r="O2789" t="b">
        <v>1</v>
      </c>
      <c r="P2789" t="s">
        <v>8271</v>
      </c>
      <c r="Q2789" s="7">
        <f t="shared" si="260"/>
        <v>1.1970000000000001</v>
      </c>
      <c r="R2789" s="8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5">
        <f t="shared" si="258"/>
        <v>42550.701886574068</v>
      </c>
      <c r="L2790" s="5">
        <f t="shared" si="259"/>
        <v>42580.701886574068</v>
      </c>
      <c r="M2790" t="b">
        <v>0</v>
      </c>
      <c r="N2790">
        <v>20</v>
      </c>
      <c r="O2790" t="b">
        <v>1</v>
      </c>
      <c r="P2790" t="s">
        <v>8271</v>
      </c>
      <c r="Q2790" s="7">
        <f t="shared" si="260"/>
        <v>1.0249999999999999</v>
      </c>
      <c r="R2790" s="8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5">
        <f t="shared" si="258"/>
        <v>42056.013124999998</v>
      </c>
      <c r="L2791" s="5">
        <f t="shared" si="259"/>
        <v>42075.166666666672</v>
      </c>
      <c r="M2791" t="b">
        <v>0</v>
      </c>
      <c r="N2791">
        <v>24</v>
      </c>
      <c r="O2791" t="b">
        <v>1</v>
      </c>
      <c r="P2791" t="s">
        <v>8271</v>
      </c>
      <c r="Q2791" s="7">
        <f t="shared" si="260"/>
        <v>1.0116666666666667</v>
      </c>
      <c r="R2791" s="8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5">
        <f t="shared" si="258"/>
        <v>42016.938692129625</v>
      </c>
      <c r="L2792" s="5">
        <f t="shared" si="259"/>
        <v>42046.938692129625</v>
      </c>
      <c r="M2792" t="b">
        <v>0</v>
      </c>
      <c r="N2792">
        <v>66</v>
      </c>
      <c r="O2792" t="b">
        <v>1</v>
      </c>
      <c r="P2792" t="s">
        <v>8271</v>
      </c>
      <c r="Q2792" s="7">
        <f t="shared" si="260"/>
        <v>1.0533333333333332</v>
      </c>
      <c r="R2792" s="8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5">
        <f t="shared" si="258"/>
        <v>42591.899988425925</v>
      </c>
      <c r="L2793" s="5">
        <f t="shared" si="259"/>
        <v>42622.166666666672</v>
      </c>
      <c r="M2793" t="b">
        <v>0</v>
      </c>
      <c r="N2793">
        <v>28</v>
      </c>
      <c r="O2793" t="b">
        <v>1</v>
      </c>
      <c r="P2793" t="s">
        <v>8271</v>
      </c>
      <c r="Q2793" s="7">
        <f t="shared" si="260"/>
        <v>1.0249999999999999</v>
      </c>
      <c r="R2793" s="8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5">
        <f t="shared" si="258"/>
        <v>42183.231006944443</v>
      </c>
      <c r="L2794" s="5">
        <f t="shared" si="259"/>
        <v>42228.231006944443</v>
      </c>
      <c r="M2794" t="b">
        <v>0</v>
      </c>
      <c r="N2794">
        <v>24</v>
      </c>
      <c r="O2794" t="b">
        <v>1</v>
      </c>
      <c r="P2794" t="s">
        <v>8271</v>
      </c>
      <c r="Q2794" s="7">
        <f t="shared" si="260"/>
        <v>1.0760000000000001</v>
      </c>
      <c r="R2794" s="8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5">
        <f t="shared" si="258"/>
        <v>42176.419039351851</v>
      </c>
      <c r="L2795" s="5">
        <f t="shared" si="259"/>
        <v>42206.419039351851</v>
      </c>
      <c r="M2795" t="b">
        <v>0</v>
      </c>
      <c r="N2795">
        <v>73</v>
      </c>
      <c r="O2795" t="b">
        <v>1</v>
      </c>
      <c r="P2795" t="s">
        <v>8271</v>
      </c>
      <c r="Q2795" s="7">
        <f t="shared" si="260"/>
        <v>1.105675</v>
      </c>
      <c r="R2795" s="8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5">
        <f t="shared" si="258"/>
        <v>42416.691655092596</v>
      </c>
      <c r="L2796" s="5">
        <f t="shared" si="259"/>
        <v>42432.791666666672</v>
      </c>
      <c r="M2796" t="b">
        <v>0</v>
      </c>
      <c r="N2796">
        <v>3</v>
      </c>
      <c r="O2796" t="b">
        <v>1</v>
      </c>
      <c r="P2796" t="s">
        <v>8271</v>
      </c>
      <c r="Q2796" s="7">
        <f t="shared" si="260"/>
        <v>1.5</v>
      </c>
      <c r="R2796" s="8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5">
        <f t="shared" si="258"/>
        <v>41780.525937500002</v>
      </c>
      <c r="L2797" s="5">
        <f t="shared" si="259"/>
        <v>41796.958333333336</v>
      </c>
      <c r="M2797" t="b">
        <v>0</v>
      </c>
      <c r="N2797">
        <v>20</v>
      </c>
      <c r="O2797" t="b">
        <v>1</v>
      </c>
      <c r="P2797" t="s">
        <v>8271</v>
      </c>
      <c r="Q2797" s="7">
        <f t="shared" si="260"/>
        <v>1.0428571428571429</v>
      </c>
      <c r="R2797" s="8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5">
        <f t="shared" si="258"/>
        <v>41795.528101851851</v>
      </c>
      <c r="L2798" s="5">
        <f t="shared" si="259"/>
        <v>41825.528101851851</v>
      </c>
      <c r="M2798" t="b">
        <v>0</v>
      </c>
      <c r="N2798">
        <v>21</v>
      </c>
      <c r="O2798" t="b">
        <v>1</v>
      </c>
      <c r="P2798" t="s">
        <v>8271</v>
      </c>
      <c r="Q2798" s="7">
        <f t="shared" si="260"/>
        <v>1.155</v>
      </c>
      <c r="R2798" s="8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5">
        <f t="shared" si="258"/>
        <v>41798.94027777778</v>
      </c>
      <c r="L2799" s="5">
        <f t="shared" si="259"/>
        <v>41828.94027777778</v>
      </c>
      <c r="M2799" t="b">
        <v>0</v>
      </c>
      <c r="N2799">
        <v>94</v>
      </c>
      <c r="O2799" t="b">
        <v>1</v>
      </c>
      <c r="P2799" t="s">
        <v>8271</v>
      </c>
      <c r="Q2799" s="7">
        <f t="shared" si="260"/>
        <v>1.02645125</v>
      </c>
      <c r="R2799" s="8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5">
        <f t="shared" si="258"/>
        <v>42201.675011574072</v>
      </c>
      <c r="L2800" s="5">
        <f t="shared" si="259"/>
        <v>42216.666666666672</v>
      </c>
      <c r="M2800" t="b">
        <v>0</v>
      </c>
      <c r="N2800">
        <v>139</v>
      </c>
      <c r="O2800" t="b">
        <v>1</v>
      </c>
      <c r="P2800" t="s">
        <v>8271</v>
      </c>
      <c r="Q2800" s="7">
        <f t="shared" si="260"/>
        <v>1.014</v>
      </c>
      <c r="R2800" s="8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5">
        <f t="shared" si="258"/>
        <v>42507.264699074076</v>
      </c>
      <c r="L2801" s="5">
        <f t="shared" si="259"/>
        <v>42538.666666666672</v>
      </c>
      <c r="M2801" t="b">
        <v>0</v>
      </c>
      <c r="N2801">
        <v>130</v>
      </c>
      <c r="O2801" t="b">
        <v>1</v>
      </c>
      <c r="P2801" t="s">
        <v>8271</v>
      </c>
      <c r="Q2801" s="7">
        <f t="shared" si="260"/>
        <v>1.1663479999999999</v>
      </c>
      <c r="R2801" s="8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5">
        <f t="shared" si="258"/>
        <v>41948.552847222221</v>
      </c>
      <c r="L2802" s="5">
        <f t="shared" si="259"/>
        <v>42008.552847222221</v>
      </c>
      <c r="M2802" t="b">
        <v>0</v>
      </c>
      <c r="N2802">
        <v>31</v>
      </c>
      <c r="O2802" t="b">
        <v>1</v>
      </c>
      <c r="P2802" t="s">
        <v>8271</v>
      </c>
      <c r="Q2802" s="7">
        <f t="shared" si="260"/>
        <v>1.33</v>
      </c>
      <c r="R2802" s="8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5">
        <f t="shared" si="258"/>
        <v>41900.243159722224</v>
      </c>
      <c r="L2803" s="5">
        <f t="shared" si="259"/>
        <v>41922.458333333336</v>
      </c>
      <c r="M2803" t="b">
        <v>0</v>
      </c>
      <c r="N2803">
        <v>13</v>
      </c>
      <c r="O2803" t="b">
        <v>1</v>
      </c>
      <c r="P2803" t="s">
        <v>8271</v>
      </c>
      <c r="Q2803" s="7">
        <f t="shared" si="260"/>
        <v>1.3320000000000001</v>
      </c>
      <c r="R2803" s="8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5">
        <f t="shared" si="258"/>
        <v>42192.64707175926</v>
      </c>
      <c r="L2804" s="5">
        <f t="shared" si="259"/>
        <v>42222.64707175926</v>
      </c>
      <c r="M2804" t="b">
        <v>0</v>
      </c>
      <c r="N2804">
        <v>90</v>
      </c>
      <c r="O2804" t="b">
        <v>1</v>
      </c>
      <c r="P2804" t="s">
        <v>8271</v>
      </c>
      <c r="Q2804" s="7">
        <f t="shared" si="260"/>
        <v>1.0183333333333333</v>
      </c>
      <c r="R2804" s="8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5">
        <f t="shared" si="258"/>
        <v>42158.065694444449</v>
      </c>
      <c r="L2805" s="5">
        <f t="shared" si="259"/>
        <v>42201</v>
      </c>
      <c r="M2805" t="b">
        <v>0</v>
      </c>
      <c r="N2805">
        <v>141</v>
      </c>
      <c r="O2805" t="b">
        <v>1</v>
      </c>
      <c r="P2805" t="s">
        <v>8271</v>
      </c>
      <c r="Q2805" s="7">
        <f t="shared" si="260"/>
        <v>1.2795000000000001</v>
      </c>
      <c r="R2805" s="8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5">
        <f t="shared" si="258"/>
        <v>41881.453587962962</v>
      </c>
      <c r="L2806" s="5">
        <f t="shared" si="259"/>
        <v>41911.453587962962</v>
      </c>
      <c r="M2806" t="b">
        <v>0</v>
      </c>
      <c r="N2806">
        <v>23</v>
      </c>
      <c r="O2806" t="b">
        <v>1</v>
      </c>
      <c r="P2806" t="s">
        <v>8271</v>
      </c>
      <c r="Q2806" s="7">
        <f t="shared" si="260"/>
        <v>1.1499999999999999</v>
      </c>
      <c r="R2806" s="8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5">
        <f t="shared" si="258"/>
        <v>42213.505474537036</v>
      </c>
      <c r="L2807" s="5">
        <f t="shared" si="259"/>
        <v>42238.505474537036</v>
      </c>
      <c r="M2807" t="b">
        <v>0</v>
      </c>
      <c r="N2807">
        <v>18</v>
      </c>
      <c r="O2807" t="b">
        <v>1</v>
      </c>
      <c r="P2807" t="s">
        <v>8271</v>
      </c>
      <c r="Q2807" s="7">
        <f t="shared" si="260"/>
        <v>1.1000000000000001</v>
      </c>
      <c r="R2807" s="8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5">
        <f t="shared" si="258"/>
        <v>42185.267245370371</v>
      </c>
      <c r="L2808" s="5">
        <f t="shared" si="259"/>
        <v>42221.458333333328</v>
      </c>
      <c r="M2808" t="b">
        <v>0</v>
      </c>
      <c r="N2808">
        <v>76</v>
      </c>
      <c r="O2808" t="b">
        <v>1</v>
      </c>
      <c r="P2808" t="s">
        <v>8271</v>
      </c>
      <c r="Q2808" s="7">
        <f t="shared" si="260"/>
        <v>1.121</v>
      </c>
      <c r="R2808" s="8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5">
        <f t="shared" si="258"/>
        <v>42154.873124999998</v>
      </c>
      <c r="L2809" s="5">
        <f t="shared" si="259"/>
        <v>42184.873124999998</v>
      </c>
      <c r="M2809" t="b">
        <v>0</v>
      </c>
      <c r="N2809">
        <v>93</v>
      </c>
      <c r="O2809" t="b">
        <v>1</v>
      </c>
      <c r="P2809" t="s">
        <v>8271</v>
      </c>
      <c r="Q2809" s="7">
        <f t="shared" si="260"/>
        <v>1.26</v>
      </c>
      <c r="R2809" s="8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5">
        <f t="shared" si="258"/>
        <v>42208.84646990741</v>
      </c>
      <c r="L2810" s="5">
        <f t="shared" si="259"/>
        <v>42238.84646990741</v>
      </c>
      <c r="M2810" t="b">
        <v>0</v>
      </c>
      <c r="N2810">
        <v>69</v>
      </c>
      <c r="O2810" t="b">
        <v>1</v>
      </c>
      <c r="P2810" t="s">
        <v>8271</v>
      </c>
      <c r="Q2810" s="7">
        <f t="shared" si="260"/>
        <v>1.0024444444444445</v>
      </c>
      <c r="R2810" s="8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5">
        <f t="shared" si="258"/>
        <v>42451.496817129635</v>
      </c>
      <c r="L2811" s="5">
        <f t="shared" si="259"/>
        <v>42459.610416666663</v>
      </c>
      <c r="M2811" t="b">
        <v>0</v>
      </c>
      <c r="N2811">
        <v>21</v>
      </c>
      <c r="O2811" t="b">
        <v>1</v>
      </c>
      <c r="P2811" t="s">
        <v>8271</v>
      </c>
      <c r="Q2811" s="7">
        <f t="shared" si="260"/>
        <v>1.024</v>
      </c>
      <c r="R2811" s="8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5">
        <f t="shared" si="258"/>
        <v>41759.13962962963</v>
      </c>
      <c r="L2812" s="5">
        <f t="shared" si="259"/>
        <v>41791.165972222225</v>
      </c>
      <c r="M2812" t="b">
        <v>0</v>
      </c>
      <c r="N2812">
        <v>57</v>
      </c>
      <c r="O2812" t="b">
        <v>1</v>
      </c>
      <c r="P2812" t="s">
        <v>8271</v>
      </c>
      <c r="Q2812" s="7">
        <f t="shared" si="260"/>
        <v>1.0820000000000001</v>
      </c>
      <c r="R2812" s="8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5">
        <f t="shared" si="258"/>
        <v>42028.496562500004</v>
      </c>
      <c r="L2813" s="5">
        <f t="shared" si="259"/>
        <v>42058.496562500004</v>
      </c>
      <c r="M2813" t="b">
        <v>0</v>
      </c>
      <c r="N2813">
        <v>108</v>
      </c>
      <c r="O2813" t="b">
        <v>1</v>
      </c>
      <c r="P2813" t="s">
        <v>8271</v>
      </c>
      <c r="Q2813" s="7">
        <f t="shared" si="260"/>
        <v>1.0026999999999999</v>
      </c>
      <c r="R2813" s="8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5">
        <f t="shared" si="258"/>
        <v>42054.74418981481</v>
      </c>
      <c r="L2814" s="5">
        <f t="shared" si="259"/>
        <v>42100.166666666672</v>
      </c>
      <c r="M2814" t="b">
        <v>0</v>
      </c>
      <c r="N2814">
        <v>83</v>
      </c>
      <c r="O2814" t="b">
        <v>1</v>
      </c>
      <c r="P2814" t="s">
        <v>8271</v>
      </c>
      <c r="Q2814" s="7">
        <f t="shared" si="260"/>
        <v>1.133</v>
      </c>
      <c r="R2814" s="8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5">
        <f t="shared" si="258"/>
        <v>42693.742604166662</v>
      </c>
      <c r="L2815" s="5">
        <f t="shared" si="259"/>
        <v>42718.742604166662</v>
      </c>
      <c r="M2815" t="b">
        <v>0</v>
      </c>
      <c r="N2815">
        <v>96</v>
      </c>
      <c r="O2815" t="b">
        <v>1</v>
      </c>
      <c r="P2815" t="s">
        <v>8271</v>
      </c>
      <c r="Q2815" s="7">
        <f t="shared" si="260"/>
        <v>1.2757571428571428</v>
      </c>
      <c r="R2815" s="8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5">
        <f t="shared" si="258"/>
        <v>42103.399479166663</v>
      </c>
      <c r="L2816" s="5">
        <f t="shared" si="259"/>
        <v>42133.399479166663</v>
      </c>
      <c r="M2816" t="b">
        <v>0</v>
      </c>
      <c r="N2816">
        <v>64</v>
      </c>
      <c r="O2816" t="b">
        <v>1</v>
      </c>
      <c r="P2816" t="s">
        <v>8271</v>
      </c>
      <c r="Q2816" s="7">
        <f t="shared" si="260"/>
        <v>1.0773333333333333</v>
      </c>
      <c r="R2816" s="8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5">
        <f t="shared" si="258"/>
        <v>42559.776724537034</v>
      </c>
      <c r="L2817" s="5">
        <f t="shared" si="259"/>
        <v>42589.776724537034</v>
      </c>
      <c r="M2817" t="b">
        <v>0</v>
      </c>
      <c r="N2817">
        <v>14</v>
      </c>
      <c r="O2817" t="b">
        <v>1</v>
      </c>
      <c r="P2817" t="s">
        <v>8271</v>
      </c>
      <c r="Q2817" s="7">
        <f t="shared" si="260"/>
        <v>2.42</v>
      </c>
      <c r="R2817" s="8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5">
        <f t="shared" si="258"/>
        <v>42188.467499999999</v>
      </c>
      <c r="L2818" s="5">
        <f t="shared" si="259"/>
        <v>42218.666666666672</v>
      </c>
      <c r="M2818" t="b">
        <v>0</v>
      </c>
      <c r="N2818">
        <v>169</v>
      </c>
      <c r="O2818" t="b">
        <v>1</v>
      </c>
      <c r="P2818" t="s">
        <v>8271</v>
      </c>
      <c r="Q2818" s="7">
        <f t="shared" si="260"/>
        <v>1.4156666666666666</v>
      </c>
      <c r="R2818" s="8">
        <f t="shared" si="261"/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5">
        <f t="shared" ref="K2819:K2882" si="264">(((J2819/60)/60)/24)+DATE(1970,1,1)</f>
        <v>42023.634976851856</v>
      </c>
      <c r="L2819" s="5">
        <f t="shared" ref="L2819:L2882" si="265">(((I2819/60)/60)/24)+DATE(1970,1,1)</f>
        <v>42063.634976851856</v>
      </c>
      <c r="M2819" t="b">
        <v>0</v>
      </c>
      <c r="N2819">
        <v>33</v>
      </c>
      <c r="O2819" t="b">
        <v>1</v>
      </c>
      <c r="P2819" t="s">
        <v>8271</v>
      </c>
      <c r="Q2819" s="7">
        <f t="shared" ref="Q2819:Q2882" si="266">E2819/D2819</f>
        <v>1.3</v>
      </c>
      <c r="R2819" s="8">
        <f t="shared" ref="R2819:R2882" si="267">IFERROR(E2819/N2819,0)</f>
        <v>23.636363636363637</v>
      </c>
      <c r="S2819" t="str">
        <f t="shared" ref="S2819:S2882" si="268">LEFT(P2819,FIND("/",P2819)-1)</f>
        <v>theater</v>
      </c>
      <c r="T2819" t="str">
        <f t="shared" ref="T2819:T2882" si="269">RIGHT(P2819,LEN(P2819)-FIND("/",P2819))</f>
        <v>plays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5">
        <f t="shared" si="264"/>
        <v>42250.598217592589</v>
      </c>
      <c r="L2820" s="5">
        <f t="shared" si="265"/>
        <v>42270.598217592589</v>
      </c>
      <c r="M2820" t="b">
        <v>0</v>
      </c>
      <c r="N2820">
        <v>102</v>
      </c>
      <c r="O2820" t="b">
        <v>1</v>
      </c>
      <c r="P2820" t="s">
        <v>8271</v>
      </c>
      <c r="Q2820" s="7">
        <f t="shared" si="266"/>
        <v>1.0603</v>
      </c>
      <c r="R2820" s="8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5">
        <f t="shared" si="264"/>
        <v>42139.525567129633</v>
      </c>
      <c r="L2821" s="5">
        <f t="shared" si="265"/>
        <v>42169.525567129633</v>
      </c>
      <c r="M2821" t="b">
        <v>0</v>
      </c>
      <c r="N2821">
        <v>104</v>
      </c>
      <c r="O2821" t="b">
        <v>1</v>
      </c>
      <c r="P2821" t="s">
        <v>8271</v>
      </c>
      <c r="Q2821" s="7">
        <f t="shared" si="266"/>
        <v>1.048</v>
      </c>
      <c r="R2821" s="8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5">
        <f t="shared" si="264"/>
        <v>42401.610983796301</v>
      </c>
      <c r="L2822" s="5">
        <f t="shared" si="265"/>
        <v>42426</v>
      </c>
      <c r="M2822" t="b">
        <v>0</v>
      </c>
      <c r="N2822">
        <v>20</v>
      </c>
      <c r="O2822" t="b">
        <v>1</v>
      </c>
      <c r="P2822" t="s">
        <v>8271</v>
      </c>
      <c r="Q2822" s="7">
        <f t="shared" si="266"/>
        <v>1.36</v>
      </c>
      <c r="R2822" s="8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5">
        <f t="shared" si="264"/>
        <v>41875.922858796301</v>
      </c>
      <c r="L2823" s="5">
        <f t="shared" si="265"/>
        <v>41905.922858796301</v>
      </c>
      <c r="M2823" t="b">
        <v>0</v>
      </c>
      <c r="N2823">
        <v>35</v>
      </c>
      <c r="O2823" t="b">
        <v>1</v>
      </c>
      <c r="P2823" t="s">
        <v>8271</v>
      </c>
      <c r="Q2823" s="7">
        <f t="shared" si="266"/>
        <v>1</v>
      </c>
      <c r="R2823" s="8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5">
        <f t="shared" si="264"/>
        <v>42060.683935185181</v>
      </c>
      <c r="L2824" s="5">
        <f t="shared" si="265"/>
        <v>42090.642268518524</v>
      </c>
      <c r="M2824" t="b">
        <v>0</v>
      </c>
      <c r="N2824">
        <v>94</v>
      </c>
      <c r="O2824" t="b">
        <v>1</v>
      </c>
      <c r="P2824" t="s">
        <v>8271</v>
      </c>
      <c r="Q2824" s="7">
        <f t="shared" si="266"/>
        <v>1</v>
      </c>
      <c r="R2824" s="8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5">
        <f t="shared" si="264"/>
        <v>42067.011643518519</v>
      </c>
      <c r="L2825" s="5">
        <f t="shared" si="265"/>
        <v>42094.957638888889</v>
      </c>
      <c r="M2825" t="b">
        <v>0</v>
      </c>
      <c r="N2825">
        <v>14</v>
      </c>
      <c r="O2825" t="b">
        <v>1</v>
      </c>
      <c r="P2825" t="s">
        <v>8271</v>
      </c>
      <c r="Q2825" s="7">
        <f t="shared" si="266"/>
        <v>1.24</v>
      </c>
      <c r="R2825" s="8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5">
        <f t="shared" si="264"/>
        <v>42136.270787037036</v>
      </c>
      <c r="L2826" s="5">
        <f t="shared" si="265"/>
        <v>42168.071527777778</v>
      </c>
      <c r="M2826" t="b">
        <v>0</v>
      </c>
      <c r="N2826">
        <v>15</v>
      </c>
      <c r="O2826" t="b">
        <v>1</v>
      </c>
      <c r="P2826" t="s">
        <v>8271</v>
      </c>
      <c r="Q2826" s="7">
        <f t="shared" si="266"/>
        <v>1.1692307692307693</v>
      </c>
      <c r="R2826" s="8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5">
        <f t="shared" si="264"/>
        <v>42312.792662037042</v>
      </c>
      <c r="L2827" s="5">
        <f t="shared" si="265"/>
        <v>42342.792662037042</v>
      </c>
      <c r="M2827" t="b">
        <v>0</v>
      </c>
      <c r="N2827">
        <v>51</v>
      </c>
      <c r="O2827" t="b">
        <v>1</v>
      </c>
      <c r="P2827" t="s">
        <v>8271</v>
      </c>
      <c r="Q2827" s="7">
        <f t="shared" si="266"/>
        <v>1.0333333333333334</v>
      </c>
      <c r="R2827" s="8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5">
        <f t="shared" si="264"/>
        <v>42171.034861111111</v>
      </c>
      <c r="L2828" s="5">
        <f t="shared" si="265"/>
        <v>42195.291666666672</v>
      </c>
      <c r="M2828" t="b">
        <v>0</v>
      </c>
      <c r="N2828">
        <v>19</v>
      </c>
      <c r="O2828" t="b">
        <v>1</v>
      </c>
      <c r="P2828" t="s">
        <v>8271</v>
      </c>
      <c r="Q2828" s="7">
        <f t="shared" si="266"/>
        <v>1.0774999999999999</v>
      </c>
      <c r="R2828" s="8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5">
        <f t="shared" si="264"/>
        <v>42494.683634259258</v>
      </c>
      <c r="L2829" s="5">
        <f t="shared" si="265"/>
        <v>42524.6875</v>
      </c>
      <c r="M2829" t="b">
        <v>0</v>
      </c>
      <c r="N2829">
        <v>23</v>
      </c>
      <c r="O2829" t="b">
        <v>1</v>
      </c>
      <c r="P2829" t="s">
        <v>8271</v>
      </c>
      <c r="Q2829" s="7">
        <f t="shared" si="266"/>
        <v>1.2024999999999999</v>
      </c>
      <c r="R2829" s="8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5">
        <f t="shared" si="264"/>
        <v>42254.264687499999</v>
      </c>
      <c r="L2830" s="5">
        <f t="shared" si="265"/>
        <v>42279.958333333328</v>
      </c>
      <c r="M2830" t="b">
        <v>0</v>
      </c>
      <c r="N2830">
        <v>97</v>
      </c>
      <c r="O2830" t="b">
        <v>1</v>
      </c>
      <c r="P2830" t="s">
        <v>8271</v>
      </c>
      <c r="Q2830" s="7">
        <f t="shared" si="266"/>
        <v>1.0037894736842106</v>
      </c>
      <c r="R2830" s="8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5">
        <f t="shared" si="264"/>
        <v>42495.434236111112</v>
      </c>
      <c r="L2831" s="5">
        <f t="shared" si="265"/>
        <v>42523.434236111112</v>
      </c>
      <c r="M2831" t="b">
        <v>0</v>
      </c>
      <c r="N2831">
        <v>76</v>
      </c>
      <c r="O2831" t="b">
        <v>1</v>
      </c>
      <c r="P2831" t="s">
        <v>8271</v>
      </c>
      <c r="Q2831" s="7">
        <f t="shared" si="266"/>
        <v>1.0651999999999999</v>
      </c>
      <c r="R2831" s="8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5">
        <f t="shared" si="264"/>
        <v>41758.839675925927</v>
      </c>
      <c r="L2832" s="5">
        <f t="shared" si="265"/>
        <v>41771.165972222225</v>
      </c>
      <c r="M2832" t="b">
        <v>0</v>
      </c>
      <c r="N2832">
        <v>11</v>
      </c>
      <c r="O2832" t="b">
        <v>1</v>
      </c>
      <c r="P2832" t="s">
        <v>8271</v>
      </c>
      <c r="Q2832" s="7">
        <f t="shared" si="266"/>
        <v>1</v>
      </c>
      <c r="R2832" s="8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5">
        <f t="shared" si="264"/>
        <v>42171.824884259258</v>
      </c>
      <c r="L2833" s="5">
        <f t="shared" si="265"/>
        <v>42201.824884259258</v>
      </c>
      <c r="M2833" t="b">
        <v>0</v>
      </c>
      <c r="N2833">
        <v>52</v>
      </c>
      <c r="O2833" t="b">
        <v>1</v>
      </c>
      <c r="P2833" t="s">
        <v>8271</v>
      </c>
      <c r="Q2833" s="7">
        <f t="shared" si="266"/>
        <v>1.1066666666666667</v>
      </c>
      <c r="R2833" s="8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5">
        <f t="shared" si="264"/>
        <v>41938.709421296298</v>
      </c>
      <c r="L2834" s="5">
        <f t="shared" si="265"/>
        <v>41966.916666666672</v>
      </c>
      <c r="M2834" t="b">
        <v>0</v>
      </c>
      <c r="N2834">
        <v>95</v>
      </c>
      <c r="O2834" t="b">
        <v>1</v>
      </c>
      <c r="P2834" t="s">
        <v>8271</v>
      </c>
      <c r="Q2834" s="7">
        <f t="shared" si="266"/>
        <v>1.1471959999999999</v>
      </c>
      <c r="R2834" s="8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5">
        <f t="shared" si="264"/>
        <v>42268.127696759257</v>
      </c>
      <c r="L2835" s="5">
        <f t="shared" si="265"/>
        <v>42288.083333333328</v>
      </c>
      <c r="M2835" t="b">
        <v>0</v>
      </c>
      <c r="N2835">
        <v>35</v>
      </c>
      <c r="O2835" t="b">
        <v>1</v>
      </c>
      <c r="P2835" t="s">
        <v>8271</v>
      </c>
      <c r="Q2835" s="7">
        <f t="shared" si="266"/>
        <v>1.0825925925925926</v>
      </c>
      <c r="R2835" s="8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5">
        <f t="shared" si="264"/>
        <v>42019.959837962961</v>
      </c>
      <c r="L2836" s="5">
        <f t="shared" si="265"/>
        <v>42034.959837962961</v>
      </c>
      <c r="M2836" t="b">
        <v>0</v>
      </c>
      <c r="N2836">
        <v>21</v>
      </c>
      <c r="O2836" t="b">
        <v>1</v>
      </c>
      <c r="P2836" t="s">
        <v>8271</v>
      </c>
      <c r="Q2836" s="7">
        <f t="shared" si="266"/>
        <v>1.7</v>
      </c>
      <c r="R2836" s="8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5">
        <f t="shared" si="264"/>
        <v>42313.703900462962</v>
      </c>
      <c r="L2837" s="5">
        <f t="shared" si="265"/>
        <v>42343</v>
      </c>
      <c r="M2837" t="b">
        <v>0</v>
      </c>
      <c r="N2837">
        <v>93</v>
      </c>
      <c r="O2837" t="b">
        <v>1</v>
      </c>
      <c r="P2837" t="s">
        <v>8271</v>
      </c>
      <c r="Q2837" s="7">
        <f t="shared" si="266"/>
        <v>1.8709899999999999</v>
      </c>
      <c r="R2837" s="8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5">
        <f t="shared" si="264"/>
        <v>42746.261782407411</v>
      </c>
      <c r="L2838" s="5">
        <f t="shared" si="265"/>
        <v>42784.207638888889</v>
      </c>
      <c r="M2838" t="b">
        <v>0</v>
      </c>
      <c r="N2838">
        <v>11</v>
      </c>
      <c r="O2838" t="b">
        <v>1</v>
      </c>
      <c r="P2838" t="s">
        <v>8271</v>
      </c>
      <c r="Q2838" s="7">
        <f t="shared" si="266"/>
        <v>1.0777777777777777</v>
      </c>
      <c r="R2838" s="8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5">
        <f t="shared" si="264"/>
        <v>42307.908379629633</v>
      </c>
      <c r="L2839" s="5">
        <f t="shared" si="265"/>
        <v>42347.950046296297</v>
      </c>
      <c r="M2839" t="b">
        <v>0</v>
      </c>
      <c r="N2839">
        <v>21</v>
      </c>
      <c r="O2839" t="b">
        <v>1</v>
      </c>
      <c r="P2839" t="s">
        <v>8271</v>
      </c>
      <c r="Q2839" s="7">
        <f t="shared" si="266"/>
        <v>1</v>
      </c>
      <c r="R2839" s="8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5">
        <f t="shared" si="264"/>
        <v>41842.607592592591</v>
      </c>
      <c r="L2840" s="5">
        <f t="shared" si="265"/>
        <v>41864.916666666664</v>
      </c>
      <c r="M2840" t="b">
        <v>0</v>
      </c>
      <c r="N2840">
        <v>54</v>
      </c>
      <c r="O2840" t="b">
        <v>1</v>
      </c>
      <c r="P2840" t="s">
        <v>8271</v>
      </c>
      <c r="Q2840" s="7">
        <f t="shared" si="266"/>
        <v>1.2024999999999999</v>
      </c>
      <c r="R2840" s="8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5">
        <f t="shared" si="264"/>
        <v>41853.240208333329</v>
      </c>
      <c r="L2841" s="5">
        <f t="shared" si="265"/>
        <v>41876.207638888889</v>
      </c>
      <c r="M2841" t="b">
        <v>0</v>
      </c>
      <c r="N2841">
        <v>31</v>
      </c>
      <c r="O2841" t="b">
        <v>1</v>
      </c>
      <c r="P2841" t="s">
        <v>8271</v>
      </c>
      <c r="Q2841" s="7">
        <f t="shared" si="266"/>
        <v>1.1142857142857143</v>
      </c>
      <c r="R2841" s="8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5">
        <f t="shared" si="264"/>
        <v>42060.035636574074</v>
      </c>
      <c r="L2842" s="5">
        <f t="shared" si="265"/>
        <v>42081.708333333328</v>
      </c>
      <c r="M2842" t="b">
        <v>0</v>
      </c>
      <c r="N2842">
        <v>132</v>
      </c>
      <c r="O2842" t="b">
        <v>1</v>
      </c>
      <c r="P2842" t="s">
        <v>8271</v>
      </c>
      <c r="Q2842" s="7">
        <f t="shared" si="266"/>
        <v>1.04</v>
      </c>
      <c r="R2842" s="8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5">
        <f t="shared" si="264"/>
        <v>42291.739548611105</v>
      </c>
      <c r="L2843" s="5">
        <f t="shared" si="265"/>
        <v>42351.781215277777</v>
      </c>
      <c r="M2843" t="b">
        <v>0</v>
      </c>
      <c r="N2843">
        <v>1</v>
      </c>
      <c r="O2843" t="b">
        <v>0</v>
      </c>
      <c r="P2843" t="s">
        <v>8271</v>
      </c>
      <c r="Q2843" s="7">
        <f t="shared" si="266"/>
        <v>0.01</v>
      </c>
      <c r="R2843" s="8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5">
        <f t="shared" si="264"/>
        <v>41784.952488425923</v>
      </c>
      <c r="L2844" s="5">
        <f t="shared" si="265"/>
        <v>41811.458333333336</v>
      </c>
      <c r="M2844" t="b">
        <v>0</v>
      </c>
      <c r="N2844">
        <v>0</v>
      </c>
      <c r="O2844" t="b">
        <v>0</v>
      </c>
      <c r="P2844" t="s">
        <v>8271</v>
      </c>
      <c r="Q2844" s="7">
        <f t="shared" si="266"/>
        <v>0</v>
      </c>
      <c r="R2844" s="8">
        <f t="shared" si="267"/>
        <v>0</v>
      </c>
      <c r="S2844" t="str">
        <f t="shared" si="268"/>
        <v>theater</v>
      </c>
      <c r="T2844" t="str">
        <f t="shared" si="269"/>
        <v>plays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5">
        <f t="shared" si="264"/>
        <v>42492.737847222219</v>
      </c>
      <c r="L2845" s="5">
        <f t="shared" si="265"/>
        <v>42534.166666666672</v>
      </c>
      <c r="M2845" t="b">
        <v>0</v>
      </c>
      <c r="N2845">
        <v>0</v>
      </c>
      <c r="O2845" t="b">
        <v>0</v>
      </c>
      <c r="P2845" t="s">
        <v>8271</v>
      </c>
      <c r="Q2845" s="7">
        <f t="shared" si="266"/>
        <v>0</v>
      </c>
      <c r="R2845" s="8">
        <f t="shared" si="267"/>
        <v>0</v>
      </c>
      <c r="S2845" t="str">
        <f t="shared" si="268"/>
        <v>theater</v>
      </c>
      <c r="T2845" t="str">
        <f t="shared" si="269"/>
        <v>plays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5">
        <f t="shared" si="264"/>
        <v>42709.546064814815</v>
      </c>
      <c r="L2846" s="5">
        <f t="shared" si="265"/>
        <v>42739.546064814815</v>
      </c>
      <c r="M2846" t="b">
        <v>0</v>
      </c>
      <c r="N2846">
        <v>1</v>
      </c>
      <c r="O2846" t="b">
        <v>0</v>
      </c>
      <c r="P2846" t="s">
        <v>8271</v>
      </c>
      <c r="Q2846" s="7">
        <f t="shared" si="266"/>
        <v>5.4545454545454543E-2</v>
      </c>
      <c r="R2846" s="8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5">
        <f t="shared" si="264"/>
        <v>42103.016585648147</v>
      </c>
      <c r="L2847" s="5">
        <f t="shared" si="265"/>
        <v>42163.016585648147</v>
      </c>
      <c r="M2847" t="b">
        <v>0</v>
      </c>
      <c r="N2847">
        <v>39</v>
      </c>
      <c r="O2847" t="b">
        <v>0</v>
      </c>
      <c r="P2847" t="s">
        <v>8271</v>
      </c>
      <c r="Q2847" s="7">
        <f t="shared" si="266"/>
        <v>0.31546666666666667</v>
      </c>
      <c r="R2847" s="8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5">
        <f t="shared" si="264"/>
        <v>42108.692060185189</v>
      </c>
      <c r="L2848" s="5">
        <f t="shared" si="265"/>
        <v>42153.692060185189</v>
      </c>
      <c r="M2848" t="b">
        <v>0</v>
      </c>
      <c r="N2848">
        <v>0</v>
      </c>
      <c r="O2848" t="b">
        <v>0</v>
      </c>
      <c r="P2848" t="s">
        <v>8271</v>
      </c>
      <c r="Q2848" s="7">
        <f t="shared" si="266"/>
        <v>0</v>
      </c>
      <c r="R2848" s="8">
        <f t="shared" si="267"/>
        <v>0</v>
      </c>
      <c r="S2848" t="str">
        <f t="shared" si="268"/>
        <v>theater</v>
      </c>
      <c r="T2848" t="str">
        <f t="shared" si="269"/>
        <v>plays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5">
        <f t="shared" si="264"/>
        <v>42453.806307870371</v>
      </c>
      <c r="L2849" s="5">
        <f t="shared" si="265"/>
        <v>42513.806307870371</v>
      </c>
      <c r="M2849" t="b">
        <v>0</v>
      </c>
      <c r="N2849">
        <v>0</v>
      </c>
      <c r="O2849" t="b">
        <v>0</v>
      </c>
      <c r="P2849" t="s">
        <v>8271</v>
      </c>
      <c r="Q2849" s="7">
        <f t="shared" si="266"/>
        <v>0</v>
      </c>
      <c r="R2849" s="8">
        <f t="shared" si="267"/>
        <v>0</v>
      </c>
      <c r="S2849" t="str">
        <f t="shared" si="268"/>
        <v>theater</v>
      </c>
      <c r="T2849" t="str">
        <f t="shared" si="269"/>
        <v>plays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5">
        <f t="shared" si="264"/>
        <v>42123.648831018523</v>
      </c>
      <c r="L2850" s="5">
        <f t="shared" si="265"/>
        <v>42153.648831018523</v>
      </c>
      <c r="M2850" t="b">
        <v>0</v>
      </c>
      <c r="N2850">
        <v>3</v>
      </c>
      <c r="O2850" t="b">
        <v>0</v>
      </c>
      <c r="P2850" t="s">
        <v>8271</v>
      </c>
      <c r="Q2850" s="7">
        <f t="shared" si="266"/>
        <v>2E-3</v>
      </c>
      <c r="R2850" s="8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5">
        <f t="shared" si="264"/>
        <v>42453.428240740745</v>
      </c>
      <c r="L2851" s="5">
        <f t="shared" si="265"/>
        <v>42483.428240740745</v>
      </c>
      <c r="M2851" t="b">
        <v>0</v>
      </c>
      <c r="N2851">
        <v>1</v>
      </c>
      <c r="O2851" t="b">
        <v>0</v>
      </c>
      <c r="P2851" t="s">
        <v>8271</v>
      </c>
      <c r="Q2851" s="7">
        <f t="shared" si="266"/>
        <v>0.01</v>
      </c>
      <c r="R2851" s="8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5">
        <f t="shared" si="264"/>
        <v>41858.007071759261</v>
      </c>
      <c r="L2852" s="5">
        <f t="shared" si="265"/>
        <v>41888.007071759261</v>
      </c>
      <c r="M2852" t="b">
        <v>0</v>
      </c>
      <c r="N2852">
        <v>13</v>
      </c>
      <c r="O2852" t="b">
        <v>0</v>
      </c>
      <c r="P2852" t="s">
        <v>8271</v>
      </c>
      <c r="Q2852" s="7">
        <f t="shared" si="266"/>
        <v>3.8875E-2</v>
      </c>
      <c r="R2852" s="8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5">
        <f t="shared" si="264"/>
        <v>42390.002650462964</v>
      </c>
      <c r="L2853" s="5">
        <f t="shared" si="265"/>
        <v>42398.970138888893</v>
      </c>
      <c r="M2853" t="b">
        <v>0</v>
      </c>
      <c r="N2853">
        <v>0</v>
      </c>
      <c r="O2853" t="b">
        <v>0</v>
      </c>
      <c r="P2853" t="s">
        <v>8271</v>
      </c>
      <c r="Q2853" s="7">
        <f t="shared" si="266"/>
        <v>0</v>
      </c>
      <c r="R2853" s="8">
        <f t="shared" si="267"/>
        <v>0</v>
      </c>
      <c r="S2853" t="str">
        <f t="shared" si="268"/>
        <v>theater</v>
      </c>
      <c r="T2853" t="str">
        <f t="shared" si="269"/>
        <v>plays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5">
        <f t="shared" si="264"/>
        <v>41781.045173611114</v>
      </c>
      <c r="L2854" s="5">
        <f t="shared" si="265"/>
        <v>41811.045173611114</v>
      </c>
      <c r="M2854" t="b">
        <v>0</v>
      </c>
      <c r="N2854">
        <v>6</v>
      </c>
      <c r="O2854" t="b">
        <v>0</v>
      </c>
      <c r="P2854" t="s">
        <v>8271</v>
      </c>
      <c r="Q2854" s="7">
        <f t="shared" si="266"/>
        <v>1.9E-2</v>
      </c>
      <c r="R2854" s="8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5">
        <f t="shared" si="264"/>
        <v>41836.190937499996</v>
      </c>
      <c r="L2855" s="5">
        <f t="shared" si="265"/>
        <v>41896.190937499996</v>
      </c>
      <c r="M2855" t="b">
        <v>0</v>
      </c>
      <c r="N2855">
        <v>0</v>
      </c>
      <c r="O2855" t="b">
        <v>0</v>
      </c>
      <c r="P2855" t="s">
        <v>8271</v>
      </c>
      <c r="Q2855" s="7">
        <f t="shared" si="266"/>
        <v>0</v>
      </c>
      <c r="R2855" s="8">
        <f t="shared" si="267"/>
        <v>0</v>
      </c>
      <c r="S2855" t="str">
        <f t="shared" si="268"/>
        <v>theater</v>
      </c>
      <c r="T2855" t="str">
        <f t="shared" si="269"/>
        <v>plays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5">
        <f t="shared" si="264"/>
        <v>42111.71665509259</v>
      </c>
      <c r="L2856" s="5">
        <f t="shared" si="265"/>
        <v>42131.71665509259</v>
      </c>
      <c r="M2856" t="b">
        <v>0</v>
      </c>
      <c r="N2856">
        <v>14</v>
      </c>
      <c r="O2856" t="b">
        <v>0</v>
      </c>
      <c r="P2856" t="s">
        <v>8271</v>
      </c>
      <c r="Q2856" s="7">
        <f t="shared" si="266"/>
        <v>0.41699999999999998</v>
      </c>
      <c r="R2856" s="8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5">
        <f t="shared" si="264"/>
        <v>42370.007766203707</v>
      </c>
      <c r="L2857" s="5">
        <f t="shared" si="265"/>
        <v>42398.981944444444</v>
      </c>
      <c r="M2857" t="b">
        <v>0</v>
      </c>
      <c r="N2857">
        <v>5</v>
      </c>
      <c r="O2857" t="b">
        <v>0</v>
      </c>
      <c r="P2857" t="s">
        <v>8271</v>
      </c>
      <c r="Q2857" s="7">
        <f t="shared" si="266"/>
        <v>0.5</v>
      </c>
      <c r="R2857" s="8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5">
        <f t="shared" si="264"/>
        <v>42165.037581018521</v>
      </c>
      <c r="L2858" s="5">
        <f t="shared" si="265"/>
        <v>42224.898611111115</v>
      </c>
      <c r="M2858" t="b">
        <v>0</v>
      </c>
      <c r="N2858">
        <v>6</v>
      </c>
      <c r="O2858" t="b">
        <v>0</v>
      </c>
      <c r="P2858" t="s">
        <v>8271</v>
      </c>
      <c r="Q2858" s="7">
        <f t="shared" si="266"/>
        <v>4.8666666666666664E-2</v>
      </c>
      <c r="R2858" s="8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5">
        <f t="shared" si="264"/>
        <v>42726.920081018514</v>
      </c>
      <c r="L2859" s="5">
        <f t="shared" si="265"/>
        <v>42786.75</v>
      </c>
      <c r="M2859" t="b">
        <v>0</v>
      </c>
      <c r="N2859">
        <v>15</v>
      </c>
      <c r="O2859" t="b">
        <v>0</v>
      </c>
      <c r="P2859" t="s">
        <v>8271</v>
      </c>
      <c r="Q2859" s="7">
        <f t="shared" si="266"/>
        <v>0.19736842105263158</v>
      </c>
      <c r="R2859" s="8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5">
        <f t="shared" si="264"/>
        <v>41954.545081018514</v>
      </c>
      <c r="L2860" s="5">
        <f t="shared" si="265"/>
        <v>41978.477777777778</v>
      </c>
      <c r="M2860" t="b">
        <v>0</v>
      </c>
      <c r="N2860">
        <v>0</v>
      </c>
      <c r="O2860" t="b">
        <v>0</v>
      </c>
      <c r="P2860" t="s">
        <v>8271</v>
      </c>
      <c r="Q2860" s="7">
        <f t="shared" si="266"/>
        <v>0</v>
      </c>
      <c r="R2860" s="8">
        <f t="shared" si="267"/>
        <v>0</v>
      </c>
      <c r="S2860" t="str">
        <f t="shared" si="268"/>
        <v>theater</v>
      </c>
      <c r="T2860" t="str">
        <f t="shared" si="269"/>
        <v>plays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5">
        <f t="shared" si="264"/>
        <v>42233.362314814818</v>
      </c>
      <c r="L2861" s="5">
        <f t="shared" si="265"/>
        <v>42293.362314814818</v>
      </c>
      <c r="M2861" t="b">
        <v>0</v>
      </c>
      <c r="N2861">
        <v>1</v>
      </c>
      <c r="O2861" t="b">
        <v>0</v>
      </c>
      <c r="P2861" t="s">
        <v>8271</v>
      </c>
      <c r="Q2861" s="7">
        <f t="shared" si="266"/>
        <v>1.7500000000000002E-2</v>
      </c>
      <c r="R2861" s="8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5">
        <f t="shared" si="264"/>
        <v>42480.800648148142</v>
      </c>
      <c r="L2862" s="5">
        <f t="shared" si="265"/>
        <v>42540.800648148142</v>
      </c>
      <c r="M2862" t="b">
        <v>0</v>
      </c>
      <c r="N2862">
        <v>9</v>
      </c>
      <c r="O2862" t="b">
        <v>0</v>
      </c>
      <c r="P2862" t="s">
        <v>8271</v>
      </c>
      <c r="Q2862" s="7">
        <f t="shared" si="266"/>
        <v>6.6500000000000004E-2</v>
      </c>
      <c r="R2862" s="8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5">
        <f t="shared" si="264"/>
        <v>42257.590833333335</v>
      </c>
      <c r="L2863" s="5">
        <f t="shared" si="265"/>
        <v>42271.590833333335</v>
      </c>
      <c r="M2863" t="b">
        <v>0</v>
      </c>
      <c r="N2863">
        <v>3</v>
      </c>
      <c r="O2863" t="b">
        <v>0</v>
      </c>
      <c r="P2863" t="s">
        <v>8271</v>
      </c>
      <c r="Q2863" s="7">
        <f t="shared" si="266"/>
        <v>0.32</v>
      </c>
      <c r="R2863" s="8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5">
        <f t="shared" si="264"/>
        <v>41784.789687500001</v>
      </c>
      <c r="L2864" s="5">
        <f t="shared" si="265"/>
        <v>41814.789687500001</v>
      </c>
      <c r="M2864" t="b">
        <v>0</v>
      </c>
      <c r="N2864">
        <v>3</v>
      </c>
      <c r="O2864" t="b">
        <v>0</v>
      </c>
      <c r="P2864" t="s">
        <v>8271</v>
      </c>
      <c r="Q2864" s="7">
        <f t="shared" si="266"/>
        <v>4.3307086614173228E-3</v>
      </c>
      <c r="R2864" s="8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5">
        <f t="shared" si="264"/>
        <v>41831.675034722226</v>
      </c>
      <c r="L2865" s="5">
        <f t="shared" si="265"/>
        <v>41891.675034722226</v>
      </c>
      <c r="M2865" t="b">
        <v>0</v>
      </c>
      <c r="N2865">
        <v>1</v>
      </c>
      <c r="O2865" t="b">
        <v>0</v>
      </c>
      <c r="P2865" t="s">
        <v>8271</v>
      </c>
      <c r="Q2865" s="7">
        <f t="shared" si="266"/>
        <v>4.0000000000000002E-4</v>
      </c>
      <c r="R2865" s="8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5">
        <f t="shared" si="264"/>
        <v>42172.613506944443</v>
      </c>
      <c r="L2866" s="5">
        <f t="shared" si="265"/>
        <v>42202.554166666669</v>
      </c>
      <c r="M2866" t="b">
        <v>0</v>
      </c>
      <c r="N2866">
        <v>3</v>
      </c>
      <c r="O2866" t="b">
        <v>0</v>
      </c>
      <c r="P2866" t="s">
        <v>8271</v>
      </c>
      <c r="Q2866" s="7">
        <f t="shared" si="266"/>
        <v>1.6E-2</v>
      </c>
      <c r="R2866" s="8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5">
        <f t="shared" si="264"/>
        <v>41950.114108796297</v>
      </c>
      <c r="L2867" s="5">
        <f t="shared" si="265"/>
        <v>42010.114108796297</v>
      </c>
      <c r="M2867" t="b">
        <v>0</v>
      </c>
      <c r="N2867">
        <v>0</v>
      </c>
      <c r="O2867" t="b">
        <v>0</v>
      </c>
      <c r="P2867" t="s">
        <v>8271</v>
      </c>
      <c r="Q2867" s="7">
        <f t="shared" si="266"/>
        <v>0</v>
      </c>
      <c r="R2867" s="8">
        <f t="shared" si="267"/>
        <v>0</v>
      </c>
      <c r="S2867" t="str">
        <f t="shared" si="268"/>
        <v>theater</v>
      </c>
      <c r="T2867" t="str">
        <f t="shared" si="269"/>
        <v>plays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5">
        <f t="shared" si="264"/>
        <v>42627.955104166671</v>
      </c>
      <c r="L2868" s="5">
        <f t="shared" si="265"/>
        <v>42657.916666666672</v>
      </c>
      <c r="M2868" t="b">
        <v>0</v>
      </c>
      <c r="N2868">
        <v>2</v>
      </c>
      <c r="O2868" t="b">
        <v>0</v>
      </c>
      <c r="P2868" t="s">
        <v>8271</v>
      </c>
      <c r="Q2868" s="7">
        <f t="shared" si="266"/>
        <v>8.9999999999999993E-3</v>
      </c>
      <c r="R2868" s="8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5">
        <f t="shared" si="264"/>
        <v>42531.195277777777</v>
      </c>
      <c r="L2869" s="5">
        <f t="shared" si="265"/>
        <v>42555.166666666672</v>
      </c>
      <c r="M2869" t="b">
        <v>0</v>
      </c>
      <c r="N2869">
        <v>10</v>
      </c>
      <c r="O2869" t="b">
        <v>0</v>
      </c>
      <c r="P2869" t="s">
        <v>8271</v>
      </c>
      <c r="Q2869" s="7">
        <f t="shared" si="266"/>
        <v>0.2016</v>
      </c>
      <c r="R2869" s="8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5">
        <f t="shared" si="264"/>
        <v>42618.827013888891</v>
      </c>
      <c r="L2870" s="5">
        <f t="shared" si="265"/>
        <v>42648.827013888891</v>
      </c>
      <c r="M2870" t="b">
        <v>0</v>
      </c>
      <c r="N2870">
        <v>60</v>
      </c>
      <c r="O2870" t="b">
        <v>0</v>
      </c>
      <c r="P2870" t="s">
        <v>8271</v>
      </c>
      <c r="Q2870" s="7">
        <f t="shared" si="266"/>
        <v>0.42011733333333334</v>
      </c>
      <c r="R2870" s="8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5">
        <f t="shared" si="264"/>
        <v>42540.593530092592</v>
      </c>
      <c r="L2871" s="5">
        <f t="shared" si="265"/>
        <v>42570.593530092592</v>
      </c>
      <c r="M2871" t="b">
        <v>0</v>
      </c>
      <c r="N2871">
        <v>5</v>
      </c>
      <c r="O2871" t="b">
        <v>0</v>
      </c>
      <c r="P2871" t="s">
        <v>8271</v>
      </c>
      <c r="Q2871" s="7">
        <f t="shared" si="266"/>
        <v>8.8500000000000002E-3</v>
      </c>
      <c r="R2871" s="8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5">
        <f t="shared" si="264"/>
        <v>41746.189409722225</v>
      </c>
      <c r="L2872" s="5">
        <f t="shared" si="265"/>
        <v>41776.189409722225</v>
      </c>
      <c r="M2872" t="b">
        <v>0</v>
      </c>
      <c r="N2872">
        <v>9</v>
      </c>
      <c r="O2872" t="b">
        <v>0</v>
      </c>
      <c r="P2872" t="s">
        <v>8271</v>
      </c>
      <c r="Q2872" s="7">
        <f t="shared" si="266"/>
        <v>0.15</v>
      </c>
      <c r="R2872" s="8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5">
        <f t="shared" si="264"/>
        <v>41974.738576388889</v>
      </c>
      <c r="L2873" s="5">
        <f t="shared" si="265"/>
        <v>41994.738576388889</v>
      </c>
      <c r="M2873" t="b">
        <v>0</v>
      </c>
      <c r="N2873">
        <v>13</v>
      </c>
      <c r="O2873" t="b">
        <v>0</v>
      </c>
      <c r="P2873" t="s">
        <v>8271</v>
      </c>
      <c r="Q2873" s="7">
        <f t="shared" si="266"/>
        <v>4.6699999999999998E-2</v>
      </c>
      <c r="R2873" s="8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5">
        <f t="shared" si="264"/>
        <v>42115.11618055556</v>
      </c>
      <c r="L2874" s="5">
        <f t="shared" si="265"/>
        <v>42175.11618055556</v>
      </c>
      <c r="M2874" t="b">
        <v>0</v>
      </c>
      <c r="N2874">
        <v>0</v>
      </c>
      <c r="O2874" t="b">
        <v>0</v>
      </c>
      <c r="P2874" t="s">
        <v>8271</v>
      </c>
      <c r="Q2874" s="7">
        <f t="shared" si="266"/>
        <v>0</v>
      </c>
      <c r="R2874" s="8">
        <f t="shared" si="267"/>
        <v>0</v>
      </c>
      <c r="S2874" t="str">
        <f t="shared" si="268"/>
        <v>theater</v>
      </c>
      <c r="T2874" t="str">
        <f t="shared" si="269"/>
        <v>plays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5">
        <f t="shared" si="264"/>
        <v>42002.817488425921</v>
      </c>
      <c r="L2875" s="5">
        <f t="shared" si="265"/>
        <v>42032.817488425921</v>
      </c>
      <c r="M2875" t="b">
        <v>0</v>
      </c>
      <c r="N2875">
        <v>8</v>
      </c>
      <c r="O2875" t="b">
        <v>0</v>
      </c>
      <c r="P2875" t="s">
        <v>8271</v>
      </c>
      <c r="Q2875" s="7">
        <f t="shared" si="266"/>
        <v>0.38119999999999998</v>
      </c>
      <c r="R2875" s="8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5">
        <f t="shared" si="264"/>
        <v>42722.84474537037</v>
      </c>
      <c r="L2876" s="5">
        <f t="shared" si="265"/>
        <v>42752.84474537037</v>
      </c>
      <c r="M2876" t="b">
        <v>0</v>
      </c>
      <c r="N2876">
        <v>3</v>
      </c>
      <c r="O2876" t="b">
        <v>0</v>
      </c>
      <c r="P2876" t="s">
        <v>8271</v>
      </c>
      <c r="Q2876" s="7">
        <f t="shared" si="266"/>
        <v>5.4199999999999998E-2</v>
      </c>
      <c r="R2876" s="8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5">
        <f t="shared" si="264"/>
        <v>42465.128391203703</v>
      </c>
      <c r="L2877" s="5">
        <f t="shared" si="265"/>
        <v>42495.128391203703</v>
      </c>
      <c r="M2877" t="b">
        <v>0</v>
      </c>
      <c r="N2877">
        <v>3</v>
      </c>
      <c r="O2877" t="b">
        <v>0</v>
      </c>
      <c r="P2877" t="s">
        <v>8271</v>
      </c>
      <c r="Q2877" s="7">
        <f t="shared" si="266"/>
        <v>3.5E-4</v>
      </c>
      <c r="R2877" s="8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5">
        <f t="shared" si="264"/>
        <v>42171.743969907402</v>
      </c>
      <c r="L2878" s="5">
        <f t="shared" si="265"/>
        <v>42201.743969907402</v>
      </c>
      <c r="M2878" t="b">
        <v>0</v>
      </c>
      <c r="N2878">
        <v>0</v>
      </c>
      <c r="O2878" t="b">
        <v>0</v>
      </c>
      <c r="P2878" t="s">
        <v>8271</v>
      </c>
      <c r="Q2878" s="7">
        <f t="shared" si="266"/>
        <v>0</v>
      </c>
      <c r="R2878" s="8">
        <f t="shared" si="267"/>
        <v>0</v>
      </c>
      <c r="S2878" t="str">
        <f t="shared" si="268"/>
        <v>theater</v>
      </c>
      <c r="T2878" t="str">
        <f t="shared" si="269"/>
        <v>plays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5">
        <f t="shared" si="264"/>
        <v>42672.955138888887</v>
      </c>
      <c r="L2879" s="5">
        <f t="shared" si="265"/>
        <v>42704.708333333328</v>
      </c>
      <c r="M2879" t="b">
        <v>0</v>
      </c>
      <c r="N2879">
        <v>6</v>
      </c>
      <c r="O2879" t="b">
        <v>0</v>
      </c>
      <c r="P2879" t="s">
        <v>8271</v>
      </c>
      <c r="Q2879" s="7">
        <f t="shared" si="266"/>
        <v>0.10833333333333334</v>
      </c>
      <c r="R2879" s="8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5">
        <f t="shared" si="264"/>
        <v>42128.615682870368</v>
      </c>
      <c r="L2880" s="5">
        <f t="shared" si="265"/>
        <v>42188.615682870368</v>
      </c>
      <c r="M2880" t="b">
        <v>0</v>
      </c>
      <c r="N2880">
        <v>4</v>
      </c>
      <c r="O2880" t="b">
        <v>0</v>
      </c>
      <c r="P2880" t="s">
        <v>8271</v>
      </c>
      <c r="Q2880" s="7">
        <f t="shared" si="266"/>
        <v>2.1000000000000001E-2</v>
      </c>
      <c r="R2880" s="8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5">
        <f t="shared" si="264"/>
        <v>42359.725243055553</v>
      </c>
      <c r="L2881" s="5">
        <f t="shared" si="265"/>
        <v>42389.725243055553</v>
      </c>
      <c r="M2881" t="b">
        <v>0</v>
      </c>
      <c r="N2881">
        <v>1</v>
      </c>
      <c r="O2881" t="b">
        <v>0</v>
      </c>
      <c r="P2881" t="s">
        <v>8271</v>
      </c>
      <c r="Q2881" s="7">
        <f t="shared" si="266"/>
        <v>2.5892857142857141E-3</v>
      </c>
      <c r="R2881" s="8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5">
        <f t="shared" si="264"/>
        <v>42192.905694444446</v>
      </c>
      <c r="L2882" s="5">
        <f t="shared" si="265"/>
        <v>42236.711805555555</v>
      </c>
      <c r="M2882" t="b">
        <v>0</v>
      </c>
      <c r="N2882">
        <v>29</v>
      </c>
      <c r="O2882" t="b">
        <v>0</v>
      </c>
      <c r="P2882" t="s">
        <v>8271</v>
      </c>
      <c r="Q2882" s="7">
        <f t="shared" si="266"/>
        <v>0.23333333333333334</v>
      </c>
      <c r="R2882" s="8">
        <f t="shared" si="267"/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5">
        <f t="shared" ref="K2883:K2946" si="270">(((J2883/60)/60)/24)+DATE(1970,1,1)</f>
        <v>41916.597638888888</v>
      </c>
      <c r="L2883" s="5">
        <f t="shared" ref="L2883:L2946" si="271">(((I2883/60)/60)/24)+DATE(1970,1,1)</f>
        <v>41976.639305555553</v>
      </c>
      <c r="M2883" t="b">
        <v>0</v>
      </c>
      <c r="N2883">
        <v>0</v>
      </c>
      <c r="O2883" t="b">
        <v>0</v>
      </c>
      <c r="P2883" t="s">
        <v>8271</v>
      </c>
      <c r="Q2883" s="7">
        <f t="shared" ref="Q2883:Q2946" si="272">E2883/D2883</f>
        <v>0</v>
      </c>
      <c r="R2883" s="8">
        <f t="shared" ref="R2883:R2946" si="273">IFERROR(E2883/N2883,0)</f>
        <v>0</v>
      </c>
      <c r="S2883" t="str">
        <f t="shared" ref="S2883:S2946" si="274">LEFT(P2883,FIND("/",P2883)-1)</f>
        <v>theater</v>
      </c>
      <c r="T2883" t="str">
        <f t="shared" ref="T2883:T2946" si="275">RIGHT(P2883,LEN(P2883)-FIND("/",P2883))</f>
        <v>plays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5">
        <f t="shared" si="270"/>
        <v>42461.596273148149</v>
      </c>
      <c r="L2884" s="5">
        <f t="shared" si="271"/>
        <v>42491.596273148149</v>
      </c>
      <c r="M2884" t="b">
        <v>0</v>
      </c>
      <c r="N2884">
        <v>4</v>
      </c>
      <c r="O2884" t="b">
        <v>0</v>
      </c>
      <c r="P2884" t="s">
        <v>8271</v>
      </c>
      <c r="Q2884" s="7">
        <f t="shared" si="272"/>
        <v>0.33600000000000002</v>
      </c>
      <c r="R2884" s="8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5">
        <f t="shared" si="270"/>
        <v>42370.90320601852</v>
      </c>
      <c r="L2885" s="5">
        <f t="shared" si="271"/>
        <v>42406.207638888889</v>
      </c>
      <c r="M2885" t="b">
        <v>0</v>
      </c>
      <c r="N2885">
        <v>5</v>
      </c>
      <c r="O2885" t="b">
        <v>0</v>
      </c>
      <c r="P2885" t="s">
        <v>8271</v>
      </c>
      <c r="Q2885" s="7">
        <f t="shared" si="272"/>
        <v>0.1908</v>
      </c>
      <c r="R2885" s="8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5">
        <f t="shared" si="270"/>
        <v>41948.727256944447</v>
      </c>
      <c r="L2886" s="5">
        <f t="shared" si="271"/>
        <v>41978.727256944447</v>
      </c>
      <c r="M2886" t="b">
        <v>0</v>
      </c>
      <c r="N2886">
        <v>4</v>
      </c>
      <c r="O2886" t="b">
        <v>0</v>
      </c>
      <c r="P2886" t="s">
        <v>8271</v>
      </c>
      <c r="Q2886" s="7">
        <f t="shared" si="272"/>
        <v>4.1111111111111114E-3</v>
      </c>
      <c r="R2886" s="8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5">
        <f t="shared" si="270"/>
        <v>42047.07640046296</v>
      </c>
      <c r="L2887" s="5">
        <f t="shared" si="271"/>
        <v>42077.034733796296</v>
      </c>
      <c r="M2887" t="b">
        <v>0</v>
      </c>
      <c r="N2887">
        <v>5</v>
      </c>
      <c r="O2887" t="b">
        <v>0</v>
      </c>
      <c r="P2887" t="s">
        <v>8271</v>
      </c>
      <c r="Q2887" s="7">
        <f t="shared" si="272"/>
        <v>0.32500000000000001</v>
      </c>
      <c r="R2887" s="8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5">
        <f t="shared" si="270"/>
        <v>42261.632916666669</v>
      </c>
      <c r="L2888" s="5">
        <f t="shared" si="271"/>
        <v>42266.165972222225</v>
      </c>
      <c r="M2888" t="b">
        <v>0</v>
      </c>
      <c r="N2888">
        <v>1</v>
      </c>
      <c r="O2888" t="b">
        <v>0</v>
      </c>
      <c r="P2888" t="s">
        <v>8271</v>
      </c>
      <c r="Q2888" s="7">
        <f t="shared" si="272"/>
        <v>0.05</v>
      </c>
      <c r="R2888" s="8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5">
        <f t="shared" si="270"/>
        <v>41985.427361111113</v>
      </c>
      <c r="L2889" s="5">
        <f t="shared" si="271"/>
        <v>42015.427361111113</v>
      </c>
      <c r="M2889" t="b">
        <v>0</v>
      </c>
      <c r="N2889">
        <v>1</v>
      </c>
      <c r="O2889" t="b">
        <v>0</v>
      </c>
      <c r="P2889" t="s">
        <v>8271</v>
      </c>
      <c r="Q2889" s="7">
        <f t="shared" si="272"/>
        <v>1.6666666666666668E-3</v>
      </c>
      <c r="R2889" s="8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5">
        <f t="shared" si="270"/>
        <v>41922.535185185188</v>
      </c>
      <c r="L2890" s="5">
        <f t="shared" si="271"/>
        <v>41930.207638888889</v>
      </c>
      <c r="M2890" t="b">
        <v>0</v>
      </c>
      <c r="N2890">
        <v>0</v>
      </c>
      <c r="O2890" t="b">
        <v>0</v>
      </c>
      <c r="P2890" t="s">
        <v>8271</v>
      </c>
      <c r="Q2890" s="7">
        <f t="shared" si="272"/>
        <v>0</v>
      </c>
      <c r="R2890" s="8">
        <f t="shared" si="273"/>
        <v>0</v>
      </c>
      <c r="S2890" t="str">
        <f t="shared" si="274"/>
        <v>theater</v>
      </c>
      <c r="T2890" t="str">
        <f t="shared" si="275"/>
        <v>plays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5">
        <f t="shared" si="270"/>
        <v>41850.863252314812</v>
      </c>
      <c r="L2891" s="5">
        <f t="shared" si="271"/>
        <v>41880.863252314812</v>
      </c>
      <c r="M2891" t="b">
        <v>0</v>
      </c>
      <c r="N2891">
        <v>14</v>
      </c>
      <c r="O2891" t="b">
        <v>0</v>
      </c>
      <c r="P2891" t="s">
        <v>8271</v>
      </c>
      <c r="Q2891" s="7">
        <f t="shared" si="272"/>
        <v>0.38066666666666665</v>
      </c>
      <c r="R2891" s="8">
        <f t="shared" si="273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5">
        <f t="shared" si="270"/>
        <v>41831.742962962962</v>
      </c>
      <c r="L2892" s="5">
        <f t="shared" si="271"/>
        <v>41860.125</v>
      </c>
      <c r="M2892" t="b">
        <v>0</v>
      </c>
      <c r="N2892">
        <v>3</v>
      </c>
      <c r="O2892" t="b">
        <v>0</v>
      </c>
      <c r="P2892" t="s">
        <v>8271</v>
      </c>
      <c r="Q2892" s="7">
        <f t="shared" si="272"/>
        <v>1.0500000000000001E-2</v>
      </c>
      <c r="R2892" s="8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5">
        <f t="shared" si="270"/>
        <v>42415.883425925931</v>
      </c>
      <c r="L2893" s="5">
        <f t="shared" si="271"/>
        <v>42475.84175925926</v>
      </c>
      <c r="M2893" t="b">
        <v>0</v>
      </c>
      <c r="N2893">
        <v>10</v>
      </c>
      <c r="O2893" t="b">
        <v>0</v>
      </c>
      <c r="P2893" t="s">
        <v>8271</v>
      </c>
      <c r="Q2893" s="7">
        <f t="shared" si="272"/>
        <v>2.7300000000000001E-2</v>
      </c>
      <c r="R2893" s="8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5">
        <f t="shared" si="270"/>
        <v>41869.714166666665</v>
      </c>
      <c r="L2894" s="5">
        <f t="shared" si="271"/>
        <v>41876.875</v>
      </c>
      <c r="M2894" t="b">
        <v>0</v>
      </c>
      <c r="N2894">
        <v>17</v>
      </c>
      <c r="O2894" t="b">
        <v>0</v>
      </c>
      <c r="P2894" t="s">
        <v>8271</v>
      </c>
      <c r="Q2894" s="7">
        <f t="shared" si="272"/>
        <v>9.0909090909090912E-2</v>
      </c>
      <c r="R2894" s="8">
        <f t="shared" si="273"/>
        <v>29.411764705882351</v>
      </c>
      <c r="S2894" t="str">
        <f t="shared" si="274"/>
        <v>theater</v>
      </c>
      <c r="T2894" t="str">
        <f t="shared" si="275"/>
        <v>plays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5">
        <f t="shared" si="270"/>
        <v>41953.773090277777</v>
      </c>
      <c r="L2895" s="5">
        <f t="shared" si="271"/>
        <v>42013.083333333328</v>
      </c>
      <c r="M2895" t="b">
        <v>0</v>
      </c>
      <c r="N2895">
        <v>2</v>
      </c>
      <c r="O2895" t="b">
        <v>0</v>
      </c>
      <c r="P2895" t="s">
        <v>8271</v>
      </c>
      <c r="Q2895" s="7">
        <f t="shared" si="272"/>
        <v>5.0000000000000001E-3</v>
      </c>
      <c r="R2895" s="8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5">
        <f t="shared" si="270"/>
        <v>42037.986284722225</v>
      </c>
      <c r="L2896" s="5">
        <f t="shared" si="271"/>
        <v>42097.944618055553</v>
      </c>
      <c r="M2896" t="b">
        <v>0</v>
      </c>
      <c r="N2896">
        <v>0</v>
      </c>
      <c r="O2896" t="b">
        <v>0</v>
      </c>
      <c r="P2896" t="s">
        <v>8271</v>
      </c>
      <c r="Q2896" s="7">
        <f t="shared" si="272"/>
        <v>0</v>
      </c>
      <c r="R2896" s="8">
        <f t="shared" si="273"/>
        <v>0</v>
      </c>
      <c r="S2896" t="str">
        <f t="shared" si="274"/>
        <v>theater</v>
      </c>
      <c r="T2896" t="str">
        <f t="shared" si="275"/>
        <v>plays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5">
        <f t="shared" si="270"/>
        <v>41811.555462962962</v>
      </c>
      <c r="L2897" s="5">
        <f t="shared" si="271"/>
        <v>41812.875</v>
      </c>
      <c r="M2897" t="b">
        <v>0</v>
      </c>
      <c r="N2897">
        <v>4</v>
      </c>
      <c r="O2897" t="b">
        <v>0</v>
      </c>
      <c r="P2897" t="s">
        <v>8271</v>
      </c>
      <c r="Q2897" s="7">
        <f t="shared" si="272"/>
        <v>4.5999999999999999E-2</v>
      </c>
      <c r="R2897" s="8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5">
        <f t="shared" si="270"/>
        <v>42701.908807870372</v>
      </c>
      <c r="L2898" s="5">
        <f t="shared" si="271"/>
        <v>42716.25</v>
      </c>
      <c r="M2898" t="b">
        <v>0</v>
      </c>
      <c r="N2898">
        <v>12</v>
      </c>
      <c r="O2898" t="b">
        <v>0</v>
      </c>
      <c r="P2898" t="s">
        <v>8271</v>
      </c>
      <c r="Q2898" s="7">
        <f t="shared" si="272"/>
        <v>0.20833333333333334</v>
      </c>
      <c r="R2898" s="8">
        <f t="shared" si="273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5">
        <f t="shared" si="270"/>
        <v>42258.646504629629</v>
      </c>
      <c r="L2899" s="5">
        <f t="shared" si="271"/>
        <v>42288.645196759258</v>
      </c>
      <c r="M2899" t="b">
        <v>0</v>
      </c>
      <c r="N2899">
        <v>3</v>
      </c>
      <c r="O2899" t="b">
        <v>0</v>
      </c>
      <c r="P2899" t="s">
        <v>8271</v>
      </c>
      <c r="Q2899" s="7">
        <f t="shared" si="272"/>
        <v>4.583333333333333E-2</v>
      </c>
      <c r="R2899" s="8">
        <f t="shared" si="273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5">
        <f t="shared" si="270"/>
        <v>42278.664965277778</v>
      </c>
      <c r="L2900" s="5">
        <f t="shared" si="271"/>
        <v>42308.664965277778</v>
      </c>
      <c r="M2900" t="b">
        <v>0</v>
      </c>
      <c r="N2900">
        <v>12</v>
      </c>
      <c r="O2900" t="b">
        <v>0</v>
      </c>
      <c r="P2900" t="s">
        <v>8271</v>
      </c>
      <c r="Q2900" s="7">
        <f t="shared" si="272"/>
        <v>4.2133333333333335E-2</v>
      </c>
      <c r="R2900" s="8">
        <f t="shared" si="273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5">
        <f t="shared" si="270"/>
        <v>42515.078217592592</v>
      </c>
      <c r="L2901" s="5">
        <f t="shared" si="271"/>
        <v>42575.078217592592</v>
      </c>
      <c r="M2901" t="b">
        <v>0</v>
      </c>
      <c r="N2901">
        <v>0</v>
      </c>
      <c r="O2901" t="b">
        <v>0</v>
      </c>
      <c r="P2901" t="s">
        <v>8271</v>
      </c>
      <c r="Q2901" s="7">
        <f t="shared" si="272"/>
        <v>0</v>
      </c>
      <c r="R2901" s="8">
        <f t="shared" si="273"/>
        <v>0</v>
      </c>
      <c r="S2901" t="str">
        <f t="shared" si="274"/>
        <v>theater</v>
      </c>
      <c r="T2901" t="str">
        <f t="shared" si="275"/>
        <v>plays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5">
        <f t="shared" si="270"/>
        <v>41830.234166666669</v>
      </c>
      <c r="L2902" s="5">
        <f t="shared" si="271"/>
        <v>41860.234166666669</v>
      </c>
      <c r="M2902" t="b">
        <v>0</v>
      </c>
      <c r="N2902">
        <v>7</v>
      </c>
      <c r="O2902" t="b">
        <v>0</v>
      </c>
      <c r="P2902" t="s">
        <v>8271</v>
      </c>
      <c r="Q2902" s="7">
        <f t="shared" si="272"/>
        <v>0.61909090909090914</v>
      </c>
      <c r="R2902" s="8">
        <f t="shared" si="273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5">
        <f t="shared" si="270"/>
        <v>41982.904386574075</v>
      </c>
      <c r="L2903" s="5">
        <f t="shared" si="271"/>
        <v>42042.904386574075</v>
      </c>
      <c r="M2903" t="b">
        <v>0</v>
      </c>
      <c r="N2903">
        <v>2</v>
      </c>
      <c r="O2903" t="b">
        <v>0</v>
      </c>
      <c r="P2903" t="s">
        <v>8271</v>
      </c>
      <c r="Q2903" s="7">
        <f t="shared" si="272"/>
        <v>8.0000000000000002E-3</v>
      </c>
      <c r="R2903" s="8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5">
        <f t="shared" si="270"/>
        <v>42210.439768518518</v>
      </c>
      <c r="L2904" s="5">
        <f t="shared" si="271"/>
        <v>42240.439768518518</v>
      </c>
      <c r="M2904" t="b">
        <v>0</v>
      </c>
      <c r="N2904">
        <v>1</v>
      </c>
      <c r="O2904" t="b">
        <v>0</v>
      </c>
      <c r="P2904" t="s">
        <v>8271</v>
      </c>
      <c r="Q2904" s="7">
        <f t="shared" si="272"/>
        <v>1.6666666666666666E-4</v>
      </c>
      <c r="R2904" s="8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5">
        <f t="shared" si="270"/>
        <v>42196.166874999995</v>
      </c>
      <c r="L2905" s="5">
        <f t="shared" si="271"/>
        <v>42256.166874999995</v>
      </c>
      <c r="M2905" t="b">
        <v>0</v>
      </c>
      <c r="N2905">
        <v>4</v>
      </c>
      <c r="O2905" t="b">
        <v>0</v>
      </c>
      <c r="P2905" t="s">
        <v>8271</v>
      </c>
      <c r="Q2905" s="7">
        <f t="shared" si="272"/>
        <v>7.7999999999999996E-3</v>
      </c>
      <c r="R2905" s="8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5">
        <f t="shared" si="270"/>
        <v>41940.967951388891</v>
      </c>
      <c r="L2906" s="5">
        <f t="shared" si="271"/>
        <v>41952.5</v>
      </c>
      <c r="M2906" t="b">
        <v>0</v>
      </c>
      <c r="N2906">
        <v>4</v>
      </c>
      <c r="O2906" t="b">
        <v>0</v>
      </c>
      <c r="P2906" t="s">
        <v>8271</v>
      </c>
      <c r="Q2906" s="7">
        <f t="shared" si="272"/>
        <v>0.05</v>
      </c>
      <c r="R2906" s="8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5">
        <f t="shared" si="270"/>
        <v>42606.056863425925</v>
      </c>
      <c r="L2907" s="5">
        <f t="shared" si="271"/>
        <v>42620.056863425925</v>
      </c>
      <c r="M2907" t="b">
        <v>0</v>
      </c>
      <c r="N2907">
        <v>17</v>
      </c>
      <c r="O2907" t="b">
        <v>0</v>
      </c>
      <c r="P2907" t="s">
        <v>8271</v>
      </c>
      <c r="Q2907" s="7">
        <f t="shared" si="272"/>
        <v>0.17771428571428571</v>
      </c>
      <c r="R2907" s="8">
        <f t="shared" si="273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5">
        <f t="shared" si="270"/>
        <v>42199.648912037039</v>
      </c>
      <c r="L2908" s="5">
        <f t="shared" si="271"/>
        <v>42217.041666666672</v>
      </c>
      <c r="M2908" t="b">
        <v>0</v>
      </c>
      <c r="N2908">
        <v>7</v>
      </c>
      <c r="O2908" t="b">
        <v>0</v>
      </c>
      <c r="P2908" t="s">
        <v>8271</v>
      </c>
      <c r="Q2908" s="7">
        <f t="shared" si="272"/>
        <v>9.4166666666666662E-2</v>
      </c>
      <c r="R2908" s="8">
        <f t="shared" si="273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5">
        <f t="shared" si="270"/>
        <v>42444.877743055549</v>
      </c>
      <c r="L2909" s="5">
        <f t="shared" si="271"/>
        <v>42504.877743055549</v>
      </c>
      <c r="M2909" t="b">
        <v>0</v>
      </c>
      <c r="N2909">
        <v>2</v>
      </c>
      <c r="O2909" t="b">
        <v>0</v>
      </c>
      <c r="P2909" t="s">
        <v>8271</v>
      </c>
      <c r="Q2909" s="7">
        <f t="shared" si="272"/>
        <v>8.0000000000000004E-4</v>
      </c>
      <c r="R2909" s="8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5">
        <f t="shared" si="270"/>
        <v>42499.731701388882</v>
      </c>
      <c r="L2910" s="5">
        <f t="shared" si="271"/>
        <v>42529.731701388882</v>
      </c>
      <c r="M2910" t="b">
        <v>0</v>
      </c>
      <c r="N2910">
        <v>5</v>
      </c>
      <c r="O2910" t="b">
        <v>0</v>
      </c>
      <c r="P2910" t="s">
        <v>8271</v>
      </c>
      <c r="Q2910" s="7">
        <f t="shared" si="272"/>
        <v>2.75E-2</v>
      </c>
      <c r="R2910" s="8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5">
        <f t="shared" si="270"/>
        <v>41929.266215277778</v>
      </c>
      <c r="L2911" s="5">
        <f t="shared" si="271"/>
        <v>41968.823611111111</v>
      </c>
      <c r="M2911" t="b">
        <v>0</v>
      </c>
      <c r="N2911">
        <v>1</v>
      </c>
      <c r="O2911" t="b">
        <v>0</v>
      </c>
      <c r="P2911" t="s">
        <v>8271</v>
      </c>
      <c r="Q2911" s="7">
        <f t="shared" si="272"/>
        <v>1.1111111111111112E-4</v>
      </c>
      <c r="R2911" s="8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5">
        <f t="shared" si="270"/>
        <v>42107.841284722221</v>
      </c>
      <c r="L2912" s="5">
        <f t="shared" si="271"/>
        <v>42167.841284722221</v>
      </c>
      <c r="M2912" t="b">
        <v>0</v>
      </c>
      <c r="N2912">
        <v>1</v>
      </c>
      <c r="O2912" t="b">
        <v>0</v>
      </c>
      <c r="P2912" t="s">
        <v>8271</v>
      </c>
      <c r="Q2912" s="7">
        <f t="shared" si="272"/>
        <v>3.3333333333333335E-5</v>
      </c>
      <c r="R2912" s="8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5">
        <f t="shared" si="270"/>
        <v>42142.768819444449</v>
      </c>
      <c r="L2913" s="5">
        <f t="shared" si="271"/>
        <v>42182.768819444449</v>
      </c>
      <c r="M2913" t="b">
        <v>0</v>
      </c>
      <c r="N2913">
        <v>14</v>
      </c>
      <c r="O2913" t="b">
        <v>0</v>
      </c>
      <c r="P2913" t="s">
        <v>8271</v>
      </c>
      <c r="Q2913" s="7">
        <f t="shared" si="272"/>
        <v>0.36499999999999999</v>
      </c>
      <c r="R2913" s="8">
        <f t="shared" si="273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5">
        <f t="shared" si="270"/>
        <v>42354.131643518514</v>
      </c>
      <c r="L2914" s="5">
        <f t="shared" si="271"/>
        <v>42384.131643518514</v>
      </c>
      <c r="M2914" t="b">
        <v>0</v>
      </c>
      <c r="N2914">
        <v>26</v>
      </c>
      <c r="O2914" t="b">
        <v>0</v>
      </c>
      <c r="P2914" t="s">
        <v>8271</v>
      </c>
      <c r="Q2914" s="7">
        <f t="shared" si="272"/>
        <v>0.14058171745152354</v>
      </c>
      <c r="R2914" s="8">
        <f t="shared" si="273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5">
        <f t="shared" si="270"/>
        <v>41828.922905092593</v>
      </c>
      <c r="L2915" s="5">
        <f t="shared" si="271"/>
        <v>41888.922905092593</v>
      </c>
      <c r="M2915" t="b">
        <v>0</v>
      </c>
      <c r="N2915">
        <v>2</v>
      </c>
      <c r="O2915" t="b">
        <v>0</v>
      </c>
      <c r="P2915" t="s">
        <v>8271</v>
      </c>
      <c r="Q2915" s="7">
        <f t="shared" si="272"/>
        <v>2.0000000000000001E-4</v>
      </c>
      <c r="R2915" s="8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5">
        <f t="shared" si="270"/>
        <v>42017.907337962963</v>
      </c>
      <c r="L2916" s="5">
        <f t="shared" si="271"/>
        <v>42077.865671296298</v>
      </c>
      <c r="M2916" t="b">
        <v>0</v>
      </c>
      <c r="N2916">
        <v>1</v>
      </c>
      <c r="O2916" t="b">
        <v>0</v>
      </c>
      <c r="P2916" t="s">
        <v>8271</v>
      </c>
      <c r="Q2916" s="7">
        <f t="shared" si="272"/>
        <v>4.0000000000000003E-5</v>
      </c>
      <c r="R2916" s="8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5">
        <f t="shared" si="270"/>
        <v>42415.398032407407</v>
      </c>
      <c r="L2917" s="5">
        <f t="shared" si="271"/>
        <v>42445.356365740736</v>
      </c>
      <c r="M2917" t="b">
        <v>0</v>
      </c>
      <c r="N2917">
        <v>3</v>
      </c>
      <c r="O2917" t="b">
        <v>0</v>
      </c>
      <c r="P2917" t="s">
        <v>8271</v>
      </c>
      <c r="Q2917" s="7">
        <f t="shared" si="272"/>
        <v>0.61099999999999999</v>
      </c>
      <c r="R2917" s="8">
        <f t="shared" si="273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5">
        <f t="shared" si="270"/>
        <v>41755.476724537039</v>
      </c>
      <c r="L2918" s="5">
        <f t="shared" si="271"/>
        <v>41778.476724537039</v>
      </c>
      <c r="M2918" t="b">
        <v>0</v>
      </c>
      <c r="N2918">
        <v>7</v>
      </c>
      <c r="O2918" t="b">
        <v>0</v>
      </c>
      <c r="P2918" t="s">
        <v>8271</v>
      </c>
      <c r="Q2918" s="7">
        <f t="shared" si="272"/>
        <v>7.8378378378378383E-2</v>
      </c>
      <c r="R2918" s="8">
        <f t="shared" si="273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5">
        <f t="shared" si="270"/>
        <v>42245.234340277777</v>
      </c>
      <c r="L2919" s="5">
        <f t="shared" si="271"/>
        <v>42263.234340277777</v>
      </c>
      <c r="M2919" t="b">
        <v>0</v>
      </c>
      <c r="N2919">
        <v>9</v>
      </c>
      <c r="O2919" t="b">
        <v>0</v>
      </c>
      <c r="P2919" t="s">
        <v>8271</v>
      </c>
      <c r="Q2919" s="7">
        <f t="shared" si="272"/>
        <v>0.2185</v>
      </c>
      <c r="R2919" s="8">
        <f t="shared" si="273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5">
        <f t="shared" si="270"/>
        <v>42278.629710648151</v>
      </c>
      <c r="L2920" s="5">
        <f t="shared" si="271"/>
        <v>42306.629710648151</v>
      </c>
      <c r="M2920" t="b">
        <v>0</v>
      </c>
      <c r="N2920">
        <v>20</v>
      </c>
      <c r="O2920" t="b">
        <v>0</v>
      </c>
      <c r="P2920" t="s">
        <v>8271</v>
      </c>
      <c r="Q2920" s="7">
        <f t="shared" si="272"/>
        <v>0.27239999999999998</v>
      </c>
      <c r="R2920" s="8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5">
        <f t="shared" si="270"/>
        <v>41826.61954861111</v>
      </c>
      <c r="L2921" s="5">
        <f t="shared" si="271"/>
        <v>41856.61954861111</v>
      </c>
      <c r="M2921" t="b">
        <v>0</v>
      </c>
      <c r="N2921">
        <v>6</v>
      </c>
      <c r="O2921" t="b">
        <v>0</v>
      </c>
      <c r="P2921" t="s">
        <v>8271</v>
      </c>
      <c r="Q2921" s="7">
        <f t="shared" si="272"/>
        <v>8.5000000000000006E-2</v>
      </c>
      <c r="R2921" s="8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5">
        <f t="shared" si="270"/>
        <v>42058.792476851857</v>
      </c>
      <c r="L2922" s="5">
        <f t="shared" si="271"/>
        <v>42088.750810185185</v>
      </c>
      <c r="M2922" t="b">
        <v>0</v>
      </c>
      <c r="N2922">
        <v>13</v>
      </c>
      <c r="O2922" t="b">
        <v>0</v>
      </c>
      <c r="P2922" t="s">
        <v>8271</v>
      </c>
      <c r="Q2922" s="7">
        <f t="shared" si="272"/>
        <v>0.26840000000000003</v>
      </c>
      <c r="R2922" s="8">
        <f t="shared" si="273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5">
        <f t="shared" si="270"/>
        <v>41877.886620370373</v>
      </c>
      <c r="L2923" s="5">
        <f t="shared" si="271"/>
        <v>41907.886620370373</v>
      </c>
      <c r="M2923" t="b">
        <v>0</v>
      </c>
      <c r="N2923">
        <v>3</v>
      </c>
      <c r="O2923" t="b">
        <v>1</v>
      </c>
      <c r="P2923" t="s">
        <v>8305</v>
      </c>
      <c r="Q2923" s="7">
        <f t="shared" si="272"/>
        <v>1.29</v>
      </c>
      <c r="R2923" s="8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5">
        <f t="shared" si="270"/>
        <v>42097.874155092592</v>
      </c>
      <c r="L2924" s="5">
        <f t="shared" si="271"/>
        <v>42142.874155092592</v>
      </c>
      <c r="M2924" t="b">
        <v>0</v>
      </c>
      <c r="N2924">
        <v>6</v>
      </c>
      <c r="O2924" t="b">
        <v>1</v>
      </c>
      <c r="P2924" t="s">
        <v>8305</v>
      </c>
      <c r="Q2924" s="7">
        <f t="shared" si="272"/>
        <v>1</v>
      </c>
      <c r="R2924" s="8">
        <f t="shared" si="273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5">
        <f t="shared" si="270"/>
        <v>42013.15253472222</v>
      </c>
      <c r="L2925" s="5">
        <f t="shared" si="271"/>
        <v>42028.125</v>
      </c>
      <c r="M2925" t="b">
        <v>0</v>
      </c>
      <c r="N2925">
        <v>10</v>
      </c>
      <c r="O2925" t="b">
        <v>1</v>
      </c>
      <c r="P2925" t="s">
        <v>8305</v>
      </c>
      <c r="Q2925" s="7">
        <f t="shared" si="272"/>
        <v>1</v>
      </c>
      <c r="R2925" s="8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5">
        <f t="shared" si="270"/>
        <v>42103.556828703702</v>
      </c>
      <c r="L2926" s="5">
        <f t="shared" si="271"/>
        <v>42133.165972222225</v>
      </c>
      <c r="M2926" t="b">
        <v>0</v>
      </c>
      <c r="N2926">
        <v>147</v>
      </c>
      <c r="O2926" t="b">
        <v>1</v>
      </c>
      <c r="P2926" t="s">
        <v>8305</v>
      </c>
      <c r="Q2926" s="7">
        <f t="shared" si="272"/>
        <v>1.032</v>
      </c>
      <c r="R2926" s="8">
        <f t="shared" si="273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5">
        <f t="shared" si="270"/>
        <v>41863.584120370368</v>
      </c>
      <c r="L2927" s="5">
        <f t="shared" si="271"/>
        <v>41893.584120370368</v>
      </c>
      <c r="M2927" t="b">
        <v>0</v>
      </c>
      <c r="N2927">
        <v>199</v>
      </c>
      <c r="O2927" t="b">
        <v>1</v>
      </c>
      <c r="P2927" t="s">
        <v>8305</v>
      </c>
      <c r="Q2927" s="7">
        <f t="shared" si="272"/>
        <v>1.0244597777777777</v>
      </c>
      <c r="R2927" s="8">
        <f t="shared" si="273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5">
        <f t="shared" si="270"/>
        <v>42044.765960648147</v>
      </c>
      <c r="L2928" s="5">
        <f t="shared" si="271"/>
        <v>42058.765960648147</v>
      </c>
      <c r="M2928" t="b">
        <v>0</v>
      </c>
      <c r="N2928">
        <v>50</v>
      </c>
      <c r="O2928" t="b">
        <v>1</v>
      </c>
      <c r="P2928" t="s">
        <v>8305</v>
      </c>
      <c r="Q2928" s="7">
        <f t="shared" si="272"/>
        <v>1.25</v>
      </c>
      <c r="R2928" s="8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5">
        <f t="shared" si="270"/>
        <v>41806.669317129628</v>
      </c>
      <c r="L2929" s="5">
        <f t="shared" si="271"/>
        <v>41835.208333333336</v>
      </c>
      <c r="M2929" t="b">
        <v>0</v>
      </c>
      <c r="N2929">
        <v>21</v>
      </c>
      <c r="O2929" t="b">
        <v>1</v>
      </c>
      <c r="P2929" t="s">
        <v>8305</v>
      </c>
      <c r="Q2929" s="7">
        <f t="shared" si="272"/>
        <v>1.3083333333333333</v>
      </c>
      <c r="R2929" s="8">
        <f t="shared" si="273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5">
        <f t="shared" si="270"/>
        <v>42403.998217592598</v>
      </c>
      <c r="L2930" s="5">
        <f t="shared" si="271"/>
        <v>42433.998217592598</v>
      </c>
      <c r="M2930" t="b">
        <v>0</v>
      </c>
      <c r="N2930">
        <v>24</v>
      </c>
      <c r="O2930" t="b">
        <v>1</v>
      </c>
      <c r="P2930" t="s">
        <v>8305</v>
      </c>
      <c r="Q2930" s="7">
        <f t="shared" si="272"/>
        <v>1</v>
      </c>
      <c r="R2930" s="8">
        <f t="shared" si="273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5">
        <f t="shared" si="270"/>
        <v>41754.564328703702</v>
      </c>
      <c r="L2931" s="5">
        <f t="shared" si="271"/>
        <v>41784.564328703702</v>
      </c>
      <c r="M2931" t="b">
        <v>0</v>
      </c>
      <c r="N2931">
        <v>32</v>
      </c>
      <c r="O2931" t="b">
        <v>1</v>
      </c>
      <c r="P2931" t="s">
        <v>8305</v>
      </c>
      <c r="Q2931" s="7">
        <f t="shared" si="272"/>
        <v>1.02069375</v>
      </c>
      <c r="R2931" s="8">
        <f t="shared" si="273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5">
        <f t="shared" si="270"/>
        <v>42101.584074074075</v>
      </c>
      <c r="L2932" s="5">
        <f t="shared" si="271"/>
        <v>42131.584074074075</v>
      </c>
      <c r="M2932" t="b">
        <v>0</v>
      </c>
      <c r="N2932">
        <v>62</v>
      </c>
      <c r="O2932" t="b">
        <v>1</v>
      </c>
      <c r="P2932" t="s">
        <v>8305</v>
      </c>
      <c r="Q2932" s="7">
        <f t="shared" si="272"/>
        <v>1.0092000000000001</v>
      </c>
      <c r="R2932" s="8">
        <f t="shared" si="273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5">
        <f t="shared" si="270"/>
        <v>41872.291238425925</v>
      </c>
      <c r="L2933" s="5">
        <f t="shared" si="271"/>
        <v>41897.255555555559</v>
      </c>
      <c r="M2933" t="b">
        <v>0</v>
      </c>
      <c r="N2933">
        <v>9</v>
      </c>
      <c r="O2933" t="b">
        <v>1</v>
      </c>
      <c r="P2933" t="s">
        <v>8305</v>
      </c>
      <c r="Q2933" s="7">
        <f t="shared" si="272"/>
        <v>1.06</v>
      </c>
      <c r="R2933" s="8">
        <f t="shared" si="273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5">
        <f t="shared" si="270"/>
        <v>42025.164780092593</v>
      </c>
      <c r="L2934" s="5">
        <f t="shared" si="271"/>
        <v>42056.458333333328</v>
      </c>
      <c r="M2934" t="b">
        <v>0</v>
      </c>
      <c r="N2934">
        <v>38</v>
      </c>
      <c r="O2934" t="b">
        <v>1</v>
      </c>
      <c r="P2934" t="s">
        <v>8305</v>
      </c>
      <c r="Q2934" s="7">
        <f t="shared" si="272"/>
        <v>1.0509677419354839</v>
      </c>
      <c r="R2934" s="8">
        <f t="shared" si="273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5">
        <f t="shared" si="270"/>
        <v>42495.956631944442</v>
      </c>
      <c r="L2935" s="5">
        <f t="shared" si="271"/>
        <v>42525.956631944442</v>
      </c>
      <c r="M2935" t="b">
        <v>0</v>
      </c>
      <c r="N2935">
        <v>54</v>
      </c>
      <c r="O2935" t="b">
        <v>1</v>
      </c>
      <c r="P2935" t="s">
        <v>8305</v>
      </c>
      <c r="Q2935" s="7">
        <f t="shared" si="272"/>
        <v>1.0276000000000001</v>
      </c>
      <c r="R2935" s="8">
        <f t="shared" si="273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5">
        <f t="shared" si="270"/>
        <v>41775.636157407411</v>
      </c>
      <c r="L2936" s="5">
        <f t="shared" si="271"/>
        <v>41805.636157407411</v>
      </c>
      <c r="M2936" t="b">
        <v>0</v>
      </c>
      <c r="N2936">
        <v>37</v>
      </c>
      <c r="O2936" t="b">
        <v>1</v>
      </c>
      <c r="P2936" t="s">
        <v>8305</v>
      </c>
      <c r="Q2936" s="7">
        <f t="shared" si="272"/>
        <v>1.08</v>
      </c>
      <c r="R2936" s="8">
        <f t="shared" si="273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5">
        <f t="shared" si="270"/>
        <v>42553.583425925928</v>
      </c>
      <c r="L2937" s="5">
        <f t="shared" si="271"/>
        <v>42611.708333333328</v>
      </c>
      <c r="M2937" t="b">
        <v>0</v>
      </c>
      <c r="N2937">
        <v>39</v>
      </c>
      <c r="O2937" t="b">
        <v>1</v>
      </c>
      <c r="P2937" t="s">
        <v>8305</v>
      </c>
      <c r="Q2937" s="7">
        <f t="shared" si="272"/>
        <v>1.0088571428571429</v>
      </c>
      <c r="R2937" s="8">
        <f t="shared" si="273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5">
        <f t="shared" si="270"/>
        <v>41912.650729166664</v>
      </c>
      <c r="L2938" s="5">
        <f t="shared" si="271"/>
        <v>41925.207638888889</v>
      </c>
      <c r="M2938" t="b">
        <v>0</v>
      </c>
      <c r="N2938">
        <v>34</v>
      </c>
      <c r="O2938" t="b">
        <v>1</v>
      </c>
      <c r="P2938" t="s">
        <v>8305</v>
      </c>
      <c r="Q2938" s="7">
        <f t="shared" si="272"/>
        <v>1.28</v>
      </c>
      <c r="R2938" s="8">
        <f t="shared" si="273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5">
        <f t="shared" si="270"/>
        <v>41803.457326388889</v>
      </c>
      <c r="L2939" s="5">
        <f t="shared" si="271"/>
        <v>41833.457326388889</v>
      </c>
      <c r="M2939" t="b">
        <v>0</v>
      </c>
      <c r="N2939">
        <v>55</v>
      </c>
      <c r="O2939" t="b">
        <v>1</v>
      </c>
      <c r="P2939" t="s">
        <v>8305</v>
      </c>
      <c r="Q2939" s="7">
        <f t="shared" si="272"/>
        <v>1.3333333333333333</v>
      </c>
      <c r="R2939" s="8">
        <f t="shared" si="273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5">
        <f t="shared" si="270"/>
        <v>42004.703865740739</v>
      </c>
      <c r="L2940" s="5">
        <f t="shared" si="271"/>
        <v>42034.703865740739</v>
      </c>
      <c r="M2940" t="b">
        <v>0</v>
      </c>
      <c r="N2940">
        <v>32</v>
      </c>
      <c r="O2940" t="b">
        <v>1</v>
      </c>
      <c r="P2940" t="s">
        <v>8305</v>
      </c>
      <c r="Q2940" s="7">
        <f t="shared" si="272"/>
        <v>1.0137499999999999</v>
      </c>
      <c r="R2940" s="8">
        <f t="shared" si="273"/>
        <v>126.71875</v>
      </c>
      <c r="S2940" t="str">
        <f t="shared" si="274"/>
        <v>theater</v>
      </c>
      <c r="T2940" t="str">
        <f t="shared" si="275"/>
        <v>musical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5">
        <f t="shared" si="270"/>
        <v>41845.809166666666</v>
      </c>
      <c r="L2941" s="5">
        <f t="shared" si="271"/>
        <v>41879.041666666664</v>
      </c>
      <c r="M2941" t="b">
        <v>0</v>
      </c>
      <c r="N2941">
        <v>25</v>
      </c>
      <c r="O2941" t="b">
        <v>1</v>
      </c>
      <c r="P2941" t="s">
        <v>8305</v>
      </c>
      <c r="Q2941" s="7">
        <f t="shared" si="272"/>
        <v>1.0287500000000001</v>
      </c>
      <c r="R2941" s="8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5">
        <f t="shared" si="270"/>
        <v>41982.773356481484</v>
      </c>
      <c r="L2942" s="5">
        <f t="shared" si="271"/>
        <v>42022.773356481484</v>
      </c>
      <c r="M2942" t="b">
        <v>0</v>
      </c>
      <c r="N2942">
        <v>33</v>
      </c>
      <c r="O2942" t="b">
        <v>1</v>
      </c>
      <c r="P2942" t="s">
        <v>8305</v>
      </c>
      <c r="Q2942" s="7">
        <f t="shared" si="272"/>
        <v>1.0724</v>
      </c>
      <c r="R2942" s="8">
        <f t="shared" si="273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5">
        <f t="shared" si="270"/>
        <v>42034.960127314815</v>
      </c>
      <c r="L2943" s="5">
        <f t="shared" si="271"/>
        <v>42064.960127314815</v>
      </c>
      <c r="M2943" t="b">
        <v>0</v>
      </c>
      <c r="N2943">
        <v>1</v>
      </c>
      <c r="O2943" t="b">
        <v>0</v>
      </c>
      <c r="P2943" t="s">
        <v>8303</v>
      </c>
      <c r="Q2943" s="7">
        <f t="shared" si="272"/>
        <v>4.0000000000000003E-5</v>
      </c>
      <c r="R2943" s="8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5">
        <f t="shared" si="270"/>
        <v>42334.803923611107</v>
      </c>
      <c r="L2944" s="5">
        <f t="shared" si="271"/>
        <v>42354.845833333333</v>
      </c>
      <c r="M2944" t="b">
        <v>0</v>
      </c>
      <c r="N2944">
        <v>202</v>
      </c>
      <c r="O2944" t="b">
        <v>0</v>
      </c>
      <c r="P2944" t="s">
        <v>8303</v>
      </c>
      <c r="Q2944" s="7">
        <f t="shared" si="272"/>
        <v>0.20424999999999999</v>
      </c>
      <c r="R2944" s="8">
        <f t="shared" si="273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5">
        <f t="shared" si="270"/>
        <v>42077.129398148143</v>
      </c>
      <c r="L2945" s="5">
        <f t="shared" si="271"/>
        <v>42107.129398148143</v>
      </c>
      <c r="M2945" t="b">
        <v>0</v>
      </c>
      <c r="N2945">
        <v>0</v>
      </c>
      <c r="O2945" t="b">
        <v>0</v>
      </c>
      <c r="P2945" t="s">
        <v>8303</v>
      </c>
      <c r="Q2945" s="7">
        <f t="shared" si="272"/>
        <v>0</v>
      </c>
      <c r="R2945" s="8">
        <f t="shared" si="273"/>
        <v>0</v>
      </c>
      <c r="S2945" t="str">
        <f t="shared" si="274"/>
        <v>theater</v>
      </c>
      <c r="T2945" t="str">
        <f t="shared" si="275"/>
        <v>spaces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5">
        <f t="shared" si="270"/>
        <v>42132.9143287037</v>
      </c>
      <c r="L2946" s="5">
        <f t="shared" si="271"/>
        <v>42162.9143287037</v>
      </c>
      <c r="M2946" t="b">
        <v>0</v>
      </c>
      <c r="N2946">
        <v>1</v>
      </c>
      <c r="O2946" t="b">
        <v>0</v>
      </c>
      <c r="P2946" t="s">
        <v>8303</v>
      </c>
      <c r="Q2946" s="7">
        <f t="shared" si="272"/>
        <v>0.01</v>
      </c>
      <c r="R2946" s="8">
        <f t="shared" si="273"/>
        <v>100</v>
      </c>
      <c r="S2946" t="str">
        <f t="shared" si="274"/>
        <v>theater</v>
      </c>
      <c r="T2946" t="str">
        <f t="shared" si="275"/>
        <v>spaces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5">
        <f t="shared" ref="K2947:K3010" si="276">(((J2947/60)/60)/24)+DATE(1970,1,1)</f>
        <v>42118.139583333337</v>
      </c>
      <c r="L2947" s="5">
        <f t="shared" ref="L2947:L3010" si="277">(((I2947/60)/60)/24)+DATE(1970,1,1)</f>
        <v>42148.139583333337</v>
      </c>
      <c r="M2947" t="b">
        <v>0</v>
      </c>
      <c r="N2947">
        <v>0</v>
      </c>
      <c r="O2947" t="b">
        <v>0</v>
      </c>
      <c r="P2947" t="s">
        <v>8303</v>
      </c>
      <c r="Q2947" s="7">
        <f t="shared" ref="Q2947:Q3010" si="278">E2947/D2947</f>
        <v>0</v>
      </c>
      <c r="R2947" s="8">
        <f t="shared" ref="R2947:R3010" si="279">IFERROR(E2947/N2947,0)</f>
        <v>0</v>
      </c>
      <c r="S2947" t="str">
        <f t="shared" ref="S2947:S3010" si="280">LEFT(P2947,FIND("/",P2947)-1)</f>
        <v>theater</v>
      </c>
      <c r="T2947" t="str">
        <f t="shared" ref="T2947:T3010" si="281">RIGHT(P2947,LEN(P2947)-FIND("/",P2947))</f>
        <v>spaces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5">
        <f t="shared" si="276"/>
        <v>42567.531157407408</v>
      </c>
      <c r="L2948" s="5">
        <f t="shared" si="277"/>
        <v>42597.531157407408</v>
      </c>
      <c r="M2948" t="b">
        <v>0</v>
      </c>
      <c r="N2948">
        <v>2</v>
      </c>
      <c r="O2948" t="b">
        <v>0</v>
      </c>
      <c r="P2948" t="s">
        <v>8303</v>
      </c>
      <c r="Q2948" s="7">
        <f t="shared" si="278"/>
        <v>1E-3</v>
      </c>
      <c r="R2948" s="8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5">
        <f t="shared" si="276"/>
        <v>42649.562118055561</v>
      </c>
      <c r="L2949" s="5">
        <f t="shared" si="277"/>
        <v>42698.715972222228</v>
      </c>
      <c r="M2949" t="b">
        <v>0</v>
      </c>
      <c r="N2949">
        <v>13</v>
      </c>
      <c r="O2949" t="b">
        <v>0</v>
      </c>
      <c r="P2949" t="s">
        <v>8303</v>
      </c>
      <c r="Q2949" s="7">
        <f t="shared" si="278"/>
        <v>4.2880000000000001E-2</v>
      </c>
      <c r="R2949" s="8">
        <f t="shared" si="279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5">
        <f t="shared" si="276"/>
        <v>42097.649224537032</v>
      </c>
      <c r="L2950" s="5">
        <f t="shared" si="277"/>
        <v>42157.649224537032</v>
      </c>
      <c r="M2950" t="b">
        <v>0</v>
      </c>
      <c r="N2950">
        <v>9</v>
      </c>
      <c r="O2950" t="b">
        <v>0</v>
      </c>
      <c r="P2950" t="s">
        <v>8303</v>
      </c>
      <c r="Q2950" s="7">
        <f t="shared" si="278"/>
        <v>4.8000000000000001E-5</v>
      </c>
      <c r="R2950" s="8">
        <f t="shared" si="279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5">
        <f t="shared" si="276"/>
        <v>42297.823113425926</v>
      </c>
      <c r="L2951" s="5">
        <f t="shared" si="277"/>
        <v>42327.864780092597</v>
      </c>
      <c r="M2951" t="b">
        <v>0</v>
      </c>
      <c r="N2951">
        <v>2</v>
      </c>
      <c r="O2951" t="b">
        <v>0</v>
      </c>
      <c r="P2951" t="s">
        <v>8303</v>
      </c>
      <c r="Q2951" s="7">
        <f t="shared" si="278"/>
        <v>2.5000000000000001E-2</v>
      </c>
      <c r="R2951" s="8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5">
        <f t="shared" si="276"/>
        <v>42362.36518518519</v>
      </c>
      <c r="L2952" s="5">
        <f t="shared" si="277"/>
        <v>42392.36518518519</v>
      </c>
      <c r="M2952" t="b">
        <v>0</v>
      </c>
      <c r="N2952">
        <v>0</v>
      </c>
      <c r="O2952" t="b">
        <v>0</v>
      </c>
      <c r="P2952" t="s">
        <v>8303</v>
      </c>
      <c r="Q2952" s="7">
        <f t="shared" si="278"/>
        <v>0</v>
      </c>
      <c r="R2952" s="8">
        <f t="shared" si="279"/>
        <v>0</v>
      </c>
      <c r="S2952" t="str">
        <f t="shared" si="280"/>
        <v>theater</v>
      </c>
      <c r="T2952" t="str">
        <f t="shared" si="281"/>
        <v>spaces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5">
        <f t="shared" si="276"/>
        <v>41872.802928240737</v>
      </c>
      <c r="L2953" s="5">
        <f t="shared" si="277"/>
        <v>41917.802928240737</v>
      </c>
      <c r="M2953" t="b">
        <v>0</v>
      </c>
      <c r="N2953">
        <v>58</v>
      </c>
      <c r="O2953" t="b">
        <v>0</v>
      </c>
      <c r="P2953" t="s">
        <v>8303</v>
      </c>
      <c r="Q2953" s="7">
        <f t="shared" si="278"/>
        <v>2.1919999999999999E-2</v>
      </c>
      <c r="R2953" s="8">
        <f t="shared" si="279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5">
        <f t="shared" si="276"/>
        <v>42628.690266203703</v>
      </c>
      <c r="L2954" s="5">
        <f t="shared" si="277"/>
        <v>42660.166666666672</v>
      </c>
      <c r="M2954" t="b">
        <v>0</v>
      </c>
      <c r="N2954">
        <v>8</v>
      </c>
      <c r="O2954" t="b">
        <v>0</v>
      </c>
      <c r="P2954" t="s">
        <v>8303</v>
      </c>
      <c r="Q2954" s="7">
        <f t="shared" si="278"/>
        <v>8.0250000000000002E-2</v>
      </c>
      <c r="R2954" s="8">
        <f t="shared" si="279"/>
        <v>200.625</v>
      </c>
      <c r="S2954" t="str">
        <f t="shared" si="280"/>
        <v>theater</v>
      </c>
      <c r="T2954" t="str">
        <f t="shared" si="281"/>
        <v>spaces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5">
        <f t="shared" si="276"/>
        <v>42255.791909722218</v>
      </c>
      <c r="L2955" s="5">
        <f t="shared" si="277"/>
        <v>42285.791909722218</v>
      </c>
      <c r="M2955" t="b">
        <v>0</v>
      </c>
      <c r="N2955">
        <v>3</v>
      </c>
      <c r="O2955" t="b">
        <v>0</v>
      </c>
      <c r="P2955" t="s">
        <v>8303</v>
      </c>
      <c r="Q2955" s="7">
        <f t="shared" si="278"/>
        <v>1.5125E-3</v>
      </c>
      <c r="R2955" s="8">
        <f t="shared" si="279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5">
        <f t="shared" si="276"/>
        <v>42790.583368055552</v>
      </c>
      <c r="L2956" s="5">
        <f t="shared" si="277"/>
        <v>42810.541701388895</v>
      </c>
      <c r="M2956" t="b">
        <v>0</v>
      </c>
      <c r="N2956">
        <v>0</v>
      </c>
      <c r="O2956" t="b">
        <v>0</v>
      </c>
      <c r="P2956" t="s">
        <v>8303</v>
      </c>
      <c r="Q2956" s="7">
        <f t="shared" si="278"/>
        <v>0</v>
      </c>
      <c r="R2956" s="8">
        <f t="shared" si="279"/>
        <v>0</v>
      </c>
      <c r="S2956" t="str">
        <f t="shared" si="280"/>
        <v>theater</v>
      </c>
      <c r="T2956" t="str">
        <f t="shared" si="281"/>
        <v>spaces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5">
        <f t="shared" si="276"/>
        <v>42141.741307870368</v>
      </c>
      <c r="L2957" s="5">
        <f t="shared" si="277"/>
        <v>42171.741307870368</v>
      </c>
      <c r="M2957" t="b">
        <v>0</v>
      </c>
      <c r="N2957">
        <v>11</v>
      </c>
      <c r="O2957" t="b">
        <v>0</v>
      </c>
      <c r="P2957" t="s">
        <v>8303</v>
      </c>
      <c r="Q2957" s="7">
        <f t="shared" si="278"/>
        <v>0.59583333333333333</v>
      </c>
      <c r="R2957" s="8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5">
        <f t="shared" si="276"/>
        <v>42464.958912037036</v>
      </c>
      <c r="L2958" s="5">
        <f t="shared" si="277"/>
        <v>42494.958912037036</v>
      </c>
      <c r="M2958" t="b">
        <v>0</v>
      </c>
      <c r="N2958">
        <v>20</v>
      </c>
      <c r="O2958" t="b">
        <v>0</v>
      </c>
      <c r="P2958" t="s">
        <v>8303</v>
      </c>
      <c r="Q2958" s="7">
        <f t="shared" si="278"/>
        <v>0.16734177215189874</v>
      </c>
      <c r="R2958" s="8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5">
        <f t="shared" si="276"/>
        <v>42031.011249999996</v>
      </c>
      <c r="L2959" s="5">
        <f t="shared" si="277"/>
        <v>42090.969583333332</v>
      </c>
      <c r="M2959" t="b">
        <v>0</v>
      </c>
      <c r="N2959">
        <v>3</v>
      </c>
      <c r="O2959" t="b">
        <v>0</v>
      </c>
      <c r="P2959" t="s">
        <v>8303</v>
      </c>
      <c r="Q2959" s="7">
        <f t="shared" si="278"/>
        <v>1.8666666666666668E-2</v>
      </c>
      <c r="R2959" s="8">
        <f t="shared" si="279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5">
        <f t="shared" si="276"/>
        <v>42438.779131944444</v>
      </c>
      <c r="L2960" s="5">
        <f t="shared" si="277"/>
        <v>42498.73746527778</v>
      </c>
      <c r="M2960" t="b">
        <v>0</v>
      </c>
      <c r="N2960">
        <v>0</v>
      </c>
      <c r="O2960" t="b">
        <v>0</v>
      </c>
      <c r="P2960" t="s">
        <v>8303</v>
      </c>
      <c r="Q2960" s="7">
        <f t="shared" si="278"/>
        <v>0</v>
      </c>
      <c r="R2960" s="8">
        <f t="shared" si="279"/>
        <v>0</v>
      </c>
      <c r="S2960" t="str">
        <f t="shared" si="280"/>
        <v>theater</v>
      </c>
      <c r="T2960" t="str">
        <f t="shared" si="281"/>
        <v>spaces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5">
        <f t="shared" si="276"/>
        <v>42498.008391203708</v>
      </c>
      <c r="L2961" s="5">
        <f t="shared" si="277"/>
        <v>42528.008391203708</v>
      </c>
      <c r="M2961" t="b">
        <v>0</v>
      </c>
      <c r="N2961">
        <v>0</v>
      </c>
      <c r="O2961" t="b">
        <v>0</v>
      </c>
      <c r="P2961" t="s">
        <v>8303</v>
      </c>
      <c r="Q2961" s="7">
        <f t="shared" si="278"/>
        <v>0</v>
      </c>
      <c r="R2961" s="8">
        <f t="shared" si="279"/>
        <v>0</v>
      </c>
      <c r="S2961" t="str">
        <f t="shared" si="280"/>
        <v>theater</v>
      </c>
      <c r="T2961" t="str">
        <f t="shared" si="281"/>
        <v>spaces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5">
        <f t="shared" si="276"/>
        <v>41863.757210648146</v>
      </c>
      <c r="L2962" s="5">
        <f t="shared" si="277"/>
        <v>41893.757210648146</v>
      </c>
      <c r="M2962" t="b">
        <v>0</v>
      </c>
      <c r="N2962">
        <v>0</v>
      </c>
      <c r="O2962" t="b">
        <v>0</v>
      </c>
      <c r="P2962" t="s">
        <v>8303</v>
      </c>
      <c r="Q2962" s="7">
        <f t="shared" si="278"/>
        <v>0</v>
      </c>
      <c r="R2962" s="8">
        <f t="shared" si="279"/>
        <v>0</v>
      </c>
      <c r="S2962" t="str">
        <f t="shared" si="280"/>
        <v>theater</v>
      </c>
      <c r="T2962" t="str">
        <f t="shared" si="281"/>
        <v>spaces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5">
        <f t="shared" si="276"/>
        <v>42061.212488425925</v>
      </c>
      <c r="L2963" s="5">
        <f t="shared" si="277"/>
        <v>42089.166666666672</v>
      </c>
      <c r="M2963" t="b">
        <v>0</v>
      </c>
      <c r="N2963">
        <v>108</v>
      </c>
      <c r="O2963" t="b">
        <v>1</v>
      </c>
      <c r="P2963" t="s">
        <v>8271</v>
      </c>
      <c r="Q2963" s="7">
        <f t="shared" si="278"/>
        <v>1.0962000000000001</v>
      </c>
      <c r="R2963" s="8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5">
        <f t="shared" si="276"/>
        <v>42036.24428240741</v>
      </c>
      <c r="L2964" s="5">
        <f t="shared" si="277"/>
        <v>42064.290972222225</v>
      </c>
      <c r="M2964" t="b">
        <v>0</v>
      </c>
      <c r="N2964">
        <v>20</v>
      </c>
      <c r="O2964" t="b">
        <v>1</v>
      </c>
      <c r="P2964" t="s">
        <v>8271</v>
      </c>
      <c r="Q2964" s="7">
        <f t="shared" si="278"/>
        <v>1.218</v>
      </c>
      <c r="R2964" s="8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5">
        <f t="shared" si="276"/>
        <v>42157.470185185186</v>
      </c>
      <c r="L2965" s="5">
        <f t="shared" si="277"/>
        <v>42187.470185185186</v>
      </c>
      <c r="M2965" t="b">
        <v>0</v>
      </c>
      <c r="N2965">
        <v>98</v>
      </c>
      <c r="O2965" t="b">
        <v>1</v>
      </c>
      <c r="P2965" t="s">
        <v>8271</v>
      </c>
      <c r="Q2965" s="7">
        <f t="shared" si="278"/>
        <v>1.0685</v>
      </c>
      <c r="R2965" s="8">
        <f t="shared" si="279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5">
        <f t="shared" si="276"/>
        <v>41827.909942129627</v>
      </c>
      <c r="L2966" s="5">
        <f t="shared" si="277"/>
        <v>41857.897222222222</v>
      </c>
      <c r="M2966" t="b">
        <v>0</v>
      </c>
      <c r="N2966">
        <v>196</v>
      </c>
      <c r="O2966" t="b">
        <v>1</v>
      </c>
      <c r="P2966" t="s">
        <v>8271</v>
      </c>
      <c r="Q2966" s="7">
        <f t="shared" si="278"/>
        <v>1.0071379999999999</v>
      </c>
      <c r="R2966" s="8">
        <f t="shared" si="279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5">
        <f t="shared" si="276"/>
        <v>42162.729548611111</v>
      </c>
      <c r="L2967" s="5">
        <f t="shared" si="277"/>
        <v>42192.729548611111</v>
      </c>
      <c r="M2967" t="b">
        <v>0</v>
      </c>
      <c r="N2967">
        <v>39</v>
      </c>
      <c r="O2967" t="b">
        <v>1</v>
      </c>
      <c r="P2967" t="s">
        <v>8271</v>
      </c>
      <c r="Q2967" s="7">
        <f t="shared" si="278"/>
        <v>1.0900000000000001</v>
      </c>
      <c r="R2967" s="8">
        <f t="shared" si="279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5">
        <f t="shared" si="276"/>
        <v>42233.738564814819</v>
      </c>
      <c r="L2968" s="5">
        <f t="shared" si="277"/>
        <v>42263.738564814819</v>
      </c>
      <c r="M2968" t="b">
        <v>0</v>
      </c>
      <c r="N2968">
        <v>128</v>
      </c>
      <c r="O2968" t="b">
        <v>1</v>
      </c>
      <c r="P2968" t="s">
        <v>8271</v>
      </c>
      <c r="Q2968" s="7">
        <f t="shared" si="278"/>
        <v>1.1363000000000001</v>
      </c>
      <c r="R2968" s="8">
        <f t="shared" si="279"/>
        <v>88.7734375</v>
      </c>
      <c r="S2968" t="str">
        <f t="shared" si="280"/>
        <v>theater</v>
      </c>
      <c r="T2968" t="str">
        <f t="shared" si="281"/>
        <v>plays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5">
        <f t="shared" si="276"/>
        <v>42042.197824074072</v>
      </c>
      <c r="L2969" s="5">
        <f t="shared" si="277"/>
        <v>42072.156157407408</v>
      </c>
      <c r="M2969" t="b">
        <v>0</v>
      </c>
      <c r="N2969">
        <v>71</v>
      </c>
      <c r="O2969" t="b">
        <v>1</v>
      </c>
      <c r="P2969" t="s">
        <v>8271</v>
      </c>
      <c r="Q2969" s="7">
        <f t="shared" si="278"/>
        <v>1.1392</v>
      </c>
      <c r="R2969" s="8">
        <f t="shared" si="279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5">
        <f t="shared" si="276"/>
        <v>42585.523842592593</v>
      </c>
      <c r="L2970" s="5">
        <f t="shared" si="277"/>
        <v>42599.165972222225</v>
      </c>
      <c r="M2970" t="b">
        <v>0</v>
      </c>
      <c r="N2970">
        <v>47</v>
      </c>
      <c r="O2970" t="b">
        <v>1</v>
      </c>
      <c r="P2970" t="s">
        <v>8271</v>
      </c>
      <c r="Q2970" s="7">
        <f t="shared" si="278"/>
        <v>1.06</v>
      </c>
      <c r="R2970" s="8">
        <f t="shared" si="279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5">
        <f t="shared" si="276"/>
        <v>42097.786493055552</v>
      </c>
      <c r="L2971" s="5">
        <f t="shared" si="277"/>
        <v>42127.952083333337</v>
      </c>
      <c r="M2971" t="b">
        <v>0</v>
      </c>
      <c r="N2971">
        <v>17</v>
      </c>
      <c r="O2971" t="b">
        <v>1</v>
      </c>
      <c r="P2971" t="s">
        <v>8271</v>
      </c>
      <c r="Q2971" s="7">
        <f t="shared" si="278"/>
        <v>1.625</v>
      </c>
      <c r="R2971" s="8">
        <f t="shared" si="279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5">
        <f t="shared" si="276"/>
        <v>41808.669571759259</v>
      </c>
      <c r="L2972" s="5">
        <f t="shared" si="277"/>
        <v>41838.669571759259</v>
      </c>
      <c r="M2972" t="b">
        <v>0</v>
      </c>
      <c r="N2972">
        <v>91</v>
      </c>
      <c r="O2972" t="b">
        <v>1</v>
      </c>
      <c r="P2972" t="s">
        <v>8271</v>
      </c>
      <c r="Q2972" s="7">
        <f t="shared" si="278"/>
        <v>1.06</v>
      </c>
      <c r="R2972" s="8">
        <f t="shared" si="279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5">
        <f t="shared" si="276"/>
        <v>41852.658310185187</v>
      </c>
      <c r="L2973" s="5">
        <f t="shared" si="277"/>
        <v>41882.658310185187</v>
      </c>
      <c r="M2973" t="b">
        <v>0</v>
      </c>
      <c r="N2973">
        <v>43</v>
      </c>
      <c r="O2973" t="b">
        <v>1</v>
      </c>
      <c r="P2973" t="s">
        <v>8271</v>
      </c>
      <c r="Q2973" s="7">
        <f t="shared" si="278"/>
        <v>1.0015624999999999</v>
      </c>
      <c r="R2973" s="8">
        <f t="shared" si="279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5">
        <f t="shared" si="276"/>
        <v>42694.110185185185</v>
      </c>
      <c r="L2974" s="5">
        <f t="shared" si="277"/>
        <v>42709.041666666672</v>
      </c>
      <c r="M2974" t="b">
        <v>0</v>
      </c>
      <c r="N2974">
        <v>17</v>
      </c>
      <c r="O2974" t="b">
        <v>1</v>
      </c>
      <c r="P2974" t="s">
        <v>8271</v>
      </c>
      <c r="Q2974" s="7">
        <f t="shared" si="278"/>
        <v>1.0535000000000001</v>
      </c>
      <c r="R2974" s="8">
        <f t="shared" si="279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5">
        <f t="shared" si="276"/>
        <v>42341.818379629629</v>
      </c>
      <c r="L2975" s="5">
        <f t="shared" si="277"/>
        <v>42370.166666666672</v>
      </c>
      <c r="M2975" t="b">
        <v>0</v>
      </c>
      <c r="N2975">
        <v>33</v>
      </c>
      <c r="O2975" t="b">
        <v>1</v>
      </c>
      <c r="P2975" t="s">
        <v>8271</v>
      </c>
      <c r="Q2975" s="7">
        <f t="shared" si="278"/>
        <v>1.748</v>
      </c>
      <c r="R2975" s="8">
        <f t="shared" si="279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5">
        <f t="shared" si="276"/>
        <v>41880.061006944445</v>
      </c>
      <c r="L2976" s="5">
        <f t="shared" si="277"/>
        <v>41908.065972222219</v>
      </c>
      <c r="M2976" t="b">
        <v>0</v>
      </c>
      <c r="N2976">
        <v>87</v>
      </c>
      <c r="O2976" t="b">
        <v>1</v>
      </c>
      <c r="P2976" t="s">
        <v>8271</v>
      </c>
      <c r="Q2976" s="7">
        <f t="shared" si="278"/>
        <v>1.02</v>
      </c>
      <c r="R2976" s="8">
        <f t="shared" si="279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5">
        <f t="shared" si="276"/>
        <v>41941.683865740742</v>
      </c>
      <c r="L2977" s="5">
        <f t="shared" si="277"/>
        <v>41970.125</v>
      </c>
      <c r="M2977" t="b">
        <v>0</v>
      </c>
      <c r="N2977">
        <v>113</v>
      </c>
      <c r="O2977" t="b">
        <v>1</v>
      </c>
      <c r="P2977" t="s">
        <v>8271</v>
      </c>
      <c r="Q2977" s="7">
        <f t="shared" si="278"/>
        <v>1.00125</v>
      </c>
      <c r="R2977" s="8">
        <f t="shared" si="279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5">
        <f t="shared" si="276"/>
        <v>42425.730671296296</v>
      </c>
      <c r="L2978" s="5">
        <f t="shared" si="277"/>
        <v>42442.5</v>
      </c>
      <c r="M2978" t="b">
        <v>0</v>
      </c>
      <c r="N2978">
        <v>14</v>
      </c>
      <c r="O2978" t="b">
        <v>1</v>
      </c>
      <c r="P2978" t="s">
        <v>8271</v>
      </c>
      <c r="Q2978" s="7">
        <f t="shared" si="278"/>
        <v>1.7142857142857142</v>
      </c>
      <c r="R2978" s="8">
        <f t="shared" si="279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5">
        <f t="shared" si="276"/>
        <v>42026.88118055556</v>
      </c>
      <c r="L2979" s="5">
        <f t="shared" si="277"/>
        <v>42086.093055555553</v>
      </c>
      <c r="M2979" t="b">
        <v>0</v>
      </c>
      <c r="N2979">
        <v>30</v>
      </c>
      <c r="O2979" t="b">
        <v>1</v>
      </c>
      <c r="P2979" t="s">
        <v>8271</v>
      </c>
      <c r="Q2979" s="7">
        <f t="shared" si="278"/>
        <v>1.1356666666666666</v>
      </c>
      <c r="R2979" s="8">
        <f t="shared" si="279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5">
        <f t="shared" si="276"/>
        <v>41922.640590277777</v>
      </c>
      <c r="L2980" s="5">
        <f t="shared" si="277"/>
        <v>41932.249305555553</v>
      </c>
      <c r="M2980" t="b">
        <v>0</v>
      </c>
      <c r="N2980">
        <v>16</v>
      </c>
      <c r="O2980" t="b">
        <v>1</v>
      </c>
      <c r="P2980" t="s">
        <v>8271</v>
      </c>
      <c r="Q2980" s="7">
        <f t="shared" si="278"/>
        <v>1.2946666666666666</v>
      </c>
      <c r="R2980" s="8">
        <f t="shared" si="279"/>
        <v>60.6875</v>
      </c>
      <c r="S2980" t="str">
        <f t="shared" si="280"/>
        <v>theater</v>
      </c>
      <c r="T2980" t="str">
        <f t="shared" si="281"/>
        <v>plays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5">
        <f t="shared" si="276"/>
        <v>41993.824340277773</v>
      </c>
      <c r="L2981" s="5">
        <f t="shared" si="277"/>
        <v>42010.25</v>
      </c>
      <c r="M2981" t="b">
        <v>0</v>
      </c>
      <c r="N2981">
        <v>46</v>
      </c>
      <c r="O2981" t="b">
        <v>1</v>
      </c>
      <c r="P2981" t="s">
        <v>8271</v>
      </c>
      <c r="Q2981" s="7">
        <f t="shared" si="278"/>
        <v>1.014</v>
      </c>
      <c r="R2981" s="8">
        <f t="shared" si="279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5">
        <f t="shared" si="276"/>
        <v>42219.915856481486</v>
      </c>
      <c r="L2982" s="5">
        <f t="shared" si="277"/>
        <v>42240.083333333328</v>
      </c>
      <c r="M2982" t="b">
        <v>0</v>
      </c>
      <c r="N2982">
        <v>24</v>
      </c>
      <c r="O2982" t="b">
        <v>1</v>
      </c>
      <c r="P2982" t="s">
        <v>8271</v>
      </c>
      <c r="Q2982" s="7">
        <f t="shared" si="278"/>
        <v>1.0916666666666666</v>
      </c>
      <c r="R2982" s="8">
        <f t="shared" si="279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5">
        <f t="shared" si="276"/>
        <v>42225.559675925921</v>
      </c>
      <c r="L2983" s="5">
        <f t="shared" si="277"/>
        <v>42270.559675925921</v>
      </c>
      <c r="M2983" t="b">
        <v>1</v>
      </c>
      <c r="N2983">
        <v>97</v>
      </c>
      <c r="O2983" t="b">
        <v>1</v>
      </c>
      <c r="P2983" t="s">
        <v>8303</v>
      </c>
      <c r="Q2983" s="7">
        <f t="shared" si="278"/>
        <v>1.28925</v>
      </c>
      <c r="R2983" s="8">
        <f t="shared" si="279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5">
        <f t="shared" si="276"/>
        <v>42381.686840277776</v>
      </c>
      <c r="L2984" s="5">
        <f t="shared" si="277"/>
        <v>42411.686840277776</v>
      </c>
      <c r="M2984" t="b">
        <v>1</v>
      </c>
      <c r="N2984">
        <v>59</v>
      </c>
      <c r="O2984" t="b">
        <v>1</v>
      </c>
      <c r="P2984" t="s">
        <v>8303</v>
      </c>
      <c r="Q2984" s="7">
        <f t="shared" si="278"/>
        <v>1.0206</v>
      </c>
      <c r="R2984" s="8">
        <f t="shared" si="279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5">
        <f t="shared" si="276"/>
        <v>41894.632361111115</v>
      </c>
      <c r="L2985" s="5">
        <f t="shared" si="277"/>
        <v>41954.674027777779</v>
      </c>
      <c r="M2985" t="b">
        <v>1</v>
      </c>
      <c r="N2985">
        <v>1095</v>
      </c>
      <c r="O2985" t="b">
        <v>1</v>
      </c>
      <c r="P2985" t="s">
        <v>8303</v>
      </c>
      <c r="Q2985" s="7">
        <f t="shared" si="278"/>
        <v>1.465395775862069</v>
      </c>
      <c r="R2985" s="8">
        <f t="shared" si="279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5">
        <f t="shared" si="276"/>
        <v>42576.278715277775</v>
      </c>
      <c r="L2986" s="5">
        <f t="shared" si="277"/>
        <v>42606.278715277775</v>
      </c>
      <c r="M2986" t="b">
        <v>1</v>
      </c>
      <c r="N2986">
        <v>218</v>
      </c>
      <c r="O2986" t="b">
        <v>1</v>
      </c>
      <c r="P2986" t="s">
        <v>8303</v>
      </c>
      <c r="Q2986" s="7">
        <f t="shared" si="278"/>
        <v>1.00352</v>
      </c>
      <c r="R2986" s="8">
        <f t="shared" si="279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5">
        <f t="shared" si="276"/>
        <v>42654.973703703698</v>
      </c>
      <c r="L2987" s="5">
        <f t="shared" si="277"/>
        <v>42674.166666666672</v>
      </c>
      <c r="M2987" t="b">
        <v>0</v>
      </c>
      <c r="N2987">
        <v>111</v>
      </c>
      <c r="O2987" t="b">
        <v>1</v>
      </c>
      <c r="P2987" t="s">
        <v>8303</v>
      </c>
      <c r="Q2987" s="7">
        <f t="shared" si="278"/>
        <v>1.2164999999999999</v>
      </c>
      <c r="R2987" s="8">
        <f t="shared" si="279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5">
        <f t="shared" si="276"/>
        <v>42431.500069444446</v>
      </c>
      <c r="L2988" s="5">
        <f t="shared" si="277"/>
        <v>42491.458402777775</v>
      </c>
      <c r="M2988" t="b">
        <v>0</v>
      </c>
      <c r="N2988">
        <v>56</v>
      </c>
      <c r="O2988" t="b">
        <v>1</v>
      </c>
      <c r="P2988" t="s">
        <v>8303</v>
      </c>
      <c r="Q2988" s="7">
        <f t="shared" si="278"/>
        <v>1.0549999999999999</v>
      </c>
      <c r="R2988" s="8">
        <f t="shared" si="279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5">
        <f t="shared" si="276"/>
        <v>42627.307303240741</v>
      </c>
      <c r="L2989" s="5">
        <f t="shared" si="277"/>
        <v>42656</v>
      </c>
      <c r="M2989" t="b">
        <v>0</v>
      </c>
      <c r="N2989">
        <v>265</v>
      </c>
      <c r="O2989" t="b">
        <v>1</v>
      </c>
      <c r="P2989" t="s">
        <v>8303</v>
      </c>
      <c r="Q2989" s="7">
        <f t="shared" si="278"/>
        <v>1.1040080000000001</v>
      </c>
      <c r="R2989" s="8">
        <f t="shared" si="279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5">
        <f t="shared" si="276"/>
        <v>42511.362048611118</v>
      </c>
      <c r="L2990" s="5">
        <f t="shared" si="277"/>
        <v>42541.362048611118</v>
      </c>
      <c r="M2990" t="b">
        <v>0</v>
      </c>
      <c r="N2990">
        <v>28</v>
      </c>
      <c r="O2990" t="b">
        <v>1</v>
      </c>
      <c r="P2990" t="s">
        <v>8303</v>
      </c>
      <c r="Q2990" s="7">
        <f t="shared" si="278"/>
        <v>1</v>
      </c>
      <c r="R2990" s="8">
        <f t="shared" si="279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5">
        <f t="shared" si="276"/>
        <v>42337.02039351852</v>
      </c>
      <c r="L2991" s="5">
        <f t="shared" si="277"/>
        <v>42359.207638888889</v>
      </c>
      <c r="M2991" t="b">
        <v>0</v>
      </c>
      <c r="N2991">
        <v>364</v>
      </c>
      <c r="O2991" t="b">
        <v>1</v>
      </c>
      <c r="P2991" t="s">
        <v>8303</v>
      </c>
      <c r="Q2991" s="7">
        <f t="shared" si="278"/>
        <v>1.76535</v>
      </c>
      <c r="R2991" s="8">
        <f t="shared" si="279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5">
        <f t="shared" si="276"/>
        <v>42341.57430555555</v>
      </c>
      <c r="L2992" s="5">
        <f t="shared" si="277"/>
        <v>42376.57430555555</v>
      </c>
      <c r="M2992" t="b">
        <v>0</v>
      </c>
      <c r="N2992">
        <v>27</v>
      </c>
      <c r="O2992" t="b">
        <v>1</v>
      </c>
      <c r="P2992" t="s">
        <v>8303</v>
      </c>
      <c r="Q2992" s="7">
        <f t="shared" si="278"/>
        <v>1</v>
      </c>
      <c r="R2992" s="8">
        <f t="shared" si="279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5">
        <f t="shared" si="276"/>
        <v>42740.837152777778</v>
      </c>
      <c r="L2993" s="5">
        <f t="shared" si="277"/>
        <v>42762.837152777778</v>
      </c>
      <c r="M2993" t="b">
        <v>0</v>
      </c>
      <c r="N2993">
        <v>93</v>
      </c>
      <c r="O2993" t="b">
        <v>1</v>
      </c>
      <c r="P2993" t="s">
        <v>8303</v>
      </c>
      <c r="Q2993" s="7">
        <f t="shared" si="278"/>
        <v>1.0329411764705883</v>
      </c>
      <c r="R2993" s="8">
        <f t="shared" si="279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5">
        <f t="shared" si="276"/>
        <v>42622.767476851848</v>
      </c>
      <c r="L2994" s="5">
        <f t="shared" si="277"/>
        <v>42652.767476851848</v>
      </c>
      <c r="M2994" t="b">
        <v>0</v>
      </c>
      <c r="N2994">
        <v>64</v>
      </c>
      <c r="O2994" t="b">
        <v>1</v>
      </c>
      <c r="P2994" t="s">
        <v>8303</v>
      </c>
      <c r="Q2994" s="7">
        <f t="shared" si="278"/>
        <v>1.0449999999999999</v>
      </c>
      <c r="R2994" s="8">
        <f t="shared" si="279"/>
        <v>48.984375</v>
      </c>
      <c r="S2994" t="str">
        <f t="shared" si="280"/>
        <v>theater</v>
      </c>
      <c r="T2994" t="str">
        <f t="shared" si="281"/>
        <v>spaces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5">
        <f t="shared" si="276"/>
        <v>42390.838738425926</v>
      </c>
      <c r="L2995" s="5">
        <f t="shared" si="277"/>
        <v>42420.838738425926</v>
      </c>
      <c r="M2995" t="b">
        <v>0</v>
      </c>
      <c r="N2995">
        <v>22</v>
      </c>
      <c r="O2995" t="b">
        <v>1</v>
      </c>
      <c r="P2995" t="s">
        <v>8303</v>
      </c>
      <c r="Q2995" s="7">
        <f t="shared" si="278"/>
        <v>1.0029999999999999</v>
      </c>
      <c r="R2995" s="8">
        <f t="shared" si="279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5">
        <f t="shared" si="276"/>
        <v>41885.478842592594</v>
      </c>
      <c r="L2996" s="5">
        <f t="shared" si="277"/>
        <v>41915.478842592594</v>
      </c>
      <c r="M2996" t="b">
        <v>0</v>
      </c>
      <c r="N2996">
        <v>59</v>
      </c>
      <c r="O2996" t="b">
        <v>1</v>
      </c>
      <c r="P2996" t="s">
        <v>8303</v>
      </c>
      <c r="Q2996" s="7">
        <f t="shared" si="278"/>
        <v>4.577466666666667</v>
      </c>
      <c r="R2996" s="8">
        <f t="shared" si="279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5">
        <f t="shared" si="276"/>
        <v>42724.665173611109</v>
      </c>
      <c r="L2997" s="5">
        <f t="shared" si="277"/>
        <v>42754.665173611109</v>
      </c>
      <c r="M2997" t="b">
        <v>0</v>
      </c>
      <c r="N2997">
        <v>249</v>
      </c>
      <c r="O2997" t="b">
        <v>1</v>
      </c>
      <c r="P2997" t="s">
        <v>8303</v>
      </c>
      <c r="Q2997" s="7">
        <f t="shared" si="278"/>
        <v>1.0496000000000001</v>
      </c>
      <c r="R2997" s="8">
        <f t="shared" si="279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5">
        <f t="shared" si="276"/>
        <v>42090.912500000006</v>
      </c>
      <c r="L2998" s="5">
        <f t="shared" si="277"/>
        <v>42150.912500000006</v>
      </c>
      <c r="M2998" t="b">
        <v>0</v>
      </c>
      <c r="N2998">
        <v>392</v>
      </c>
      <c r="O2998" t="b">
        <v>1</v>
      </c>
      <c r="P2998" t="s">
        <v>8303</v>
      </c>
      <c r="Q2998" s="7">
        <f t="shared" si="278"/>
        <v>1.7194285714285715</v>
      </c>
      <c r="R2998" s="8">
        <f t="shared" si="279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5">
        <f t="shared" si="276"/>
        <v>42775.733715277776</v>
      </c>
      <c r="L2999" s="5">
        <f t="shared" si="277"/>
        <v>42793.207638888889</v>
      </c>
      <c r="M2999" t="b">
        <v>0</v>
      </c>
      <c r="N2999">
        <v>115</v>
      </c>
      <c r="O2999" t="b">
        <v>1</v>
      </c>
      <c r="P2999" t="s">
        <v>8303</v>
      </c>
      <c r="Q2999" s="7">
        <f t="shared" si="278"/>
        <v>1.0373000000000001</v>
      </c>
      <c r="R2999" s="8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5">
        <f t="shared" si="276"/>
        <v>41778.193622685183</v>
      </c>
      <c r="L3000" s="5">
        <f t="shared" si="277"/>
        <v>41806.184027777781</v>
      </c>
      <c r="M3000" t="b">
        <v>0</v>
      </c>
      <c r="N3000">
        <v>433</v>
      </c>
      <c r="O3000" t="b">
        <v>1</v>
      </c>
      <c r="P3000" t="s">
        <v>8303</v>
      </c>
      <c r="Q3000" s="7">
        <f t="shared" si="278"/>
        <v>1.0302899999999999</v>
      </c>
      <c r="R3000" s="8">
        <f t="shared" si="279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5">
        <f t="shared" si="276"/>
        <v>42780.740277777775</v>
      </c>
      <c r="L3001" s="5">
        <f t="shared" si="277"/>
        <v>42795.083333333328</v>
      </c>
      <c r="M3001" t="b">
        <v>0</v>
      </c>
      <c r="N3001">
        <v>20</v>
      </c>
      <c r="O3001" t="b">
        <v>1</v>
      </c>
      <c r="P3001" t="s">
        <v>8303</v>
      </c>
      <c r="Q3001" s="7">
        <f t="shared" si="278"/>
        <v>1.1888888888888889</v>
      </c>
      <c r="R3001" s="8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5">
        <f t="shared" si="276"/>
        <v>42752.827199074076</v>
      </c>
      <c r="L3002" s="5">
        <f t="shared" si="277"/>
        <v>42766.75</v>
      </c>
      <c r="M3002" t="b">
        <v>0</v>
      </c>
      <c r="N3002">
        <v>8</v>
      </c>
      <c r="O3002" t="b">
        <v>1</v>
      </c>
      <c r="P3002" t="s">
        <v>8303</v>
      </c>
      <c r="Q3002" s="7">
        <f t="shared" si="278"/>
        <v>1</v>
      </c>
      <c r="R3002" s="8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5">
        <f t="shared" si="276"/>
        <v>42534.895625000005</v>
      </c>
      <c r="L3003" s="5">
        <f t="shared" si="277"/>
        <v>42564.895625000005</v>
      </c>
      <c r="M3003" t="b">
        <v>0</v>
      </c>
      <c r="N3003">
        <v>175</v>
      </c>
      <c r="O3003" t="b">
        <v>1</v>
      </c>
      <c r="P3003" t="s">
        <v>8303</v>
      </c>
      <c r="Q3003" s="7">
        <f t="shared" si="278"/>
        <v>3.1869988910451896</v>
      </c>
      <c r="R3003" s="8">
        <f t="shared" si="279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5">
        <f t="shared" si="276"/>
        <v>41239.83625</v>
      </c>
      <c r="L3004" s="5">
        <f t="shared" si="277"/>
        <v>41269.83625</v>
      </c>
      <c r="M3004" t="b">
        <v>0</v>
      </c>
      <c r="N3004">
        <v>104</v>
      </c>
      <c r="O3004" t="b">
        <v>1</v>
      </c>
      <c r="P3004" t="s">
        <v>8303</v>
      </c>
      <c r="Q3004" s="7">
        <f t="shared" si="278"/>
        <v>1.0850614285714286</v>
      </c>
      <c r="R3004" s="8">
        <f t="shared" si="279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5">
        <f t="shared" si="276"/>
        <v>42398.849259259259</v>
      </c>
      <c r="L3005" s="5">
        <f t="shared" si="277"/>
        <v>42430.249305555553</v>
      </c>
      <c r="M3005" t="b">
        <v>0</v>
      </c>
      <c r="N3005">
        <v>17</v>
      </c>
      <c r="O3005" t="b">
        <v>1</v>
      </c>
      <c r="P3005" t="s">
        <v>8303</v>
      </c>
      <c r="Q3005" s="7">
        <f t="shared" si="278"/>
        <v>1.0116666666666667</v>
      </c>
      <c r="R3005" s="8">
        <f t="shared" si="279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5">
        <f t="shared" si="276"/>
        <v>41928.881064814814</v>
      </c>
      <c r="L3006" s="5">
        <f t="shared" si="277"/>
        <v>41958.922731481478</v>
      </c>
      <c r="M3006" t="b">
        <v>0</v>
      </c>
      <c r="N3006">
        <v>277</v>
      </c>
      <c r="O3006" t="b">
        <v>1</v>
      </c>
      <c r="P3006" t="s">
        <v>8303</v>
      </c>
      <c r="Q3006" s="7">
        <f t="shared" si="278"/>
        <v>1.12815</v>
      </c>
      <c r="R3006" s="8">
        <f t="shared" si="279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5">
        <f t="shared" si="276"/>
        <v>41888.674826388888</v>
      </c>
      <c r="L3007" s="5">
        <f t="shared" si="277"/>
        <v>41918.674826388888</v>
      </c>
      <c r="M3007" t="b">
        <v>0</v>
      </c>
      <c r="N3007">
        <v>118</v>
      </c>
      <c r="O3007" t="b">
        <v>1</v>
      </c>
      <c r="P3007" t="s">
        <v>8303</v>
      </c>
      <c r="Q3007" s="7">
        <f t="shared" si="278"/>
        <v>1.2049622641509434</v>
      </c>
      <c r="R3007" s="8">
        <f t="shared" si="279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5">
        <f t="shared" si="276"/>
        <v>41957.756840277783</v>
      </c>
      <c r="L3008" s="5">
        <f t="shared" si="277"/>
        <v>41987.756840277783</v>
      </c>
      <c r="M3008" t="b">
        <v>0</v>
      </c>
      <c r="N3008">
        <v>97</v>
      </c>
      <c r="O3008" t="b">
        <v>1</v>
      </c>
      <c r="P3008" t="s">
        <v>8303</v>
      </c>
      <c r="Q3008" s="7">
        <f t="shared" si="278"/>
        <v>1.0774999999999999</v>
      </c>
      <c r="R3008" s="8">
        <f t="shared" si="279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5">
        <f t="shared" si="276"/>
        <v>42098.216238425928</v>
      </c>
      <c r="L3009" s="5">
        <f t="shared" si="277"/>
        <v>42119.216238425928</v>
      </c>
      <c r="M3009" t="b">
        <v>0</v>
      </c>
      <c r="N3009">
        <v>20</v>
      </c>
      <c r="O3009" t="b">
        <v>1</v>
      </c>
      <c r="P3009" t="s">
        <v>8303</v>
      </c>
      <c r="Q3009" s="7">
        <f t="shared" si="278"/>
        <v>1.8</v>
      </c>
      <c r="R3009" s="8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5">
        <f t="shared" si="276"/>
        <v>42360.212025462963</v>
      </c>
      <c r="L3010" s="5">
        <f t="shared" si="277"/>
        <v>42390.212025462963</v>
      </c>
      <c r="M3010" t="b">
        <v>0</v>
      </c>
      <c r="N3010">
        <v>26</v>
      </c>
      <c r="O3010" t="b">
        <v>1</v>
      </c>
      <c r="P3010" t="s">
        <v>8303</v>
      </c>
      <c r="Q3010" s="7">
        <f t="shared" si="278"/>
        <v>1.0116666666666667</v>
      </c>
      <c r="R3010" s="8">
        <f t="shared" si="279"/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5">
        <f t="shared" ref="K3011:K3074" si="282">(((J3011/60)/60)/24)+DATE(1970,1,1)</f>
        <v>41939.569907407407</v>
      </c>
      <c r="L3011" s="5">
        <f t="shared" ref="L3011:L3074" si="283">(((I3011/60)/60)/24)+DATE(1970,1,1)</f>
        <v>41969.611574074079</v>
      </c>
      <c r="M3011" t="b">
        <v>0</v>
      </c>
      <c r="N3011">
        <v>128</v>
      </c>
      <c r="O3011" t="b">
        <v>1</v>
      </c>
      <c r="P3011" t="s">
        <v>8303</v>
      </c>
      <c r="Q3011" s="7">
        <f t="shared" ref="Q3011:Q3074" si="284">E3011/D3011</f>
        <v>1.19756</v>
      </c>
      <c r="R3011" s="8">
        <f t="shared" ref="R3011:R3074" si="285">IFERROR(E3011/N3011,0)</f>
        <v>233.8984375</v>
      </c>
      <c r="S3011" t="str">
        <f t="shared" ref="S3011:S3074" si="286">LEFT(P3011,FIND("/",P3011)-1)</f>
        <v>theater</v>
      </c>
      <c r="T3011" t="str">
        <f t="shared" ref="T3011:T3074" si="287">RIGHT(P3011,LEN(P3011)-FIND("/",P3011))</f>
        <v>spaces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5">
        <f t="shared" si="282"/>
        <v>41996.832395833335</v>
      </c>
      <c r="L3012" s="5">
        <f t="shared" si="283"/>
        <v>42056.832395833335</v>
      </c>
      <c r="M3012" t="b">
        <v>0</v>
      </c>
      <c r="N3012">
        <v>15</v>
      </c>
      <c r="O3012" t="b">
        <v>1</v>
      </c>
      <c r="P3012" t="s">
        <v>8303</v>
      </c>
      <c r="Q3012" s="7">
        <f t="shared" si="284"/>
        <v>1.58</v>
      </c>
      <c r="R3012" s="8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5">
        <f t="shared" si="282"/>
        <v>42334.468935185185</v>
      </c>
      <c r="L3013" s="5">
        <f t="shared" si="283"/>
        <v>42361.957638888889</v>
      </c>
      <c r="M3013" t="b">
        <v>0</v>
      </c>
      <c r="N3013">
        <v>25</v>
      </c>
      <c r="O3013" t="b">
        <v>1</v>
      </c>
      <c r="P3013" t="s">
        <v>8303</v>
      </c>
      <c r="Q3013" s="7">
        <f t="shared" si="284"/>
        <v>1.2366666666666666</v>
      </c>
      <c r="R3013" s="8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5">
        <f t="shared" si="282"/>
        <v>42024.702893518523</v>
      </c>
      <c r="L3014" s="5">
        <f t="shared" si="283"/>
        <v>42045.702893518523</v>
      </c>
      <c r="M3014" t="b">
        <v>0</v>
      </c>
      <c r="N3014">
        <v>55</v>
      </c>
      <c r="O3014" t="b">
        <v>1</v>
      </c>
      <c r="P3014" t="s">
        <v>8303</v>
      </c>
      <c r="Q3014" s="7">
        <f t="shared" si="284"/>
        <v>1.1712499999999999</v>
      </c>
      <c r="R3014" s="8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5">
        <f t="shared" si="282"/>
        <v>42146.836215277777</v>
      </c>
      <c r="L3015" s="5">
        <f t="shared" si="283"/>
        <v>42176.836215277777</v>
      </c>
      <c r="M3015" t="b">
        <v>0</v>
      </c>
      <c r="N3015">
        <v>107</v>
      </c>
      <c r="O3015" t="b">
        <v>1</v>
      </c>
      <c r="P3015" t="s">
        <v>8303</v>
      </c>
      <c r="Q3015" s="7">
        <f t="shared" si="284"/>
        <v>1.5696000000000001</v>
      </c>
      <c r="R3015" s="8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5">
        <f t="shared" si="282"/>
        <v>41920.123611111114</v>
      </c>
      <c r="L3016" s="5">
        <f t="shared" si="283"/>
        <v>41948.208333333336</v>
      </c>
      <c r="M3016" t="b">
        <v>0</v>
      </c>
      <c r="N3016">
        <v>557</v>
      </c>
      <c r="O3016" t="b">
        <v>1</v>
      </c>
      <c r="P3016" t="s">
        <v>8303</v>
      </c>
      <c r="Q3016" s="7">
        <f t="shared" si="284"/>
        <v>1.13104</v>
      </c>
      <c r="R3016" s="8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5">
        <f t="shared" si="282"/>
        <v>41785.72729166667</v>
      </c>
      <c r="L3017" s="5">
        <f t="shared" si="283"/>
        <v>41801.166666666664</v>
      </c>
      <c r="M3017" t="b">
        <v>0</v>
      </c>
      <c r="N3017">
        <v>40</v>
      </c>
      <c r="O3017" t="b">
        <v>1</v>
      </c>
      <c r="P3017" t="s">
        <v>8303</v>
      </c>
      <c r="Q3017" s="7">
        <f t="shared" si="284"/>
        <v>1.0317647058823529</v>
      </c>
      <c r="R3017" s="8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5">
        <f t="shared" si="282"/>
        <v>41778.548055555555</v>
      </c>
      <c r="L3018" s="5">
        <f t="shared" si="283"/>
        <v>41838.548055555555</v>
      </c>
      <c r="M3018" t="b">
        <v>0</v>
      </c>
      <c r="N3018">
        <v>36</v>
      </c>
      <c r="O3018" t="b">
        <v>1</v>
      </c>
      <c r="P3018" t="s">
        <v>8303</v>
      </c>
      <c r="Q3018" s="7">
        <f t="shared" si="284"/>
        <v>1.0261176470588236</v>
      </c>
      <c r="R3018" s="8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5">
        <f t="shared" si="282"/>
        <v>41841.850034722222</v>
      </c>
      <c r="L3019" s="5">
        <f t="shared" si="283"/>
        <v>41871.850034722222</v>
      </c>
      <c r="M3019" t="b">
        <v>0</v>
      </c>
      <c r="N3019">
        <v>159</v>
      </c>
      <c r="O3019" t="b">
        <v>1</v>
      </c>
      <c r="P3019" t="s">
        <v>8303</v>
      </c>
      <c r="Q3019" s="7">
        <f t="shared" si="284"/>
        <v>1.0584090909090909</v>
      </c>
      <c r="R3019" s="8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5">
        <f t="shared" si="282"/>
        <v>42163.29833333334</v>
      </c>
      <c r="L3020" s="5">
        <f t="shared" si="283"/>
        <v>42205.916666666672</v>
      </c>
      <c r="M3020" t="b">
        <v>0</v>
      </c>
      <c r="N3020">
        <v>41</v>
      </c>
      <c r="O3020" t="b">
        <v>1</v>
      </c>
      <c r="P3020" t="s">
        <v>8303</v>
      </c>
      <c r="Q3020" s="7">
        <f t="shared" si="284"/>
        <v>1.0071428571428571</v>
      </c>
      <c r="R3020" s="8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5">
        <f t="shared" si="282"/>
        <v>41758.833564814813</v>
      </c>
      <c r="L3021" s="5">
        <f t="shared" si="283"/>
        <v>41786.125</v>
      </c>
      <c r="M3021" t="b">
        <v>0</v>
      </c>
      <c r="N3021">
        <v>226</v>
      </c>
      <c r="O3021" t="b">
        <v>1</v>
      </c>
      <c r="P3021" t="s">
        <v>8303</v>
      </c>
      <c r="Q3021" s="7">
        <f t="shared" si="284"/>
        <v>1.2123333333333333</v>
      </c>
      <c r="R3021" s="8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5">
        <f t="shared" si="282"/>
        <v>42170.846446759257</v>
      </c>
      <c r="L3022" s="5">
        <f t="shared" si="283"/>
        <v>42230.846446759257</v>
      </c>
      <c r="M3022" t="b">
        <v>0</v>
      </c>
      <c r="N3022">
        <v>30</v>
      </c>
      <c r="O3022" t="b">
        <v>1</v>
      </c>
      <c r="P3022" t="s">
        <v>8303</v>
      </c>
      <c r="Q3022" s="7">
        <f t="shared" si="284"/>
        <v>1.0057142857142858</v>
      </c>
      <c r="R3022" s="8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5">
        <f t="shared" si="282"/>
        <v>42660.618854166663</v>
      </c>
      <c r="L3023" s="5">
        <f t="shared" si="283"/>
        <v>42696.249305555553</v>
      </c>
      <c r="M3023" t="b">
        <v>0</v>
      </c>
      <c r="N3023">
        <v>103</v>
      </c>
      <c r="O3023" t="b">
        <v>1</v>
      </c>
      <c r="P3023" t="s">
        <v>8303</v>
      </c>
      <c r="Q3023" s="7">
        <f t="shared" si="284"/>
        <v>1.1602222222222223</v>
      </c>
      <c r="R3023" s="8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5">
        <f t="shared" si="282"/>
        <v>42564.95380787037</v>
      </c>
      <c r="L3024" s="5">
        <f t="shared" si="283"/>
        <v>42609.95380787037</v>
      </c>
      <c r="M3024" t="b">
        <v>0</v>
      </c>
      <c r="N3024">
        <v>62</v>
      </c>
      <c r="O3024" t="b">
        <v>1</v>
      </c>
      <c r="P3024" t="s">
        <v>8303</v>
      </c>
      <c r="Q3024" s="7">
        <f t="shared" si="284"/>
        <v>1.0087999999999999</v>
      </c>
      <c r="R3024" s="8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5">
        <f t="shared" si="282"/>
        <v>42121.675763888896</v>
      </c>
      <c r="L3025" s="5">
        <f t="shared" si="283"/>
        <v>42166.675763888896</v>
      </c>
      <c r="M3025" t="b">
        <v>0</v>
      </c>
      <c r="N3025">
        <v>6</v>
      </c>
      <c r="O3025" t="b">
        <v>1</v>
      </c>
      <c r="P3025" t="s">
        <v>8303</v>
      </c>
      <c r="Q3025" s="7">
        <f t="shared" si="284"/>
        <v>1.03</v>
      </c>
      <c r="R3025" s="8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5">
        <f t="shared" si="282"/>
        <v>41158.993923611109</v>
      </c>
      <c r="L3026" s="5">
        <f t="shared" si="283"/>
        <v>41188.993923611109</v>
      </c>
      <c r="M3026" t="b">
        <v>0</v>
      </c>
      <c r="N3026">
        <v>182</v>
      </c>
      <c r="O3026" t="b">
        <v>1</v>
      </c>
      <c r="P3026" t="s">
        <v>8303</v>
      </c>
      <c r="Q3026" s="7">
        <f t="shared" si="284"/>
        <v>2.4641999999999999</v>
      </c>
      <c r="R3026" s="8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5">
        <f t="shared" si="282"/>
        <v>41761.509409722225</v>
      </c>
      <c r="L3027" s="5">
        <f t="shared" si="283"/>
        <v>41789.666666666664</v>
      </c>
      <c r="M3027" t="b">
        <v>0</v>
      </c>
      <c r="N3027">
        <v>145</v>
      </c>
      <c r="O3027" t="b">
        <v>1</v>
      </c>
      <c r="P3027" t="s">
        <v>8303</v>
      </c>
      <c r="Q3027" s="7">
        <f t="shared" si="284"/>
        <v>3.0219999999999998</v>
      </c>
      <c r="R3027" s="8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5">
        <f t="shared" si="282"/>
        <v>42783.459398148145</v>
      </c>
      <c r="L3028" s="5">
        <f t="shared" si="283"/>
        <v>42797.459398148145</v>
      </c>
      <c r="M3028" t="b">
        <v>0</v>
      </c>
      <c r="N3028">
        <v>25</v>
      </c>
      <c r="O3028" t="b">
        <v>1</v>
      </c>
      <c r="P3028" t="s">
        <v>8303</v>
      </c>
      <c r="Q3028" s="7">
        <f t="shared" si="284"/>
        <v>1.4333333333333333</v>
      </c>
      <c r="R3028" s="8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5">
        <f t="shared" si="282"/>
        <v>42053.704293981486</v>
      </c>
      <c r="L3029" s="5">
        <f t="shared" si="283"/>
        <v>42083.662627314814</v>
      </c>
      <c r="M3029" t="b">
        <v>0</v>
      </c>
      <c r="N3029">
        <v>320</v>
      </c>
      <c r="O3029" t="b">
        <v>1</v>
      </c>
      <c r="P3029" t="s">
        <v>8303</v>
      </c>
      <c r="Q3029" s="7">
        <f t="shared" si="284"/>
        <v>1.3144</v>
      </c>
      <c r="R3029" s="8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5">
        <f t="shared" si="282"/>
        <v>42567.264178240745</v>
      </c>
      <c r="L3030" s="5">
        <f t="shared" si="283"/>
        <v>42597.264178240745</v>
      </c>
      <c r="M3030" t="b">
        <v>0</v>
      </c>
      <c r="N3030">
        <v>99</v>
      </c>
      <c r="O3030" t="b">
        <v>1</v>
      </c>
      <c r="P3030" t="s">
        <v>8303</v>
      </c>
      <c r="Q3030" s="7">
        <f t="shared" si="284"/>
        <v>1.6801999999999999</v>
      </c>
      <c r="R3030" s="8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5">
        <f t="shared" si="282"/>
        <v>41932.708877314813</v>
      </c>
      <c r="L3031" s="5">
        <f t="shared" si="283"/>
        <v>41961.190972222219</v>
      </c>
      <c r="M3031" t="b">
        <v>0</v>
      </c>
      <c r="N3031">
        <v>348</v>
      </c>
      <c r="O3031" t="b">
        <v>1</v>
      </c>
      <c r="P3031" t="s">
        <v>8303</v>
      </c>
      <c r="Q3031" s="7">
        <f t="shared" si="284"/>
        <v>1.0967666666666667</v>
      </c>
      <c r="R3031" s="8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5">
        <f t="shared" si="282"/>
        <v>42233.747349537036</v>
      </c>
      <c r="L3032" s="5">
        <f t="shared" si="283"/>
        <v>42263.747349537036</v>
      </c>
      <c r="M3032" t="b">
        <v>0</v>
      </c>
      <c r="N3032">
        <v>41</v>
      </c>
      <c r="O3032" t="b">
        <v>1</v>
      </c>
      <c r="P3032" t="s">
        <v>8303</v>
      </c>
      <c r="Q3032" s="7">
        <f t="shared" si="284"/>
        <v>1.0668571428571429</v>
      </c>
      <c r="R3032" s="8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5">
        <f t="shared" si="282"/>
        <v>42597.882488425923</v>
      </c>
      <c r="L3033" s="5">
        <f t="shared" si="283"/>
        <v>42657.882488425923</v>
      </c>
      <c r="M3033" t="b">
        <v>0</v>
      </c>
      <c r="N3033">
        <v>29</v>
      </c>
      <c r="O3033" t="b">
        <v>1</v>
      </c>
      <c r="P3033" t="s">
        <v>8303</v>
      </c>
      <c r="Q3033" s="7">
        <f t="shared" si="284"/>
        <v>1</v>
      </c>
      <c r="R3033" s="8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5">
        <f t="shared" si="282"/>
        <v>42228.044664351852</v>
      </c>
      <c r="L3034" s="5">
        <f t="shared" si="283"/>
        <v>42258.044664351852</v>
      </c>
      <c r="M3034" t="b">
        <v>0</v>
      </c>
      <c r="N3034">
        <v>25</v>
      </c>
      <c r="O3034" t="b">
        <v>1</v>
      </c>
      <c r="P3034" t="s">
        <v>8303</v>
      </c>
      <c r="Q3034" s="7">
        <f t="shared" si="284"/>
        <v>1.272</v>
      </c>
      <c r="R3034" s="8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5">
        <f t="shared" si="282"/>
        <v>42570.110243055555</v>
      </c>
      <c r="L3035" s="5">
        <f t="shared" si="283"/>
        <v>42600.110243055555</v>
      </c>
      <c r="M3035" t="b">
        <v>0</v>
      </c>
      <c r="N3035">
        <v>23</v>
      </c>
      <c r="O3035" t="b">
        <v>1</v>
      </c>
      <c r="P3035" t="s">
        <v>8303</v>
      </c>
      <c r="Q3035" s="7">
        <f t="shared" si="284"/>
        <v>1.4653333333333334</v>
      </c>
      <c r="R3035" s="8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5">
        <f t="shared" si="282"/>
        <v>42644.535358796296</v>
      </c>
      <c r="L3036" s="5">
        <f t="shared" si="283"/>
        <v>42675.165972222225</v>
      </c>
      <c r="M3036" t="b">
        <v>0</v>
      </c>
      <c r="N3036">
        <v>1260</v>
      </c>
      <c r="O3036" t="b">
        <v>1</v>
      </c>
      <c r="P3036" t="s">
        <v>8303</v>
      </c>
      <c r="Q3036" s="7">
        <f t="shared" si="284"/>
        <v>1.1253599999999999</v>
      </c>
      <c r="R3036" s="8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5">
        <f t="shared" si="282"/>
        <v>41368.560289351852</v>
      </c>
      <c r="L3037" s="5">
        <f t="shared" si="283"/>
        <v>41398.560289351852</v>
      </c>
      <c r="M3037" t="b">
        <v>0</v>
      </c>
      <c r="N3037">
        <v>307</v>
      </c>
      <c r="O3037" t="b">
        <v>1</v>
      </c>
      <c r="P3037" t="s">
        <v>8303</v>
      </c>
      <c r="Q3037" s="7">
        <f t="shared" si="284"/>
        <v>1.0878684000000001</v>
      </c>
      <c r="R3037" s="8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5">
        <f t="shared" si="282"/>
        <v>41466.785231481481</v>
      </c>
      <c r="L3038" s="5">
        <f t="shared" si="283"/>
        <v>41502.499305555553</v>
      </c>
      <c r="M3038" t="b">
        <v>0</v>
      </c>
      <c r="N3038">
        <v>329</v>
      </c>
      <c r="O3038" t="b">
        <v>1</v>
      </c>
      <c r="P3038" t="s">
        <v>8303</v>
      </c>
      <c r="Q3038" s="7">
        <f t="shared" si="284"/>
        <v>1.26732</v>
      </c>
      <c r="R3038" s="8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5">
        <f t="shared" si="282"/>
        <v>40378.893206018518</v>
      </c>
      <c r="L3039" s="5">
        <f t="shared" si="283"/>
        <v>40453.207638888889</v>
      </c>
      <c r="M3039" t="b">
        <v>0</v>
      </c>
      <c r="N3039">
        <v>32</v>
      </c>
      <c r="O3039" t="b">
        <v>1</v>
      </c>
      <c r="P3039" t="s">
        <v>8303</v>
      </c>
      <c r="Q3039" s="7">
        <f t="shared" si="284"/>
        <v>2.1320000000000001</v>
      </c>
      <c r="R3039" s="8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5">
        <f t="shared" si="282"/>
        <v>42373.252280092594</v>
      </c>
      <c r="L3040" s="5">
        <f t="shared" si="283"/>
        <v>42433.252280092594</v>
      </c>
      <c r="M3040" t="b">
        <v>0</v>
      </c>
      <c r="N3040">
        <v>27</v>
      </c>
      <c r="O3040" t="b">
        <v>1</v>
      </c>
      <c r="P3040" t="s">
        <v>8303</v>
      </c>
      <c r="Q3040" s="7">
        <f t="shared" si="284"/>
        <v>1.0049999999999999</v>
      </c>
      <c r="R3040" s="8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5">
        <f t="shared" si="282"/>
        <v>41610.794421296298</v>
      </c>
      <c r="L3041" s="5">
        <f t="shared" si="283"/>
        <v>41637.332638888889</v>
      </c>
      <c r="M3041" t="b">
        <v>0</v>
      </c>
      <c r="N3041">
        <v>236</v>
      </c>
      <c r="O3041" t="b">
        <v>1</v>
      </c>
      <c r="P3041" t="s">
        <v>8303</v>
      </c>
      <c r="Q3041" s="7">
        <f t="shared" si="284"/>
        <v>1.0871389999999999</v>
      </c>
      <c r="R3041" s="8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5">
        <f t="shared" si="282"/>
        <v>42177.791909722218</v>
      </c>
      <c r="L3042" s="5">
        <f t="shared" si="283"/>
        <v>42181.958333333328</v>
      </c>
      <c r="M3042" t="b">
        <v>0</v>
      </c>
      <c r="N3042">
        <v>42</v>
      </c>
      <c r="O3042" t="b">
        <v>1</v>
      </c>
      <c r="P3042" t="s">
        <v>8303</v>
      </c>
      <c r="Q3042" s="7">
        <f t="shared" si="284"/>
        <v>1.075</v>
      </c>
      <c r="R3042" s="8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5">
        <f t="shared" si="282"/>
        <v>42359.868611111116</v>
      </c>
      <c r="L3043" s="5">
        <f t="shared" si="283"/>
        <v>42389.868611111116</v>
      </c>
      <c r="M3043" t="b">
        <v>0</v>
      </c>
      <c r="N3043">
        <v>95</v>
      </c>
      <c r="O3043" t="b">
        <v>1</v>
      </c>
      <c r="P3043" t="s">
        <v>8303</v>
      </c>
      <c r="Q3043" s="7">
        <f t="shared" si="284"/>
        <v>1.1048192771084338</v>
      </c>
      <c r="R3043" s="8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5">
        <f t="shared" si="282"/>
        <v>42253.688043981485</v>
      </c>
      <c r="L3044" s="5">
        <f t="shared" si="283"/>
        <v>42283.688043981485</v>
      </c>
      <c r="M3044" t="b">
        <v>0</v>
      </c>
      <c r="N3044">
        <v>37</v>
      </c>
      <c r="O3044" t="b">
        <v>1</v>
      </c>
      <c r="P3044" t="s">
        <v>8303</v>
      </c>
      <c r="Q3044" s="7">
        <f t="shared" si="284"/>
        <v>1.28</v>
      </c>
      <c r="R3044" s="8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5">
        <f t="shared" si="282"/>
        <v>42083.070590277777</v>
      </c>
      <c r="L3045" s="5">
        <f t="shared" si="283"/>
        <v>42110.118055555555</v>
      </c>
      <c r="M3045" t="b">
        <v>0</v>
      </c>
      <c r="N3045">
        <v>128</v>
      </c>
      <c r="O3045" t="b">
        <v>1</v>
      </c>
      <c r="P3045" t="s">
        <v>8303</v>
      </c>
      <c r="Q3045" s="7">
        <f t="shared" si="284"/>
        <v>1.1000666666666667</v>
      </c>
      <c r="R3045" s="8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5">
        <f t="shared" si="282"/>
        <v>42387.7268287037</v>
      </c>
      <c r="L3046" s="5">
        <f t="shared" si="283"/>
        <v>42402.7268287037</v>
      </c>
      <c r="M3046" t="b">
        <v>0</v>
      </c>
      <c r="N3046">
        <v>156</v>
      </c>
      <c r="O3046" t="b">
        <v>1</v>
      </c>
      <c r="P3046" t="s">
        <v>8303</v>
      </c>
      <c r="Q3046" s="7">
        <f t="shared" si="284"/>
        <v>1.0934166666666667</v>
      </c>
      <c r="R3046" s="8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5">
        <f t="shared" si="282"/>
        <v>41843.155729166669</v>
      </c>
      <c r="L3047" s="5">
        <f t="shared" si="283"/>
        <v>41873.155729166669</v>
      </c>
      <c r="M3047" t="b">
        <v>0</v>
      </c>
      <c r="N3047">
        <v>64</v>
      </c>
      <c r="O3047" t="b">
        <v>1</v>
      </c>
      <c r="P3047" t="s">
        <v>8303</v>
      </c>
      <c r="Q3047" s="7">
        <f t="shared" si="284"/>
        <v>1.3270650000000002</v>
      </c>
      <c r="R3047" s="8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5">
        <f t="shared" si="282"/>
        <v>41862.803078703706</v>
      </c>
      <c r="L3048" s="5">
        <f t="shared" si="283"/>
        <v>41892.202777777777</v>
      </c>
      <c r="M3048" t="b">
        <v>0</v>
      </c>
      <c r="N3048">
        <v>58</v>
      </c>
      <c r="O3048" t="b">
        <v>1</v>
      </c>
      <c r="P3048" t="s">
        <v>8303</v>
      </c>
      <c r="Q3048" s="7">
        <f t="shared" si="284"/>
        <v>1.9084810126582279</v>
      </c>
      <c r="R3048" s="8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5">
        <f t="shared" si="282"/>
        <v>42443.989050925928</v>
      </c>
      <c r="L3049" s="5">
        <f t="shared" si="283"/>
        <v>42487.552777777775</v>
      </c>
      <c r="M3049" t="b">
        <v>0</v>
      </c>
      <c r="N3049">
        <v>20</v>
      </c>
      <c r="O3049" t="b">
        <v>1</v>
      </c>
      <c r="P3049" t="s">
        <v>8303</v>
      </c>
      <c r="Q3049" s="7">
        <f t="shared" si="284"/>
        <v>1.49</v>
      </c>
      <c r="R3049" s="8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5">
        <f t="shared" si="282"/>
        <v>41975.901180555549</v>
      </c>
      <c r="L3050" s="5">
        <f t="shared" si="283"/>
        <v>42004.890277777777</v>
      </c>
      <c r="M3050" t="b">
        <v>0</v>
      </c>
      <c r="N3050">
        <v>47</v>
      </c>
      <c r="O3050" t="b">
        <v>1</v>
      </c>
      <c r="P3050" t="s">
        <v>8303</v>
      </c>
      <c r="Q3050" s="7">
        <f t="shared" si="284"/>
        <v>1.6639999999999999</v>
      </c>
      <c r="R3050" s="8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5">
        <f t="shared" si="282"/>
        <v>42139.014525462961</v>
      </c>
      <c r="L3051" s="5">
        <f t="shared" si="283"/>
        <v>42169.014525462961</v>
      </c>
      <c r="M3051" t="b">
        <v>0</v>
      </c>
      <c r="N3051">
        <v>54</v>
      </c>
      <c r="O3051" t="b">
        <v>1</v>
      </c>
      <c r="P3051" t="s">
        <v>8303</v>
      </c>
      <c r="Q3051" s="7">
        <f t="shared" si="284"/>
        <v>1.0666666666666667</v>
      </c>
      <c r="R3051" s="8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5">
        <f t="shared" si="282"/>
        <v>42465.16851851852</v>
      </c>
      <c r="L3052" s="5">
        <f t="shared" si="283"/>
        <v>42495.16851851852</v>
      </c>
      <c r="M3052" t="b">
        <v>0</v>
      </c>
      <c r="N3052">
        <v>9</v>
      </c>
      <c r="O3052" t="b">
        <v>1</v>
      </c>
      <c r="P3052" t="s">
        <v>8303</v>
      </c>
      <c r="Q3052" s="7">
        <f t="shared" si="284"/>
        <v>1.06</v>
      </c>
      <c r="R3052" s="8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5">
        <f t="shared" si="282"/>
        <v>42744.416030092587</v>
      </c>
      <c r="L3053" s="5">
        <f t="shared" si="283"/>
        <v>42774.416030092587</v>
      </c>
      <c r="M3053" t="b">
        <v>1</v>
      </c>
      <c r="N3053">
        <v>35</v>
      </c>
      <c r="O3053" t="b">
        <v>0</v>
      </c>
      <c r="P3053" t="s">
        <v>8303</v>
      </c>
      <c r="Q3053" s="7">
        <f t="shared" si="284"/>
        <v>0.23628571428571429</v>
      </c>
      <c r="R3053" s="8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5">
        <f t="shared" si="282"/>
        <v>42122.670069444444</v>
      </c>
      <c r="L3054" s="5">
        <f t="shared" si="283"/>
        <v>42152.665972222225</v>
      </c>
      <c r="M3054" t="b">
        <v>0</v>
      </c>
      <c r="N3054">
        <v>2</v>
      </c>
      <c r="O3054" t="b">
        <v>0</v>
      </c>
      <c r="P3054" t="s">
        <v>8303</v>
      </c>
      <c r="Q3054" s="7">
        <f t="shared" si="284"/>
        <v>1.5E-3</v>
      </c>
      <c r="R3054" s="8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5">
        <f t="shared" si="282"/>
        <v>41862.761724537035</v>
      </c>
      <c r="L3055" s="5">
        <f t="shared" si="283"/>
        <v>41914.165972222225</v>
      </c>
      <c r="M3055" t="b">
        <v>0</v>
      </c>
      <c r="N3055">
        <v>3</v>
      </c>
      <c r="O3055" t="b">
        <v>0</v>
      </c>
      <c r="P3055" t="s">
        <v>8303</v>
      </c>
      <c r="Q3055" s="7">
        <f t="shared" si="284"/>
        <v>4.0000000000000001E-3</v>
      </c>
      <c r="R3055" s="8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5">
        <f t="shared" si="282"/>
        <v>42027.832800925928</v>
      </c>
      <c r="L3056" s="5">
        <f t="shared" si="283"/>
        <v>42065.044444444444</v>
      </c>
      <c r="M3056" t="b">
        <v>0</v>
      </c>
      <c r="N3056">
        <v>0</v>
      </c>
      <c r="O3056" t="b">
        <v>0</v>
      </c>
      <c r="P3056" t="s">
        <v>8303</v>
      </c>
      <c r="Q3056" s="7">
        <f t="shared" si="284"/>
        <v>0</v>
      </c>
      <c r="R3056" s="8">
        <f t="shared" si="285"/>
        <v>0</v>
      </c>
      <c r="S3056" t="str">
        <f t="shared" si="286"/>
        <v>theater</v>
      </c>
      <c r="T3056" t="str">
        <f t="shared" si="287"/>
        <v>spaces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5">
        <f t="shared" si="282"/>
        <v>41953.95821759259</v>
      </c>
      <c r="L3057" s="5">
        <f t="shared" si="283"/>
        <v>42013.95821759259</v>
      </c>
      <c r="M3057" t="b">
        <v>0</v>
      </c>
      <c r="N3057">
        <v>1</v>
      </c>
      <c r="O3057" t="b">
        <v>0</v>
      </c>
      <c r="P3057" t="s">
        <v>8303</v>
      </c>
      <c r="Q3057" s="7">
        <f t="shared" si="284"/>
        <v>5.0000000000000002E-5</v>
      </c>
      <c r="R3057" s="8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5">
        <f t="shared" si="282"/>
        <v>41851.636388888888</v>
      </c>
      <c r="L3058" s="5">
        <f t="shared" si="283"/>
        <v>41911.636388888888</v>
      </c>
      <c r="M3058" t="b">
        <v>0</v>
      </c>
      <c r="N3058">
        <v>0</v>
      </c>
      <c r="O3058" t="b">
        <v>0</v>
      </c>
      <c r="P3058" t="s">
        <v>8303</v>
      </c>
      <c r="Q3058" s="7">
        <f t="shared" si="284"/>
        <v>0</v>
      </c>
      <c r="R3058" s="8">
        <f t="shared" si="285"/>
        <v>0</v>
      </c>
      <c r="S3058" t="str">
        <f t="shared" si="286"/>
        <v>theater</v>
      </c>
      <c r="T3058" t="str">
        <f t="shared" si="287"/>
        <v>spaces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5">
        <f t="shared" si="282"/>
        <v>42433.650590277779</v>
      </c>
      <c r="L3059" s="5">
        <f t="shared" si="283"/>
        <v>42463.608923611115</v>
      </c>
      <c r="M3059" t="b">
        <v>0</v>
      </c>
      <c r="N3059">
        <v>0</v>
      </c>
      <c r="O3059" t="b">
        <v>0</v>
      </c>
      <c r="P3059" t="s">
        <v>8303</v>
      </c>
      <c r="Q3059" s="7">
        <f t="shared" si="284"/>
        <v>0</v>
      </c>
      <c r="R3059" s="8">
        <f t="shared" si="285"/>
        <v>0</v>
      </c>
      <c r="S3059" t="str">
        <f t="shared" si="286"/>
        <v>theater</v>
      </c>
      <c r="T3059" t="str">
        <f t="shared" si="287"/>
        <v>spaces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5">
        <f t="shared" si="282"/>
        <v>42460.374305555553</v>
      </c>
      <c r="L3060" s="5">
        <f t="shared" si="283"/>
        <v>42510.374305555553</v>
      </c>
      <c r="M3060" t="b">
        <v>0</v>
      </c>
      <c r="N3060">
        <v>3</v>
      </c>
      <c r="O3060" t="b">
        <v>0</v>
      </c>
      <c r="P3060" t="s">
        <v>8303</v>
      </c>
      <c r="Q3060" s="7">
        <f t="shared" si="284"/>
        <v>1.6666666666666666E-4</v>
      </c>
      <c r="R3060" s="8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5">
        <f t="shared" si="282"/>
        <v>41829.935717592591</v>
      </c>
      <c r="L3061" s="5">
        <f t="shared" si="283"/>
        <v>41859.935717592591</v>
      </c>
      <c r="M3061" t="b">
        <v>0</v>
      </c>
      <c r="N3061">
        <v>11</v>
      </c>
      <c r="O3061" t="b">
        <v>0</v>
      </c>
      <c r="P3061" t="s">
        <v>8303</v>
      </c>
      <c r="Q3061" s="7">
        <f t="shared" si="284"/>
        <v>3.0066666666666665E-2</v>
      </c>
      <c r="R3061" s="8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5">
        <f t="shared" si="282"/>
        <v>42245.274699074071</v>
      </c>
      <c r="L3062" s="5">
        <f t="shared" si="283"/>
        <v>42275.274699074071</v>
      </c>
      <c r="M3062" t="b">
        <v>0</v>
      </c>
      <c r="N3062">
        <v>6</v>
      </c>
      <c r="O3062" t="b">
        <v>0</v>
      </c>
      <c r="P3062" t="s">
        <v>8303</v>
      </c>
      <c r="Q3062" s="7">
        <f t="shared" si="284"/>
        <v>1.5227272727272728E-3</v>
      </c>
      <c r="R3062" s="8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5">
        <f t="shared" si="282"/>
        <v>41834.784120370372</v>
      </c>
      <c r="L3063" s="5">
        <f t="shared" si="283"/>
        <v>41864.784120370372</v>
      </c>
      <c r="M3063" t="b">
        <v>0</v>
      </c>
      <c r="N3063">
        <v>0</v>
      </c>
      <c r="O3063" t="b">
        <v>0</v>
      </c>
      <c r="P3063" t="s">
        <v>8303</v>
      </c>
      <c r="Q3063" s="7">
        <f t="shared" si="284"/>
        <v>0</v>
      </c>
      <c r="R3063" s="8">
        <f t="shared" si="285"/>
        <v>0</v>
      </c>
      <c r="S3063" t="str">
        <f t="shared" si="286"/>
        <v>theater</v>
      </c>
      <c r="T3063" t="str">
        <f t="shared" si="287"/>
        <v>spaces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5">
        <f t="shared" si="282"/>
        <v>42248.535787037035</v>
      </c>
      <c r="L3064" s="5">
        <f t="shared" si="283"/>
        <v>42277.75</v>
      </c>
      <c r="M3064" t="b">
        <v>0</v>
      </c>
      <c r="N3064">
        <v>67</v>
      </c>
      <c r="O3064" t="b">
        <v>0</v>
      </c>
      <c r="P3064" t="s">
        <v>8303</v>
      </c>
      <c r="Q3064" s="7">
        <f t="shared" si="284"/>
        <v>0.66839999999999999</v>
      </c>
      <c r="R3064" s="8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5">
        <f t="shared" si="282"/>
        <v>42630.922893518517</v>
      </c>
      <c r="L3065" s="5">
        <f t="shared" si="283"/>
        <v>42665.922893518517</v>
      </c>
      <c r="M3065" t="b">
        <v>0</v>
      </c>
      <c r="N3065">
        <v>23</v>
      </c>
      <c r="O3065" t="b">
        <v>0</v>
      </c>
      <c r="P3065" t="s">
        <v>8303</v>
      </c>
      <c r="Q3065" s="7">
        <f t="shared" si="284"/>
        <v>0.19566666666666666</v>
      </c>
      <c r="R3065" s="8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5">
        <f t="shared" si="282"/>
        <v>42299.130162037036</v>
      </c>
      <c r="L3066" s="5">
        <f t="shared" si="283"/>
        <v>42330.290972222225</v>
      </c>
      <c r="M3066" t="b">
        <v>0</v>
      </c>
      <c r="N3066">
        <v>72</v>
      </c>
      <c r="O3066" t="b">
        <v>0</v>
      </c>
      <c r="P3066" t="s">
        <v>8303</v>
      </c>
      <c r="Q3066" s="7">
        <f t="shared" si="284"/>
        <v>0.11294666666666667</v>
      </c>
      <c r="R3066" s="8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5">
        <f t="shared" si="282"/>
        <v>41825.055231481485</v>
      </c>
      <c r="L3067" s="5">
        <f t="shared" si="283"/>
        <v>41850.055231481485</v>
      </c>
      <c r="M3067" t="b">
        <v>0</v>
      </c>
      <c r="N3067">
        <v>2</v>
      </c>
      <c r="O3067" t="b">
        <v>0</v>
      </c>
      <c r="P3067" t="s">
        <v>8303</v>
      </c>
      <c r="Q3067" s="7">
        <f t="shared" si="284"/>
        <v>4.0000000000000002E-4</v>
      </c>
      <c r="R3067" s="8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5">
        <f t="shared" si="282"/>
        <v>42531.228437500002</v>
      </c>
      <c r="L3068" s="5">
        <f t="shared" si="283"/>
        <v>42561.228437500002</v>
      </c>
      <c r="M3068" t="b">
        <v>0</v>
      </c>
      <c r="N3068">
        <v>15</v>
      </c>
      <c r="O3068" t="b">
        <v>0</v>
      </c>
      <c r="P3068" t="s">
        <v>8303</v>
      </c>
      <c r="Q3068" s="7">
        <f t="shared" si="284"/>
        <v>0.11985714285714286</v>
      </c>
      <c r="R3068" s="8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5">
        <f t="shared" si="282"/>
        <v>42226.938414351855</v>
      </c>
      <c r="L3069" s="5">
        <f t="shared" si="283"/>
        <v>42256.938414351855</v>
      </c>
      <c r="M3069" t="b">
        <v>0</v>
      </c>
      <c r="N3069">
        <v>1</v>
      </c>
      <c r="O3069" t="b">
        <v>0</v>
      </c>
      <c r="P3069" t="s">
        <v>8303</v>
      </c>
      <c r="Q3069" s="7">
        <f t="shared" si="284"/>
        <v>2.5000000000000001E-2</v>
      </c>
      <c r="R3069" s="8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5">
        <f t="shared" si="282"/>
        <v>42263.691574074073</v>
      </c>
      <c r="L3070" s="5">
        <f t="shared" si="283"/>
        <v>42293.691574074073</v>
      </c>
      <c r="M3070" t="b">
        <v>0</v>
      </c>
      <c r="N3070">
        <v>2</v>
      </c>
      <c r="O3070" t="b">
        <v>0</v>
      </c>
      <c r="P3070" t="s">
        <v>8303</v>
      </c>
      <c r="Q3070" s="7">
        <f t="shared" si="284"/>
        <v>6.9999999999999999E-4</v>
      </c>
      <c r="R3070" s="8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5">
        <f t="shared" si="282"/>
        <v>41957.833726851852</v>
      </c>
      <c r="L3071" s="5">
        <f t="shared" si="283"/>
        <v>41987.833726851852</v>
      </c>
      <c r="M3071" t="b">
        <v>0</v>
      </c>
      <c r="N3071">
        <v>7</v>
      </c>
      <c r="O3071" t="b">
        <v>0</v>
      </c>
      <c r="P3071" t="s">
        <v>8303</v>
      </c>
      <c r="Q3071" s="7">
        <f t="shared" si="284"/>
        <v>0.14099999999999999</v>
      </c>
      <c r="R3071" s="8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5">
        <f t="shared" si="282"/>
        <v>42690.733437499999</v>
      </c>
      <c r="L3072" s="5">
        <f t="shared" si="283"/>
        <v>42711.733437499999</v>
      </c>
      <c r="M3072" t="b">
        <v>0</v>
      </c>
      <c r="N3072">
        <v>16</v>
      </c>
      <c r="O3072" t="b">
        <v>0</v>
      </c>
      <c r="P3072" t="s">
        <v>8303</v>
      </c>
      <c r="Q3072" s="7">
        <f t="shared" si="284"/>
        <v>3.3399999999999999E-2</v>
      </c>
      <c r="R3072" s="8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5">
        <f t="shared" si="282"/>
        <v>42097.732418981483</v>
      </c>
      <c r="L3073" s="5">
        <f t="shared" si="283"/>
        <v>42115.249305555553</v>
      </c>
      <c r="M3073" t="b">
        <v>0</v>
      </c>
      <c r="N3073">
        <v>117</v>
      </c>
      <c r="O3073" t="b">
        <v>0</v>
      </c>
      <c r="P3073" t="s">
        <v>8303</v>
      </c>
      <c r="Q3073" s="7">
        <f t="shared" si="284"/>
        <v>0.59775</v>
      </c>
      <c r="R3073" s="8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5">
        <f t="shared" si="282"/>
        <v>42658.690532407403</v>
      </c>
      <c r="L3074" s="5">
        <f t="shared" si="283"/>
        <v>42673.073611111111</v>
      </c>
      <c r="M3074" t="b">
        <v>0</v>
      </c>
      <c r="N3074">
        <v>2</v>
      </c>
      <c r="O3074" t="b">
        <v>0</v>
      </c>
      <c r="P3074" t="s">
        <v>8303</v>
      </c>
      <c r="Q3074" s="7">
        <f t="shared" si="284"/>
        <v>1.6666666666666666E-4</v>
      </c>
      <c r="R3074" s="8">
        <f t="shared" si="285"/>
        <v>1</v>
      </c>
      <c r="S3074" t="str">
        <f t="shared" si="286"/>
        <v>theater</v>
      </c>
      <c r="T3074" t="str">
        <f t="shared" si="287"/>
        <v>spaces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5">
        <f t="shared" ref="K3075:K3138" si="288">(((J3075/60)/60)/24)+DATE(1970,1,1)</f>
        <v>42111.684027777781</v>
      </c>
      <c r="L3075" s="5">
        <f t="shared" ref="L3075:L3138" si="289">(((I3075/60)/60)/24)+DATE(1970,1,1)</f>
        <v>42169.804861111115</v>
      </c>
      <c r="M3075" t="b">
        <v>0</v>
      </c>
      <c r="N3075">
        <v>7</v>
      </c>
      <c r="O3075" t="b">
        <v>0</v>
      </c>
      <c r="P3075" t="s">
        <v>8303</v>
      </c>
      <c r="Q3075" s="7">
        <f t="shared" ref="Q3075:Q3138" si="290">E3075/D3075</f>
        <v>2.3035714285714285E-4</v>
      </c>
      <c r="R3075" s="8">
        <f t="shared" ref="R3075:R3138" si="291">IFERROR(E3075/N3075,0)</f>
        <v>92.142857142857139</v>
      </c>
      <c r="S3075" t="str">
        <f t="shared" ref="S3075:S3138" si="292">LEFT(P3075,FIND("/",P3075)-1)</f>
        <v>theater</v>
      </c>
      <c r="T3075" t="str">
        <f t="shared" ref="T3075:T3138" si="293">RIGHT(P3075,LEN(P3075)-FIND("/",P3075))</f>
        <v>spaces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5">
        <f t="shared" si="288"/>
        <v>42409.571284722217</v>
      </c>
      <c r="L3076" s="5">
        <f t="shared" si="289"/>
        <v>42439.571284722217</v>
      </c>
      <c r="M3076" t="b">
        <v>0</v>
      </c>
      <c r="N3076">
        <v>3</v>
      </c>
      <c r="O3076" t="b">
        <v>0</v>
      </c>
      <c r="P3076" t="s">
        <v>8303</v>
      </c>
      <c r="Q3076" s="7">
        <f t="shared" si="290"/>
        <v>8.8000000000000003E-4</v>
      </c>
      <c r="R3076" s="8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5">
        <f t="shared" si="288"/>
        <v>42551.102314814809</v>
      </c>
      <c r="L3077" s="5">
        <f t="shared" si="289"/>
        <v>42601.102314814809</v>
      </c>
      <c r="M3077" t="b">
        <v>0</v>
      </c>
      <c r="N3077">
        <v>20</v>
      </c>
      <c r="O3077" t="b">
        <v>0</v>
      </c>
      <c r="P3077" t="s">
        <v>8303</v>
      </c>
      <c r="Q3077" s="7">
        <f t="shared" si="290"/>
        <v>8.6400000000000005E-2</v>
      </c>
      <c r="R3077" s="8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5">
        <f t="shared" si="288"/>
        <v>42226.651886574073</v>
      </c>
      <c r="L3078" s="5">
        <f t="shared" si="289"/>
        <v>42286.651886574073</v>
      </c>
      <c r="M3078" t="b">
        <v>0</v>
      </c>
      <c r="N3078">
        <v>50</v>
      </c>
      <c r="O3078" t="b">
        <v>0</v>
      </c>
      <c r="P3078" t="s">
        <v>8303</v>
      </c>
      <c r="Q3078" s="7">
        <f t="shared" si="290"/>
        <v>0.15060000000000001</v>
      </c>
      <c r="R3078" s="8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5">
        <f t="shared" si="288"/>
        <v>42766.956921296296</v>
      </c>
      <c r="L3079" s="5">
        <f t="shared" si="289"/>
        <v>42796.956921296296</v>
      </c>
      <c r="M3079" t="b">
        <v>0</v>
      </c>
      <c r="N3079">
        <v>2</v>
      </c>
      <c r="O3079" t="b">
        <v>0</v>
      </c>
      <c r="P3079" t="s">
        <v>8303</v>
      </c>
      <c r="Q3079" s="7">
        <f t="shared" si="290"/>
        <v>4.7727272727272731E-3</v>
      </c>
      <c r="R3079" s="8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5">
        <f t="shared" si="288"/>
        <v>42031.138831018514</v>
      </c>
      <c r="L3080" s="5">
        <f t="shared" si="289"/>
        <v>42061.138831018514</v>
      </c>
      <c r="M3080" t="b">
        <v>0</v>
      </c>
      <c r="N3080">
        <v>3</v>
      </c>
      <c r="O3080" t="b">
        <v>0</v>
      </c>
      <c r="P3080" t="s">
        <v>8303</v>
      </c>
      <c r="Q3080" s="7">
        <f t="shared" si="290"/>
        <v>1.1833333333333333E-3</v>
      </c>
      <c r="R3080" s="8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5">
        <f t="shared" si="288"/>
        <v>42055.713368055556</v>
      </c>
      <c r="L3081" s="5">
        <f t="shared" si="289"/>
        <v>42085.671701388885</v>
      </c>
      <c r="M3081" t="b">
        <v>0</v>
      </c>
      <c r="N3081">
        <v>27</v>
      </c>
      <c r="O3081" t="b">
        <v>0</v>
      </c>
      <c r="P3081" t="s">
        <v>8303</v>
      </c>
      <c r="Q3081" s="7">
        <f t="shared" si="290"/>
        <v>8.4173998587352451E-3</v>
      </c>
      <c r="R3081" s="8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5">
        <f t="shared" si="288"/>
        <v>41940.028287037036</v>
      </c>
      <c r="L3082" s="5">
        <f t="shared" si="289"/>
        <v>42000.0699537037</v>
      </c>
      <c r="M3082" t="b">
        <v>0</v>
      </c>
      <c r="N3082">
        <v>7</v>
      </c>
      <c r="O3082" t="b">
        <v>0</v>
      </c>
      <c r="P3082" t="s">
        <v>8303</v>
      </c>
      <c r="Q3082" s="7">
        <f t="shared" si="290"/>
        <v>1.8799999999999999E-4</v>
      </c>
      <c r="R3082" s="8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5">
        <f t="shared" si="288"/>
        <v>42237.181608796294</v>
      </c>
      <c r="L3083" s="5">
        <f t="shared" si="289"/>
        <v>42267.181608796294</v>
      </c>
      <c r="M3083" t="b">
        <v>0</v>
      </c>
      <c r="N3083">
        <v>5</v>
      </c>
      <c r="O3083" t="b">
        <v>0</v>
      </c>
      <c r="P3083" t="s">
        <v>8303</v>
      </c>
      <c r="Q3083" s="7">
        <f t="shared" si="290"/>
        <v>2.1029999999999998E-3</v>
      </c>
      <c r="R3083" s="8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5">
        <f t="shared" si="288"/>
        <v>42293.922986111109</v>
      </c>
      <c r="L3084" s="5">
        <f t="shared" si="289"/>
        <v>42323.96465277778</v>
      </c>
      <c r="M3084" t="b">
        <v>0</v>
      </c>
      <c r="N3084">
        <v>0</v>
      </c>
      <c r="O3084" t="b">
        <v>0</v>
      </c>
      <c r="P3084" t="s">
        <v>8303</v>
      </c>
      <c r="Q3084" s="7">
        <f t="shared" si="290"/>
        <v>0</v>
      </c>
      <c r="R3084" s="8">
        <f t="shared" si="291"/>
        <v>0</v>
      </c>
      <c r="S3084" t="str">
        <f t="shared" si="292"/>
        <v>theater</v>
      </c>
      <c r="T3084" t="str">
        <f t="shared" si="293"/>
        <v>spaces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5">
        <f t="shared" si="288"/>
        <v>41853.563402777778</v>
      </c>
      <c r="L3085" s="5">
        <f t="shared" si="289"/>
        <v>41883.208333333336</v>
      </c>
      <c r="M3085" t="b">
        <v>0</v>
      </c>
      <c r="N3085">
        <v>3</v>
      </c>
      <c r="O3085" t="b">
        <v>0</v>
      </c>
      <c r="P3085" t="s">
        <v>8303</v>
      </c>
      <c r="Q3085" s="7">
        <f t="shared" si="290"/>
        <v>2.8E-3</v>
      </c>
      <c r="R3085" s="8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5">
        <f t="shared" si="288"/>
        <v>42100.723738425921</v>
      </c>
      <c r="L3086" s="5">
        <f t="shared" si="289"/>
        <v>42129.783333333333</v>
      </c>
      <c r="M3086" t="b">
        <v>0</v>
      </c>
      <c r="N3086">
        <v>6</v>
      </c>
      <c r="O3086" t="b">
        <v>0</v>
      </c>
      <c r="P3086" t="s">
        <v>8303</v>
      </c>
      <c r="Q3086" s="7">
        <f t="shared" si="290"/>
        <v>0.11579206701157921</v>
      </c>
      <c r="R3086" s="8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5">
        <f t="shared" si="288"/>
        <v>42246.883784722217</v>
      </c>
      <c r="L3087" s="5">
        <f t="shared" si="289"/>
        <v>42276.883784722217</v>
      </c>
      <c r="M3087" t="b">
        <v>0</v>
      </c>
      <c r="N3087">
        <v>9</v>
      </c>
      <c r="O3087" t="b">
        <v>0</v>
      </c>
      <c r="P3087" t="s">
        <v>8303</v>
      </c>
      <c r="Q3087" s="7">
        <f t="shared" si="290"/>
        <v>2.4400000000000002E-2</v>
      </c>
      <c r="R3087" s="8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5">
        <f t="shared" si="288"/>
        <v>42173.67082175926</v>
      </c>
      <c r="L3088" s="5">
        <f t="shared" si="289"/>
        <v>42233.67082175926</v>
      </c>
      <c r="M3088" t="b">
        <v>0</v>
      </c>
      <c r="N3088">
        <v>3</v>
      </c>
      <c r="O3088" t="b">
        <v>0</v>
      </c>
      <c r="P3088" t="s">
        <v>8303</v>
      </c>
      <c r="Q3088" s="7">
        <f t="shared" si="290"/>
        <v>2.5000000000000001E-3</v>
      </c>
      <c r="R3088" s="8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5">
        <f t="shared" si="288"/>
        <v>42665.150347222225</v>
      </c>
      <c r="L3089" s="5">
        <f t="shared" si="289"/>
        <v>42725.192013888889</v>
      </c>
      <c r="M3089" t="b">
        <v>0</v>
      </c>
      <c r="N3089">
        <v>2</v>
      </c>
      <c r="O3089" t="b">
        <v>0</v>
      </c>
      <c r="P3089" t="s">
        <v>8303</v>
      </c>
      <c r="Q3089" s="7">
        <f t="shared" si="290"/>
        <v>6.2500000000000003E-3</v>
      </c>
      <c r="R3089" s="8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5">
        <f t="shared" si="288"/>
        <v>41981.57230324074</v>
      </c>
      <c r="L3090" s="5">
        <f t="shared" si="289"/>
        <v>42012.570138888885</v>
      </c>
      <c r="M3090" t="b">
        <v>0</v>
      </c>
      <c r="N3090">
        <v>3</v>
      </c>
      <c r="O3090" t="b">
        <v>0</v>
      </c>
      <c r="P3090" t="s">
        <v>8303</v>
      </c>
      <c r="Q3090" s="7">
        <f t="shared" si="290"/>
        <v>1.9384615384615384E-3</v>
      </c>
      <c r="R3090" s="8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5">
        <f t="shared" si="288"/>
        <v>42528.542627314819</v>
      </c>
      <c r="L3091" s="5">
        <f t="shared" si="289"/>
        <v>42560.082638888889</v>
      </c>
      <c r="M3091" t="b">
        <v>0</v>
      </c>
      <c r="N3091">
        <v>45</v>
      </c>
      <c r="O3091" t="b">
        <v>0</v>
      </c>
      <c r="P3091" t="s">
        <v>8303</v>
      </c>
      <c r="Q3091" s="7">
        <f t="shared" si="290"/>
        <v>0.23416000000000001</v>
      </c>
      <c r="R3091" s="8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5">
        <f t="shared" si="288"/>
        <v>42065.818807870368</v>
      </c>
      <c r="L3092" s="5">
        <f t="shared" si="289"/>
        <v>42125.777141203704</v>
      </c>
      <c r="M3092" t="b">
        <v>0</v>
      </c>
      <c r="N3092">
        <v>9</v>
      </c>
      <c r="O3092" t="b">
        <v>0</v>
      </c>
      <c r="P3092" t="s">
        <v>8303</v>
      </c>
      <c r="Q3092" s="7">
        <f t="shared" si="290"/>
        <v>5.080888888888889E-2</v>
      </c>
      <c r="R3092" s="8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5">
        <f t="shared" si="288"/>
        <v>42566.948414351849</v>
      </c>
      <c r="L3093" s="5">
        <f t="shared" si="289"/>
        <v>42596.948414351849</v>
      </c>
      <c r="M3093" t="b">
        <v>0</v>
      </c>
      <c r="N3093">
        <v>9</v>
      </c>
      <c r="O3093" t="b">
        <v>0</v>
      </c>
      <c r="P3093" t="s">
        <v>8303</v>
      </c>
      <c r="Q3093" s="7">
        <f t="shared" si="290"/>
        <v>0.15920000000000001</v>
      </c>
      <c r="R3093" s="8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5">
        <f t="shared" si="288"/>
        <v>42255.619351851856</v>
      </c>
      <c r="L3094" s="5">
        <f t="shared" si="289"/>
        <v>42292.916666666672</v>
      </c>
      <c r="M3094" t="b">
        <v>0</v>
      </c>
      <c r="N3094">
        <v>21</v>
      </c>
      <c r="O3094" t="b">
        <v>0</v>
      </c>
      <c r="P3094" t="s">
        <v>8303</v>
      </c>
      <c r="Q3094" s="7">
        <f t="shared" si="290"/>
        <v>1.1831900000000001E-2</v>
      </c>
      <c r="R3094" s="8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5">
        <f t="shared" si="288"/>
        <v>41760.909039351849</v>
      </c>
      <c r="L3095" s="5">
        <f t="shared" si="289"/>
        <v>41791.165972222225</v>
      </c>
      <c r="M3095" t="b">
        <v>0</v>
      </c>
      <c r="N3095">
        <v>17</v>
      </c>
      <c r="O3095" t="b">
        <v>0</v>
      </c>
      <c r="P3095" t="s">
        <v>8303</v>
      </c>
      <c r="Q3095" s="7">
        <f t="shared" si="290"/>
        <v>0.22750000000000001</v>
      </c>
      <c r="R3095" s="8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5">
        <f t="shared" si="288"/>
        <v>42207.795787037037</v>
      </c>
      <c r="L3096" s="5">
        <f t="shared" si="289"/>
        <v>42267.795787037037</v>
      </c>
      <c r="M3096" t="b">
        <v>0</v>
      </c>
      <c r="N3096">
        <v>1</v>
      </c>
      <c r="O3096" t="b">
        <v>0</v>
      </c>
      <c r="P3096" t="s">
        <v>8303</v>
      </c>
      <c r="Q3096" s="7">
        <f t="shared" si="290"/>
        <v>2.5000000000000001E-4</v>
      </c>
      <c r="R3096" s="8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5">
        <f t="shared" si="288"/>
        <v>42523.025231481486</v>
      </c>
      <c r="L3097" s="5">
        <f t="shared" si="289"/>
        <v>42583.025231481486</v>
      </c>
      <c r="M3097" t="b">
        <v>0</v>
      </c>
      <c r="N3097">
        <v>1</v>
      </c>
      <c r="O3097" t="b">
        <v>0</v>
      </c>
      <c r="P3097" t="s">
        <v>8303</v>
      </c>
      <c r="Q3097" s="7">
        <f t="shared" si="290"/>
        <v>3.351206434316354E-3</v>
      </c>
      <c r="R3097" s="8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5">
        <f t="shared" si="288"/>
        <v>42114.825532407413</v>
      </c>
      <c r="L3098" s="5">
        <f t="shared" si="289"/>
        <v>42144.825532407413</v>
      </c>
      <c r="M3098" t="b">
        <v>0</v>
      </c>
      <c r="N3098">
        <v>14</v>
      </c>
      <c r="O3098" t="b">
        <v>0</v>
      </c>
      <c r="P3098" t="s">
        <v>8303</v>
      </c>
      <c r="Q3098" s="7">
        <f t="shared" si="290"/>
        <v>3.9750000000000001E-2</v>
      </c>
      <c r="R3098" s="8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5">
        <f t="shared" si="288"/>
        <v>42629.503483796296</v>
      </c>
      <c r="L3099" s="5">
        <f t="shared" si="289"/>
        <v>42650.583333333328</v>
      </c>
      <c r="M3099" t="b">
        <v>0</v>
      </c>
      <c r="N3099">
        <v>42</v>
      </c>
      <c r="O3099" t="b">
        <v>0</v>
      </c>
      <c r="P3099" t="s">
        <v>8303</v>
      </c>
      <c r="Q3099" s="7">
        <f t="shared" si="290"/>
        <v>0.17150000000000001</v>
      </c>
      <c r="R3099" s="8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5">
        <f t="shared" si="288"/>
        <v>42359.792233796295</v>
      </c>
      <c r="L3100" s="5">
        <f t="shared" si="289"/>
        <v>42408.01180555555</v>
      </c>
      <c r="M3100" t="b">
        <v>0</v>
      </c>
      <c r="N3100">
        <v>27</v>
      </c>
      <c r="O3100" t="b">
        <v>0</v>
      </c>
      <c r="P3100" t="s">
        <v>8303</v>
      </c>
      <c r="Q3100" s="7">
        <f t="shared" si="290"/>
        <v>3.608004104669061E-2</v>
      </c>
      <c r="R3100" s="8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5">
        <f t="shared" si="288"/>
        <v>42382.189710648148</v>
      </c>
      <c r="L3101" s="5">
        <f t="shared" si="289"/>
        <v>42412.189710648148</v>
      </c>
      <c r="M3101" t="b">
        <v>0</v>
      </c>
      <c r="N3101">
        <v>5</v>
      </c>
      <c r="O3101" t="b">
        <v>0</v>
      </c>
      <c r="P3101" t="s">
        <v>8303</v>
      </c>
      <c r="Q3101" s="7">
        <f t="shared" si="290"/>
        <v>0.13900000000000001</v>
      </c>
      <c r="R3101" s="8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5">
        <f t="shared" si="288"/>
        <v>41902.622395833336</v>
      </c>
      <c r="L3102" s="5">
        <f t="shared" si="289"/>
        <v>41932.622395833336</v>
      </c>
      <c r="M3102" t="b">
        <v>0</v>
      </c>
      <c r="N3102">
        <v>13</v>
      </c>
      <c r="O3102" t="b">
        <v>0</v>
      </c>
      <c r="P3102" t="s">
        <v>8303</v>
      </c>
      <c r="Q3102" s="7">
        <f t="shared" si="290"/>
        <v>0.15225</v>
      </c>
      <c r="R3102" s="8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5">
        <f t="shared" si="288"/>
        <v>42171.383530092593</v>
      </c>
      <c r="L3103" s="5">
        <f t="shared" si="289"/>
        <v>42201.330555555556</v>
      </c>
      <c r="M3103" t="b">
        <v>0</v>
      </c>
      <c r="N3103">
        <v>12</v>
      </c>
      <c r="O3103" t="b">
        <v>0</v>
      </c>
      <c r="P3103" t="s">
        <v>8303</v>
      </c>
      <c r="Q3103" s="7">
        <f t="shared" si="290"/>
        <v>0.12</v>
      </c>
      <c r="R3103" s="8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5">
        <f t="shared" si="288"/>
        <v>42555.340486111112</v>
      </c>
      <c r="L3104" s="5">
        <f t="shared" si="289"/>
        <v>42605.340486111112</v>
      </c>
      <c r="M3104" t="b">
        <v>0</v>
      </c>
      <c r="N3104">
        <v>90</v>
      </c>
      <c r="O3104" t="b">
        <v>0</v>
      </c>
      <c r="P3104" t="s">
        <v>8303</v>
      </c>
      <c r="Q3104" s="7">
        <f t="shared" si="290"/>
        <v>0.391125</v>
      </c>
      <c r="R3104" s="8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5">
        <f t="shared" si="288"/>
        <v>42107.156319444446</v>
      </c>
      <c r="L3105" s="5">
        <f t="shared" si="289"/>
        <v>42167.156319444446</v>
      </c>
      <c r="M3105" t="b">
        <v>0</v>
      </c>
      <c r="N3105">
        <v>2</v>
      </c>
      <c r="O3105" t="b">
        <v>0</v>
      </c>
      <c r="P3105" t="s">
        <v>8303</v>
      </c>
      <c r="Q3105" s="7">
        <f t="shared" si="290"/>
        <v>2.6829268292682929E-3</v>
      </c>
      <c r="R3105" s="8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5">
        <f t="shared" si="288"/>
        <v>42006.908692129626</v>
      </c>
      <c r="L3106" s="5">
        <f t="shared" si="289"/>
        <v>42038.083333333328</v>
      </c>
      <c r="M3106" t="b">
        <v>0</v>
      </c>
      <c r="N3106">
        <v>5</v>
      </c>
      <c r="O3106" t="b">
        <v>0</v>
      </c>
      <c r="P3106" t="s">
        <v>8303</v>
      </c>
      <c r="Q3106" s="7">
        <f t="shared" si="290"/>
        <v>0.29625000000000001</v>
      </c>
      <c r="R3106" s="8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5">
        <f t="shared" si="288"/>
        <v>41876.718935185185</v>
      </c>
      <c r="L3107" s="5">
        <f t="shared" si="289"/>
        <v>41931.208333333336</v>
      </c>
      <c r="M3107" t="b">
        <v>0</v>
      </c>
      <c r="N3107">
        <v>31</v>
      </c>
      <c r="O3107" t="b">
        <v>0</v>
      </c>
      <c r="P3107" t="s">
        <v>8303</v>
      </c>
      <c r="Q3107" s="7">
        <f t="shared" si="290"/>
        <v>0.4236099230111206</v>
      </c>
      <c r="R3107" s="8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5">
        <f t="shared" si="288"/>
        <v>42241.429120370376</v>
      </c>
      <c r="L3108" s="5">
        <f t="shared" si="289"/>
        <v>42263.916666666672</v>
      </c>
      <c r="M3108" t="b">
        <v>0</v>
      </c>
      <c r="N3108">
        <v>4</v>
      </c>
      <c r="O3108" t="b">
        <v>0</v>
      </c>
      <c r="P3108" t="s">
        <v>8303</v>
      </c>
      <c r="Q3108" s="7">
        <f t="shared" si="290"/>
        <v>4.1000000000000002E-2</v>
      </c>
      <c r="R3108" s="8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5">
        <f t="shared" si="288"/>
        <v>42128.814247685179</v>
      </c>
      <c r="L3109" s="5">
        <f t="shared" si="289"/>
        <v>42135.814247685179</v>
      </c>
      <c r="M3109" t="b">
        <v>0</v>
      </c>
      <c r="N3109">
        <v>29</v>
      </c>
      <c r="O3109" t="b">
        <v>0</v>
      </c>
      <c r="P3109" t="s">
        <v>8303</v>
      </c>
      <c r="Q3109" s="7">
        <f t="shared" si="290"/>
        <v>0.197625</v>
      </c>
      <c r="R3109" s="8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5">
        <f t="shared" si="288"/>
        <v>42062.680486111116</v>
      </c>
      <c r="L3110" s="5">
        <f t="shared" si="289"/>
        <v>42122.638819444444</v>
      </c>
      <c r="M3110" t="b">
        <v>0</v>
      </c>
      <c r="N3110">
        <v>2</v>
      </c>
      <c r="O3110" t="b">
        <v>0</v>
      </c>
      <c r="P3110" t="s">
        <v>8303</v>
      </c>
      <c r="Q3110" s="7">
        <f t="shared" si="290"/>
        <v>5.1999999999999995E-4</v>
      </c>
      <c r="R3110" s="8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5">
        <f t="shared" si="288"/>
        <v>41844.125115740739</v>
      </c>
      <c r="L3111" s="5">
        <f t="shared" si="289"/>
        <v>41879.125115740739</v>
      </c>
      <c r="M3111" t="b">
        <v>0</v>
      </c>
      <c r="N3111">
        <v>114</v>
      </c>
      <c r="O3111" t="b">
        <v>0</v>
      </c>
      <c r="P3111" t="s">
        <v>8303</v>
      </c>
      <c r="Q3111" s="7">
        <f t="shared" si="290"/>
        <v>0.25030188679245285</v>
      </c>
      <c r="R3111" s="8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5">
        <f t="shared" si="288"/>
        <v>42745.031469907408</v>
      </c>
      <c r="L3112" s="5">
        <f t="shared" si="289"/>
        <v>42785.031469907408</v>
      </c>
      <c r="M3112" t="b">
        <v>0</v>
      </c>
      <c r="N3112">
        <v>1</v>
      </c>
      <c r="O3112" t="b">
        <v>0</v>
      </c>
      <c r="P3112" t="s">
        <v>8303</v>
      </c>
      <c r="Q3112" s="7">
        <f t="shared" si="290"/>
        <v>4.0000000000000002E-4</v>
      </c>
      <c r="R3112" s="8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5">
        <f t="shared" si="288"/>
        <v>41885.595138888886</v>
      </c>
      <c r="L3113" s="5">
        <f t="shared" si="289"/>
        <v>41916.595138888886</v>
      </c>
      <c r="M3113" t="b">
        <v>0</v>
      </c>
      <c r="N3113">
        <v>76</v>
      </c>
      <c r="O3113" t="b">
        <v>0</v>
      </c>
      <c r="P3113" t="s">
        <v>8303</v>
      </c>
      <c r="Q3113" s="7">
        <f t="shared" si="290"/>
        <v>0.26640000000000003</v>
      </c>
      <c r="R3113" s="8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5">
        <f t="shared" si="288"/>
        <v>42615.121921296297</v>
      </c>
      <c r="L3114" s="5">
        <f t="shared" si="289"/>
        <v>42675.121921296297</v>
      </c>
      <c r="M3114" t="b">
        <v>0</v>
      </c>
      <c r="N3114">
        <v>9</v>
      </c>
      <c r="O3114" t="b">
        <v>0</v>
      </c>
      <c r="P3114" t="s">
        <v>8303</v>
      </c>
      <c r="Q3114" s="7">
        <f t="shared" si="290"/>
        <v>4.7363636363636365E-2</v>
      </c>
      <c r="R3114" s="8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5">
        <f t="shared" si="288"/>
        <v>42081.731273148151</v>
      </c>
      <c r="L3115" s="5">
        <f t="shared" si="289"/>
        <v>42111.731273148151</v>
      </c>
      <c r="M3115" t="b">
        <v>0</v>
      </c>
      <c r="N3115">
        <v>37</v>
      </c>
      <c r="O3115" t="b">
        <v>0</v>
      </c>
      <c r="P3115" t="s">
        <v>8303</v>
      </c>
      <c r="Q3115" s="7">
        <f t="shared" si="290"/>
        <v>4.2435339894712751E-2</v>
      </c>
      <c r="R3115" s="8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5">
        <f t="shared" si="288"/>
        <v>41843.632523148146</v>
      </c>
      <c r="L3116" s="5">
        <f t="shared" si="289"/>
        <v>41903.632523148146</v>
      </c>
      <c r="M3116" t="b">
        <v>0</v>
      </c>
      <c r="N3116">
        <v>0</v>
      </c>
      <c r="O3116" t="b">
        <v>0</v>
      </c>
      <c r="P3116" t="s">
        <v>8303</v>
      </c>
      <c r="Q3116" s="7">
        <f t="shared" si="290"/>
        <v>0</v>
      </c>
      <c r="R3116" s="8">
        <f t="shared" si="291"/>
        <v>0</v>
      </c>
      <c r="S3116" t="str">
        <f t="shared" si="292"/>
        <v>theater</v>
      </c>
      <c r="T3116" t="str">
        <f t="shared" si="293"/>
        <v>spaces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5">
        <f t="shared" si="288"/>
        <v>42496.447071759263</v>
      </c>
      <c r="L3117" s="5">
        <f t="shared" si="289"/>
        <v>42526.447071759263</v>
      </c>
      <c r="M3117" t="b">
        <v>0</v>
      </c>
      <c r="N3117">
        <v>1</v>
      </c>
      <c r="O3117" t="b">
        <v>0</v>
      </c>
      <c r="P3117" t="s">
        <v>8303</v>
      </c>
      <c r="Q3117" s="7">
        <f t="shared" si="290"/>
        <v>0.03</v>
      </c>
      <c r="R3117" s="8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5">
        <f t="shared" si="288"/>
        <v>42081.515335648146</v>
      </c>
      <c r="L3118" s="5">
        <f t="shared" si="289"/>
        <v>42095.515335648146</v>
      </c>
      <c r="M3118" t="b">
        <v>0</v>
      </c>
      <c r="N3118">
        <v>10</v>
      </c>
      <c r="O3118" t="b">
        <v>0</v>
      </c>
      <c r="P3118" t="s">
        <v>8303</v>
      </c>
      <c r="Q3118" s="7">
        <f t="shared" si="290"/>
        <v>0.57333333333333336</v>
      </c>
      <c r="R3118" s="8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5">
        <f t="shared" si="288"/>
        <v>42509.374537037031</v>
      </c>
      <c r="L3119" s="5">
        <f t="shared" si="289"/>
        <v>42517.55</v>
      </c>
      <c r="M3119" t="b">
        <v>0</v>
      </c>
      <c r="N3119">
        <v>1</v>
      </c>
      <c r="O3119" t="b">
        <v>0</v>
      </c>
      <c r="P3119" t="s">
        <v>8303</v>
      </c>
      <c r="Q3119" s="7">
        <f t="shared" si="290"/>
        <v>1E-3</v>
      </c>
      <c r="R3119" s="8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5">
        <f t="shared" si="288"/>
        <v>42534.649571759262</v>
      </c>
      <c r="L3120" s="5">
        <f t="shared" si="289"/>
        <v>42553.649571759262</v>
      </c>
      <c r="M3120" t="b">
        <v>0</v>
      </c>
      <c r="N3120">
        <v>2</v>
      </c>
      <c r="O3120" t="b">
        <v>0</v>
      </c>
      <c r="P3120" t="s">
        <v>8303</v>
      </c>
      <c r="Q3120" s="7">
        <f t="shared" si="290"/>
        <v>3.0999999999999999E-3</v>
      </c>
      <c r="R3120" s="8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5">
        <f t="shared" si="288"/>
        <v>42060.04550925926</v>
      </c>
      <c r="L3121" s="5">
        <f t="shared" si="289"/>
        <v>42090.003842592589</v>
      </c>
      <c r="M3121" t="b">
        <v>0</v>
      </c>
      <c r="N3121">
        <v>1</v>
      </c>
      <c r="O3121" t="b">
        <v>0</v>
      </c>
      <c r="P3121" t="s">
        <v>8303</v>
      </c>
      <c r="Q3121" s="7">
        <f t="shared" si="290"/>
        <v>5.0000000000000001E-4</v>
      </c>
      <c r="R3121" s="8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5">
        <f t="shared" si="288"/>
        <v>42435.942083333335</v>
      </c>
      <c r="L3122" s="5">
        <f t="shared" si="289"/>
        <v>42495.900416666671</v>
      </c>
      <c r="M3122" t="b">
        <v>0</v>
      </c>
      <c r="N3122">
        <v>10</v>
      </c>
      <c r="O3122" t="b">
        <v>0</v>
      </c>
      <c r="P3122" t="s">
        <v>8303</v>
      </c>
      <c r="Q3122" s="7">
        <f t="shared" si="290"/>
        <v>9.8461538461538464E-5</v>
      </c>
      <c r="R3122" s="8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5">
        <f t="shared" si="288"/>
        <v>41848.679803240739</v>
      </c>
      <c r="L3123" s="5">
        <f t="shared" si="289"/>
        <v>41908.679803240739</v>
      </c>
      <c r="M3123" t="b">
        <v>0</v>
      </c>
      <c r="N3123">
        <v>1</v>
      </c>
      <c r="O3123" t="b">
        <v>0</v>
      </c>
      <c r="P3123" t="s">
        <v>8303</v>
      </c>
      <c r="Q3123" s="7">
        <f t="shared" si="290"/>
        <v>6.6666666666666671E-3</v>
      </c>
      <c r="R3123" s="8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5">
        <f t="shared" si="288"/>
        <v>42678.932083333333</v>
      </c>
      <c r="L3124" s="5">
        <f t="shared" si="289"/>
        <v>42683.973750000005</v>
      </c>
      <c r="M3124" t="b">
        <v>0</v>
      </c>
      <c r="N3124">
        <v>2</v>
      </c>
      <c r="O3124" t="b">
        <v>0</v>
      </c>
      <c r="P3124" t="s">
        <v>8303</v>
      </c>
      <c r="Q3124" s="7">
        <f t="shared" si="290"/>
        <v>0.58291457286432158</v>
      </c>
      <c r="R3124" s="8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5">
        <f t="shared" si="288"/>
        <v>42530.993032407408</v>
      </c>
      <c r="L3125" s="5">
        <f t="shared" si="289"/>
        <v>42560.993032407408</v>
      </c>
      <c r="M3125" t="b">
        <v>0</v>
      </c>
      <c r="N3125">
        <v>348</v>
      </c>
      <c r="O3125" t="b">
        <v>0</v>
      </c>
      <c r="P3125" t="s">
        <v>8303</v>
      </c>
      <c r="Q3125" s="7">
        <f t="shared" si="290"/>
        <v>0.68153600000000003</v>
      </c>
      <c r="R3125" s="8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5">
        <f t="shared" si="288"/>
        <v>41977.780104166668</v>
      </c>
      <c r="L3126" s="5">
        <f t="shared" si="289"/>
        <v>42037.780104166668</v>
      </c>
      <c r="M3126" t="b">
        <v>0</v>
      </c>
      <c r="N3126">
        <v>4</v>
      </c>
      <c r="O3126" t="b">
        <v>0</v>
      </c>
      <c r="P3126" t="s">
        <v>8303</v>
      </c>
      <c r="Q3126" s="7">
        <f t="shared" si="290"/>
        <v>3.2499999999999997E-5</v>
      </c>
      <c r="R3126" s="8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5">
        <f t="shared" si="288"/>
        <v>42346.20685185185</v>
      </c>
      <c r="L3127" s="5">
        <f t="shared" si="289"/>
        <v>42376.20685185185</v>
      </c>
      <c r="M3127" t="b">
        <v>0</v>
      </c>
      <c r="N3127">
        <v>0</v>
      </c>
      <c r="O3127" t="b">
        <v>0</v>
      </c>
      <c r="P3127" t="s">
        <v>8303</v>
      </c>
      <c r="Q3127" s="7">
        <f t="shared" si="290"/>
        <v>0</v>
      </c>
      <c r="R3127" s="8">
        <f t="shared" si="291"/>
        <v>0</v>
      </c>
      <c r="S3127" t="str">
        <f t="shared" si="292"/>
        <v>theater</v>
      </c>
      <c r="T3127" t="str">
        <f t="shared" si="293"/>
        <v>spaces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5">
        <f t="shared" si="288"/>
        <v>42427.01807870371</v>
      </c>
      <c r="L3128" s="5">
        <f t="shared" si="289"/>
        <v>42456.976412037038</v>
      </c>
      <c r="M3128" t="b">
        <v>0</v>
      </c>
      <c r="N3128">
        <v>17</v>
      </c>
      <c r="O3128" t="b">
        <v>0</v>
      </c>
      <c r="P3128" t="s">
        <v>8303</v>
      </c>
      <c r="Q3128" s="7">
        <f t="shared" si="290"/>
        <v>4.1599999999999998E-2</v>
      </c>
      <c r="R3128" s="8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5">
        <f t="shared" si="288"/>
        <v>42034.856817129628</v>
      </c>
      <c r="L3129" s="5">
        <f t="shared" si="289"/>
        <v>42064.856817129628</v>
      </c>
      <c r="M3129" t="b">
        <v>0</v>
      </c>
      <c r="N3129">
        <v>0</v>
      </c>
      <c r="O3129" t="b">
        <v>0</v>
      </c>
      <c r="P3129" t="s">
        <v>8303</v>
      </c>
      <c r="Q3129" s="7">
        <f t="shared" si="290"/>
        <v>0</v>
      </c>
      <c r="R3129" s="8">
        <f t="shared" si="291"/>
        <v>0</v>
      </c>
      <c r="S3129" t="str">
        <f t="shared" si="292"/>
        <v>theater</v>
      </c>
      <c r="T3129" t="str">
        <f t="shared" si="293"/>
        <v>spaces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5">
        <f t="shared" si="288"/>
        <v>42780.825706018513</v>
      </c>
      <c r="L3130" s="5">
        <f t="shared" si="289"/>
        <v>42810.784039351856</v>
      </c>
      <c r="M3130" t="b">
        <v>0</v>
      </c>
      <c r="N3130">
        <v>117</v>
      </c>
      <c r="O3130" t="b">
        <v>0</v>
      </c>
      <c r="P3130" t="s">
        <v>8271</v>
      </c>
      <c r="Q3130" s="7">
        <f t="shared" si="290"/>
        <v>1.0860666666666667</v>
      </c>
      <c r="R3130" s="8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5">
        <f t="shared" si="288"/>
        <v>42803.842812499999</v>
      </c>
      <c r="L3131" s="5">
        <f t="shared" si="289"/>
        <v>42843.801145833335</v>
      </c>
      <c r="M3131" t="b">
        <v>0</v>
      </c>
      <c r="N3131">
        <v>1</v>
      </c>
      <c r="O3131" t="b">
        <v>0</v>
      </c>
      <c r="P3131" t="s">
        <v>8271</v>
      </c>
      <c r="Q3131" s="7">
        <f t="shared" si="290"/>
        <v>8.0000000000000002E-3</v>
      </c>
      <c r="R3131" s="8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5">
        <f t="shared" si="288"/>
        <v>42808.640231481477</v>
      </c>
      <c r="L3132" s="5">
        <f t="shared" si="289"/>
        <v>42839.207638888889</v>
      </c>
      <c r="M3132" t="b">
        <v>0</v>
      </c>
      <c r="N3132">
        <v>4</v>
      </c>
      <c r="O3132" t="b">
        <v>0</v>
      </c>
      <c r="P3132" t="s">
        <v>8271</v>
      </c>
      <c r="Q3132" s="7">
        <f t="shared" si="290"/>
        <v>3.7499999999999999E-2</v>
      </c>
      <c r="R3132" s="8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5">
        <f t="shared" si="288"/>
        <v>42803.579224537039</v>
      </c>
      <c r="L3133" s="5">
        <f t="shared" si="289"/>
        <v>42833.537557870368</v>
      </c>
      <c r="M3133" t="b">
        <v>0</v>
      </c>
      <c r="N3133">
        <v>12</v>
      </c>
      <c r="O3133" t="b">
        <v>0</v>
      </c>
      <c r="P3133" t="s">
        <v>8271</v>
      </c>
      <c r="Q3133" s="7">
        <f t="shared" si="290"/>
        <v>0.15731707317073171</v>
      </c>
      <c r="R3133" s="8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5">
        <f t="shared" si="288"/>
        <v>42786.350231481483</v>
      </c>
      <c r="L3134" s="5">
        <f t="shared" si="289"/>
        <v>42846.308564814812</v>
      </c>
      <c r="M3134" t="b">
        <v>0</v>
      </c>
      <c r="N3134">
        <v>1</v>
      </c>
      <c r="O3134" t="b">
        <v>0</v>
      </c>
      <c r="P3134" t="s">
        <v>8271</v>
      </c>
      <c r="Q3134" s="7">
        <f t="shared" si="290"/>
        <v>3.3333333333333332E-4</v>
      </c>
      <c r="R3134" s="8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5">
        <f t="shared" si="288"/>
        <v>42788.565208333333</v>
      </c>
      <c r="L3135" s="5">
        <f t="shared" si="289"/>
        <v>42818.523541666669</v>
      </c>
      <c r="M3135" t="b">
        <v>0</v>
      </c>
      <c r="N3135">
        <v>16</v>
      </c>
      <c r="O3135" t="b">
        <v>0</v>
      </c>
      <c r="P3135" t="s">
        <v>8271</v>
      </c>
      <c r="Q3135" s="7">
        <f t="shared" si="290"/>
        <v>1.08</v>
      </c>
      <c r="R3135" s="8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5">
        <f t="shared" si="288"/>
        <v>42800.720127314817</v>
      </c>
      <c r="L3136" s="5">
        <f t="shared" si="289"/>
        <v>42821.678460648152</v>
      </c>
      <c r="M3136" t="b">
        <v>0</v>
      </c>
      <c r="N3136">
        <v>12</v>
      </c>
      <c r="O3136" t="b">
        <v>0</v>
      </c>
      <c r="P3136" t="s">
        <v>8271</v>
      </c>
      <c r="Q3136" s="7">
        <f t="shared" si="290"/>
        <v>0.22500000000000001</v>
      </c>
      <c r="R3136" s="8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5">
        <f t="shared" si="288"/>
        <v>42807.151863425926</v>
      </c>
      <c r="L3137" s="5">
        <f t="shared" si="289"/>
        <v>42829.151863425926</v>
      </c>
      <c r="M3137" t="b">
        <v>0</v>
      </c>
      <c r="N3137">
        <v>7</v>
      </c>
      <c r="O3137" t="b">
        <v>0</v>
      </c>
      <c r="P3137" t="s">
        <v>8271</v>
      </c>
      <c r="Q3137" s="7">
        <f t="shared" si="290"/>
        <v>0.20849420849420849</v>
      </c>
      <c r="R3137" s="8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5">
        <f t="shared" si="288"/>
        <v>42789.462430555555</v>
      </c>
      <c r="L3138" s="5">
        <f t="shared" si="289"/>
        <v>42825.957638888889</v>
      </c>
      <c r="M3138" t="b">
        <v>0</v>
      </c>
      <c r="N3138">
        <v>22</v>
      </c>
      <c r="O3138" t="b">
        <v>0</v>
      </c>
      <c r="P3138" t="s">
        <v>8271</v>
      </c>
      <c r="Q3138" s="7">
        <f t="shared" si="290"/>
        <v>1.278</v>
      </c>
      <c r="R3138" s="8">
        <f t="shared" si="291"/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5">
        <f t="shared" ref="K3139:K3202" si="294">(((J3139/60)/60)/24)+DATE(1970,1,1)</f>
        <v>42807.885057870371</v>
      </c>
      <c r="L3139" s="5">
        <f t="shared" ref="L3139:L3202" si="295">(((I3139/60)/60)/24)+DATE(1970,1,1)</f>
        <v>42858.8</v>
      </c>
      <c r="M3139" t="b">
        <v>0</v>
      </c>
      <c r="N3139">
        <v>1</v>
      </c>
      <c r="O3139" t="b">
        <v>0</v>
      </c>
      <c r="P3139" t="s">
        <v>8271</v>
      </c>
      <c r="Q3139" s="7">
        <f t="shared" ref="Q3139:Q3202" si="296">E3139/D3139</f>
        <v>3.3333333333333333E-2</v>
      </c>
      <c r="R3139" s="8">
        <f t="shared" ref="R3139:R3202" si="297">IFERROR(E3139/N3139,0)</f>
        <v>50</v>
      </c>
      <c r="S3139" t="str">
        <f t="shared" ref="S3139:S3202" si="298">LEFT(P3139,FIND("/",P3139)-1)</f>
        <v>theater</v>
      </c>
      <c r="T3139" t="str">
        <f t="shared" ref="T3139:T3202" si="299">RIGHT(P3139,LEN(P3139)-FIND("/",P3139))</f>
        <v>plays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5">
        <f t="shared" si="294"/>
        <v>42809.645914351851</v>
      </c>
      <c r="L3140" s="5">
        <f t="shared" si="295"/>
        <v>42828.645914351851</v>
      </c>
      <c r="M3140" t="b">
        <v>0</v>
      </c>
      <c r="N3140">
        <v>0</v>
      </c>
      <c r="O3140" t="b">
        <v>0</v>
      </c>
      <c r="P3140" t="s">
        <v>8271</v>
      </c>
      <c r="Q3140" s="7">
        <f t="shared" si="296"/>
        <v>0</v>
      </c>
      <c r="R3140" s="8">
        <f t="shared" si="297"/>
        <v>0</v>
      </c>
      <c r="S3140" t="str">
        <f t="shared" si="298"/>
        <v>theater</v>
      </c>
      <c r="T3140" t="str">
        <f t="shared" si="299"/>
        <v>plays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5">
        <f t="shared" si="294"/>
        <v>42785.270370370374</v>
      </c>
      <c r="L3141" s="5">
        <f t="shared" si="295"/>
        <v>42819.189583333333</v>
      </c>
      <c r="M3141" t="b">
        <v>0</v>
      </c>
      <c r="N3141">
        <v>6</v>
      </c>
      <c r="O3141" t="b">
        <v>0</v>
      </c>
      <c r="P3141" t="s">
        <v>8271</v>
      </c>
      <c r="Q3141" s="7">
        <f t="shared" si="296"/>
        <v>5.3999999999999999E-2</v>
      </c>
      <c r="R3141" s="8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5">
        <f t="shared" si="294"/>
        <v>42802.718784722223</v>
      </c>
      <c r="L3142" s="5">
        <f t="shared" si="295"/>
        <v>42832.677118055552</v>
      </c>
      <c r="M3142" t="b">
        <v>0</v>
      </c>
      <c r="N3142">
        <v>4</v>
      </c>
      <c r="O3142" t="b">
        <v>0</v>
      </c>
      <c r="P3142" t="s">
        <v>8271</v>
      </c>
      <c r="Q3142" s="7">
        <f t="shared" si="296"/>
        <v>9.5999999999999992E-3</v>
      </c>
      <c r="R3142" s="8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5">
        <f t="shared" si="294"/>
        <v>42800.753333333334</v>
      </c>
      <c r="L3143" s="5">
        <f t="shared" si="295"/>
        <v>42841.833333333328</v>
      </c>
      <c r="M3143" t="b">
        <v>0</v>
      </c>
      <c r="N3143">
        <v>8</v>
      </c>
      <c r="O3143" t="b">
        <v>0</v>
      </c>
      <c r="P3143" t="s">
        <v>8271</v>
      </c>
      <c r="Q3143" s="7">
        <f t="shared" si="296"/>
        <v>0.51600000000000001</v>
      </c>
      <c r="R3143" s="8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5">
        <f t="shared" si="294"/>
        <v>42783.513182870374</v>
      </c>
      <c r="L3144" s="5">
        <f t="shared" si="295"/>
        <v>42813.471516203703</v>
      </c>
      <c r="M3144" t="b">
        <v>0</v>
      </c>
      <c r="N3144">
        <v>3</v>
      </c>
      <c r="O3144" t="b">
        <v>0</v>
      </c>
      <c r="P3144" t="s">
        <v>8271</v>
      </c>
      <c r="Q3144" s="7">
        <f t="shared" si="296"/>
        <v>1.6363636363636365E-2</v>
      </c>
      <c r="R3144" s="8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5">
        <f t="shared" si="294"/>
        <v>42808.358287037037</v>
      </c>
      <c r="L3145" s="5">
        <f t="shared" si="295"/>
        <v>42834.358287037037</v>
      </c>
      <c r="M3145" t="b">
        <v>0</v>
      </c>
      <c r="N3145">
        <v>0</v>
      </c>
      <c r="O3145" t="b">
        <v>0</v>
      </c>
      <c r="P3145" t="s">
        <v>8271</v>
      </c>
      <c r="Q3145" s="7">
        <f t="shared" si="296"/>
        <v>0</v>
      </c>
      <c r="R3145" s="8">
        <f t="shared" si="297"/>
        <v>0</v>
      </c>
      <c r="S3145" t="str">
        <f t="shared" si="298"/>
        <v>theater</v>
      </c>
      <c r="T3145" t="str">
        <f t="shared" si="299"/>
        <v>plays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5">
        <f t="shared" si="294"/>
        <v>42796.538275462968</v>
      </c>
      <c r="L3146" s="5">
        <f t="shared" si="295"/>
        <v>42813.25</v>
      </c>
      <c r="M3146" t="b">
        <v>0</v>
      </c>
      <c r="N3146">
        <v>30</v>
      </c>
      <c r="O3146" t="b">
        <v>0</v>
      </c>
      <c r="P3146" t="s">
        <v>8271</v>
      </c>
      <c r="Q3146" s="7">
        <f t="shared" si="296"/>
        <v>0.754</v>
      </c>
      <c r="R3146" s="8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5">
        <f t="shared" si="294"/>
        <v>42762.040902777779</v>
      </c>
      <c r="L3147" s="5">
        <f t="shared" si="295"/>
        <v>42821.999236111107</v>
      </c>
      <c r="M3147" t="b">
        <v>0</v>
      </c>
      <c r="N3147">
        <v>0</v>
      </c>
      <c r="O3147" t="b">
        <v>0</v>
      </c>
      <c r="P3147" t="s">
        <v>8271</v>
      </c>
      <c r="Q3147" s="7">
        <f t="shared" si="296"/>
        <v>0</v>
      </c>
      <c r="R3147" s="8">
        <f t="shared" si="297"/>
        <v>0</v>
      </c>
      <c r="S3147" t="str">
        <f t="shared" si="298"/>
        <v>theater</v>
      </c>
      <c r="T3147" t="str">
        <f t="shared" si="299"/>
        <v>plays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5">
        <f t="shared" si="294"/>
        <v>42796.682476851856</v>
      </c>
      <c r="L3148" s="5">
        <f t="shared" si="295"/>
        <v>42841.640810185185</v>
      </c>
      <c r="M3148" t="b">
        <v>0</v>
      </c>
      <c r="N3148">
        <v>12</v>
      </c>
      <c r="O3148" t="b">
        <v>0</v>
      </c>
      <c r="P3148" t="s">
        <v>8271</v>
      </c>
      <c r="Q3148" s="7">
        <f t="shared" si="296"/>
        <v>0.105</v>
      </c>
      <c r="R3148" s="8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5">
        <f t="shared" si="294"/>
        <v>41909.969386574077</v>
      </c>
      <c r="L3149" s="5">
        <f t="shared" si="295"/>
        <v>41950.011053240742</v>
      </c>
      <c r="M3149" t="b">
        <v>1</v>
      </c>
      <c r="N3149">
        <v>213</v>
      </c>
      <c r="O3149" t="b">
        <v>1</v>
      </c>
      <c r="P3149" t="s">
        <v>8271</v>
      </c>
      <c r="Q3149" s="7">
        <f t="shared" si="296"/>
        <v>1.1752499999999999</v>
      </c>
      <c r="R3149" s="8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5">
        <f t="shared" si="294"/>
        <v>41891.665324074071</v>
      </c>
      <c r="L3150" s="5">
        <f t="shared" si="295"/>
        <v>41913.166666666664</v>
      </c>
      <c r="M3150" t="b">
        <v>1</v>
      </c>
      <c r="N3150">
        <v>57</v>
      </c>
      <c r="O3150" t="b">
        <v>1</v>
      </c>
      <c r="P3150" t="s">
        <v>8271</v>
      </c>
      <c r="Q3150" s="7">
        <f t="shared" si="296"/>
        <v>1.3116666666666668</v>
      </c>
      <c r="R3150" s="8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5">
        <f t="shared" si="294"/>
        <v>41226.017361111109</v>
      </c>
      <c r="L3151" s="5">
        <f t="shared" si="295"/>
        <v>41250.083333333336</v>
      </c>
      <c r="M3151" t="b">
        <v>1</v>
      </c>
      <c r="N3151">
        <v>25</v>
      </c>
      <c r="O3151" t="b">
        <v>1</v>
      </c>
      <c r="P3151" t="s">
        <v>8271</v>
      </c>
      <c r="Q3151" s="7">
        <f t="shared" si="296"/>
        <v>1.04</v>
      </c>
      <c r="R3151" s="8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5">
        <f t="shared" si="294"/>
        <v>40478.263923611114</v>
      </c>
      <c r="L3152" s="5">
        <f t="shared" si="295"/>
        <v>40568.166666666664</v>
      </c>
      <c r="M3152" t="b">
        <v>1</v>
      </c>
      <c r="N3152">
        <v>104</v>
      </c>
      <c r="O3152" t="b">
        <v>1</v>
      </c>
      <c r="P3152" t="s">
        <v>8271</v>
      </c>
      <c r="Q3152" s="7">
        <f t="shared" si="296"/>
        <v>1.01</v>
      </c>
      <c r="R3152" s="8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5">
        <f t="shared" si="294"/>
        <v>41862.83997685185</v>
      </c>
      <c r="L3153" s="5">
        <f t="shared" si="295"/>
        <v>41892.83997685185</v>
      </c>
      <c r="M3153" t="b">
        <v>1</v>
      </c>
      <c r="N3153">
        <v>34</v>
      </c>
      <c r="O3153" t="b">
        <v>1</v>
      </c>
      <c r="P3153" t="s">
        <v>8271</v>
      </c>
      <c r="Q3153" s="7">
        <f t="shared" si="296"/>
        <v>1.004</v>
      </c>
      <c r="R3153" s="8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5">
        <f t="shared" si="294"/>
        <v>41550.867673611108</v>
      </c>
      <c r="L3154" s="5">
        <f t="shared" si="295"/>
        <v>41580.867673611108</v>
      </c>
      <c r="M3154" t="b">
        <v>1</v>
      </c>
      <c r="N3154">
        <v>67</v>
      </c>
      <c r="O3154" t="b">
        <v>1</v>
      </c>
      <c r="P3154" t="s">
        <v>8271</v>
      </c>
      <c r="Q3154" s="7">
        <f t="shared" si="296"/>
        <v>1.0595454545454546</v>
      </c>
      <c r="R3154" s="8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5">
        <f t="shared" si="294"/>
        <v>40633.154363425929</v>
      </c>
      <c r="L3155" s="5">
        <f t="shared" si="295"/>
        <v>40664.207638888889</v>
      </c>
      <c r="M3155" t="b">
        <v>1</v>
      </c>
      <c r="N3155">
        <v>241</v>
      </c>
      <c r="O3155" t="b">
        <v>1</v>
      </c>
      <c r="P3155" t="s">
        <v>8271</v>
      </c>
      <c r="Q3155" s="7">
        <f t="shared" si="296"/>
        <v>3.3558333333333334</v>
      </c>
      <c r="R3155" s="8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5">
        <f t="shared" si="294"/>
        <v>40970.875671296293</v>
      </c>
      <c r="L3156" s="5">
        <f t="shared" si="295"/>
        <v>41000.834004629629</v>
      </c>
      <c r="M3156" t="b">
        <v>1</v>
      </c>
      <c r="N3156">
        <v>123</v>
      </c>
      <c r="O3156" t="b">
        <v>1</v>
      </c>
      <c r="P3156" t="s">
        <v>8271</v>
      </c>
      <c r="Q3156" s="7">
        <f t="shared" si="296"/>
        <v>1.1292857142857142</v>
      </c>
      <c r="R3156" s="8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5">
        <f t="shared" si="294"/>
        <v>41233.499131944445</v>
      </c>
      <c r="L3157" s="5">
        <f t="shared" si="295"/>
        <v>41263.499131944445</v>
      </c>
      <c r="M3157" t="b">
        <v>1</v>
      </c>
      <c r="N3157">
        <v>302</v>
      </c>
      <c r="O3157" t="b">
        <v>1</v>
      </c>
      <c r="P3157" t="s">
        <v>8271</v>
      </c>
      <c r="Q3157" s="7">
        <f t="shared" si="296"/>
        <v>1.885046</v>
      </c>
      <c r="R3157" s="8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5">
        <f t="shared" si="294"/>
        <v>41026.953055555554</v>
      </c>
      <c r="L3158" s="5">
        <f t="shared" si="295"/>
        <v>41061.953055555554</v>
      </c>
      <c r="M3158" t="b">
        <v>1</v>
      </c>
      <c r="N3158">
        <v>89</v>
      </c>
      <c r="O3158" t="b">
        <v>1</v>
      </c>
      <c r="P3158" t="s">
        <v>8271</v>
      </c>
      <c r="Q3158" s="7">
        <f t="shared" si="296"/>
        <v>1.0181818181818181</v>
      </c>
      <c r="R3158" s="8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5">
        <f t="shared" si="294"/>
        <v>41829.788252314815</v>
      </c>
      <c r="L3159" s="5">
        <f t="shared" si="295"/>
        <v>41839.208333333336</v>
      </c>
      <c r="M3159" t="b">
        <v>1</v>
      </c>
      <c r="N3159">
        <v>41</v>
      </c>
      <c r="O3159" t="b">
        <v>1</v>
      </c>
      <c r="P3159" t="s">
        <v>8271</v>
      </c>
      <c r="Q3159" s="7">
        <f t="shared" si="296"/>
        <v>1.01</v>
      </c>
      <c r="R3159" s="8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5">
        <f t="shared" si="294"/>
        <v>41447.839722222219</v>
      </c>
      <c r="L3160" s="5">
        <f t="shared" si="295"/>
        <v>41477.839722222219</v>
      </c>
      <c r="M3160" t="b">
        <v>1</v>
      </c>
      <c r="N3160">
        <v>69</v>
      </c>
      <c r="O3160" t="b">
        <v>1</v>
      </c>
      <c r="P3160" t="s">
        <v>8271</v>
      </c>
      <c r="Q3160" s="7">
        <f t="shared" si="296"/>
        <v>1.1399999999999999</v>
      </c>
      <c r="R3160" s="8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5">
        <f t="shared" si="294"/>
        <v>40884.066678240742</v>
      </c>
      <c r="L3161" s="5">
        <f t="shared" si="295"/>
        <v>40926.958333333336</v>
      </c>
      <c r="M3161" t="b">
        <v>1</v>
      </c>
      <c r="N3161">
        <v>52</v>
      </c>
      <c r="O3161" t="b">
        <v>1</v>
      </c>
      <c r="P3161" t="s">
        <v>8271</v>
      </c>
      <c r="Q3161" s="7">
        <f t="shared" si="296"/>
        <v>1.3348133333333334</v>
      </c>
      <c r="R3161" s="8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5">
        <f t="shared" si="294"/>
        <v>41841.26489583333</v>
      </c>
      <c r="L3162" s="5">
        <f t="shared" si="295"/>
        <v>41864.207638888889</v>
      </c>
      <c r="M3162" t="b">
        <v>1</v>
      </c>
      <c r="N3162">
        <v>57</v>
      </c>
      <c r="O3162" t="b">
        <v>1</v>
      </c>
      <c r="P3162" t="s">
        <v>8271</v>
      </c>
      <c r="Q3162" s="7">
        <f t="shared" si="296"/>
        <v>1.0153333333333334</v>
      </c>
      <c r="R3162" s="8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5">
        <f t="shared" si="294"/>
        <v>41897.536134259259</v>
      </c>
      <c r="L3163" s="5">
        <f t="shared" si="295"/>
        <v>41927.536134259259</v>
      </c>
      <c r="M3163" t="b">
        <v>1</v>
      </c>
      <c r="N3163">
        <v>74</v>
      </c>
      <c r="O3163" t="b">
        <v>1</v>
      </c>
      <c r="P3163" t="s">
        <v>8271</v>
      </c>
      <c r="Q3163" s="7">
        <f t="shared" si="296"/>
        <v>1.0509999999999999</v>
      </c>
      <c r="R3163" s="8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5">
        <f t="shared" si="294"/>
        <v>41799.685902777775</v>
      </c>
      <c r="L3164" s="5">
        <f t="shared" si="295"/>
        <v>41827.083333333336</v>
      </c>
      <c r="M3164" t="b">
        <v>1</v>
      </c>
      <c r="N3164">
        <v>63</v>
      </c>
      <c r="O3164" t="b">
        <v>1</v>
      </c>
      <c r="P3164" t="s">
        <v>8271</v>
      </c>
      <c r="Q3164" s="7">
        <f t="shared" si="296"/>
        <v>1.2715000000000001</v>
      </c>
      <c r="R3164" s="8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5">
        <f t="shared" si="294"/>
        <v>41775.753761574073</v>
      </c>
      <c r="L3165" s="5">
        <f t="shared" si="295"/>
        <v>41805.753761574073</v>
      </c>
      <c r="M3165" t="b">
        <v>1</v>
      </c>
      <c r="N3165">
        <v>72</v>
      </c>
      <c r="O3165" t="b">
        <v>1</v>
      </c>
      <c r="P3165" t="s">
        <v>8271</v>
      </c>
      <c r="Q3165" s="7">
        <f t="shared" si="296"/>
        <v>1.1115384615384616</v>
      </c>
      <c r="R3165" s="8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5">
        <f t="shared" si="294"/>
        <v>41766.80572916667</v>
      </c>
      <c r="L3166" s="5">
        <f t="shared" si="295"/>
        <v>41799.80572916667</v>
      </c>
      <c r="M3166" t="b">
        <v>1</v>
      </c>
      <c r="N3166">
        <v>71</v>
      </c>
      <c r="O3166" t="b">
        <v>1</v>
      </c>
      <c r="P3166" t="s">
        <v>8271</v>
      </c>
      <c r="Q3166" s="7">
        <f t="shared" si="296"/>
        <v>1.0676000000000001</v>
      </c>
      <c r="R3166" s="8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5">
        <f t="shared" si="294"/>
        <v>40644.159259259257</v>
      </c>
      <c r="L3167" s="5">
        <f t="shared" si="295"/>
        <v>40666.165972222225</v>
      </c>
      <c r="M3167" t="b">
        <v>1</v>
      </c>
      <c r="N3167">
        <v>21</v>
      </c>
      <c r="O3167" t="b">
        <v>1</v>
      </c>
      <c r="P3167" t="s">
        <v>8271</v>
      </c>
      <c r="Q3167" s="7">
        <f t="shared" si="296"/>
        <v>1.6266666666666667</v>
      </c>
      <c r="R3167" s="8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5">
        <f t="shared" si="294"/>
        <v>41940.69158564815</v>
      </c>
      <c r="L3168" s="5">
        <f t="shared" si="295"/>
        <v>41969.332638888889</v>
      </c>
      <c r="M3168" t="b">
        <v>1</v>
      </c>
      <c r="N3168">
        <v>930</v>
      </c>
      <c r="O3168" t="b">
        <v>1</v>
      </c>
      <c r="P3168" t="s">
        <v>8271</v>
      </c>
      <c r="Q3168" s="7">
        <f t="shared" si="296"/>
        <v>1.6022808571428573</v>
      </c>
      <c r="R3168" s="8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5">
        <f t="shared" si="294"/>
        <v>41839.175706018519</v>
      </c>
      <c r="L3169" s="5">
        <f t="shared" si="295"/>
        <v>41853.175706018519</v>
      </c>
      <c r="M3169" t="b">
        <v>1</v>
      </c>
      <c r="N3169">
        <v>55</v>
      </c>
      <c r="O3169" t="b">
        <v>1</v>
      </c>
      <c r="P3169" t="s">
        <v>8271</v>
      </c>
      <c r="Q3169" s="7">
        <f t="shared" si="296"/>
        <v>1.1616666666666666</v>
      </c>
      <c r="R3169" s="8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5">
        <f t="shared" si="294"/>
        <v>41772.105937500004</v>
      </c>
      <c r="L3170" s="5">
        <f t="shared" si="295"/>
        <v>41803.916666666664</v>
      </c>
      <c r="M3170" t="b">
        <v>1</v>
      </c>
      <c r="N3170">
        <v>61</v>
      </c>
      <c r="O3170" t="b">
        <v>1</v>
      </c>
      <c r="P3170" t="s">
        <v>8271</v>
      </c>
      <c r="Q3170" s="7">
        <f t="shared" si="296"/>
        <v>1.242</v>
      </c>
      <c r="R3170" s="8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5">
        <f t="shared" si="294"/>
        <v>41591.737974537034</v>
      </c>
      <c r="L3171" s="5">
        <f t="shared" si="295"/>
        <v>41621.207638888889</v>
      </c>
      <c r="M3171" t="b">
        <v>1</v>
      </c>
      <c r="N3171">
        <v>82</v>
      </c>
      <c r="O3171" t="b">
        <v>1</v>
      </c>
      <c r="P3171" t="s">
        <v>8271</v>
      </c>
      <c r="Q3171" s="7">
        <f t="shared" si="296"/>
        <v>1.030125</v>
      </c>
      <c r="R3171" s="8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5">
        <f t="shared" si="294"/>
        <v>41789.080370370371</v>
      </c>
      <c r="L3172" s="5">
        <f t="shared" si="295"/>
        <v>41822.166666666664</v>
      </c>
      <c r="M3172" t="b">
        <v>1</v>
      </c>
      <c r="N3172">
        <v>71</v>
      </c>
      <c r="O3172" t="b">
        <v>1</v>
      </c>
      <c r="P3172" t="s">
        <v>8271</v>
      </c>
      <c r="Q3172" s="7">
        <f t="shared" si="296"/>
        <v>1.1225000000000001</v>
      </c>
      <c r="R3172" s="8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5">
        <f t="shared" si="294"/>
        <v>42466.608310185184</v>
      </c>
      <c r="L3173" s="5">
        <f t="shared" si="295"/>
        <v>42496.608310185184</v>
      </c>
      <c r="M3173" t="b">
        <v>1</v>
      </c>
      <c r="N3173">
        <v>117</v>
      </c>
      <c r="O3173" t="b">
        <v>1</v>
      </c>
      <c r="P3173" t="s">
        <v>8271</v>
      </c>
      <c r="Q3173" s="7">
        <f t="shared" si="296"/>
        <v>1.0881428571428571</v>
      </c>
      <c r="R3173" s="8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5">
        <f t="shared" si="294"/>
        <v>40923.729953703703</v>
      </c>
      <c r="L3174" s="5">
        <f t="shared" si="295"/>
        <v>40953.729953703703</v>
      </c>
      <c r="M3174" t="b">
        <v>1</v>
      </c>
      <c r="N3174">
        <v>29</v>
      </c>
      <c r="O3174" t="b">
        <v>1</v>
      </c>
      <c r="P3174" t="s">
        <v>8271</v>
      </c>
      <c r="Q3174" s="7">
        <f t="shared" si="296"/>
        <v>1.1499999999999999</v>
      </c>
      <c r="R3174" s="8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5">
        <f t="shared" si="294"/>
        <v>41878.878379629627</v>
      </c>
      <c r="L3175" s="5">
        <f t="shared" si="295"/>
        <v>41908.878379629627</v>
      </c>
      <c r="M3175" t="b">
        <v>1</v>
      </c>
      <c r="N3175">
        <v>74</v>
      </c>
      <c r="O3175" t="b">
        <v>1</v>
      </c>
      <c r="P3175" t="s">
        <v>8271</v>
      </c>
      <c r="Q3175" s="7">
        <f t="shared" si="296"/>
        <v>1.03</v>
      </c>
      <c r="R3175" s="8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5">
        <f t="shared" si="294"/>
        <v>41862.864675925928</v>
      </c>
      <c r="L3176" s="5">
        <f t="shared" si="295"/>
        <v>41876.864675925928</v>
      </c>
      <c r="M3176" t="b">
        <v>1</v>
      </c>
      <c r="N3176">
        <v>23</v>
      </c>
      <c r="O3176" t="b">
        <v>1</v>
      </c>
      <c r="P3176" t="s">
        <v>8271</v>
      </c>
      <c r="Q3176" s="7">
        <f t="shared" si="296"/>
        <v>1.0113333333333334</v>
      </c>
      <c r="R3176" s="8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5">
        <f t="shared" si="294"/>
        <v>40531.886886574073</v>
      </c>
      <c r="L3177" s="5">
        <f t="shared" si="295"/>
        <v>40591.886886574073</v>
      </c>
      <c r="M3177" t="b">
        <v>1</v>
      </c>
      <c r="N3177">
        <v>60</v>
      </c>
      <c r="O3177" t="b">
        <v>1</v>
      </c>
      <c r="P3177" t="s">
        <v>8271</v>
      </c>
      <c r="Q3177" s="7">
        <f t="shared" si="296"/>
        <v>1.0955999999999999</v>
      </c>
      <c r="R3177" s="8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5">
        <f t="shared" si="294"/>
        <v>41477.930914351848</v>
      </c>
      <c r="L3178" s="5">
        <f t="shared" si="295"/>
        <v>41504.625</v>
      </c>
      <c r="M3178" t="b">
        <v>1</v>
      </c>
      <c r="N3178">
        <v>55</v>
      </c>
      <c r="O3178" t="b">
        <v>1</v>
      </c>
      <c r="P3178" t="s">
        <v>8271</v>
      </c>
      <c r="Q3178" s="7">
        <f t="shared" si="296"/>
        <v>1.148421052631579</v>
      </c>
      <c r="R3178" s="8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5">
        <f t="shared" si="294"/>
        <v>41781.666770833333</v>
      </c>
      <c r="L3179" s="5">
        <f t="shared" si="295"/>
        <v>41811.666770833333</v>
      </c>
      <c r="M3179" t="b">
        <v>1</v>
      </c>
      <c r="N3179">
        <v>51</v>
      </c>
      <c r="O3179" t="b">
        <v>1</v>
      </c>
      <c r="P3179" t="s">
        <v>8271</v>
      </c>
      <c r="Q3179" s="7">
        <f t="shared" si="296"/>
        <v>1.1739999999999999</v>
      </c>
      <c r="R3179" s="8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5">
        <f t="shared" si="294"/>
        <v>41806.605034722219</v>
      </c>
      <c r="L3180" s="5">
        <f t="shared" si="295"/>
        <v>41836.605034722219</v>
      </c>
      <c r="M3180" t="b">
        <v>1</v>
      </c>
      <c r="N3180">
        <v>78</v>
      </c>
      <c r="O3180" t="b">
        <v>1</v>
      </c>
      <c r="P3180" t="s">
        <v>8271</v>
      </c>
      <c r="Q3180" s="7">
        <f t="shared" si="296"/>
        <v>1.7173333333333334</v>
      </c>
      <c r="R3180" s="8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5">
        <f t="shared" si="294"/>
        <v>41375.702210648145</v>
      </c>
      <c r="L3181" s="5">
        <f t="shared" si="295"/>
        <v>41400.702210648145</v>
      </c>
      <c r="M3181" t="b">
        <v>1</v>
      </c>
      <c r="N3181">
        <v>62</v>
      </c>
      <c r="O3181" t="b">
        <v>1</v>
      </c>
      <c r="P3181" t="s">
        <v>8271</v>
      </c>
      <c r="Q3181" s="7">
        <f t="shared" si="296"/>
        <v>1.1416238095238094</v>
      </c>
      <c r="R3181" s="8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5">
        <f t="shared" si="294"/>
        <v>41780.412604166668</v>
      </c>
      <c r="L3182" s="5">
        <f t="shared" si="295"/>
        <v>41810.412604166668</v>
      </c>
      <c r="M3182" t="b">
        <v>1</v>
      </c>
      <c r="N3182">
        <v>45</v>
      </c>
      <c r="O3182" t="b">
        <v>1</v>
      </c>
      <c r="P3182" t="s">
        <v>8271</v>
      </c>
      <c r="Q3182" s="7">
        <f t="shared" si="296"/>
        <v>1.1975</v>
      </c>
      <c r="R3182" s="8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5">
        <f t="shared" si="294"/>
        <v>41779.310034722221</v>
      </c>
      <c r="L3183" s="5">
        <f t="shared" si="295"/>
        <v>41805.666666666664</v>
      </c>
      <c r="M3183" t="b">
        <v>1</v>
      </c>
      <c r="N3183">
        <v>15</v>
      </c>
      <c r="O3183" t="b">
        <v>1</v>
      </c>
      <c r="P3183" t="s">
        <v>8271</v>
      </c>
      <c r="Q3183" s="7">
        <f t="shared" si="296"/>
        <v>1.0900000000000001</v>
      </c>
      <c r="R3183" s="8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5">
        <f t="shared" si="294"/>
        <v>40883.949317129627</v>
      </c>
      <c r="L3184" s="5">
        <f t="shared" si="295"/>
        <v>40939.708333333336</v>
      </c>
      <c r="M3184" t="b">
        <v>1</v>
      </c>
      <c r="N3184">
        <v>151</v>
      </c>
      <c r="O3184" t="b">
        <v>1</v>
      </c>
      <c r="P3184" t="s">
        <v>8271</v>
      </c>
      <c r="Q3184" s="7">
        <f t="shared" si="296"/>
        <v>1.0088571428571429</v>
      </c>
      <c r="R3184" s="8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5">
        <f t="shared" si="294"/>
        <v>41491.79478009259</v>
      </c>
      <c r="L3185" s="5">
        <f t="shared" si="295"/>
        <v>41509.79478009259</v>
      </c>
      <c r="M3185" t="b">
        <v>1</v>
      </c>
      <c r="N3185">
        <v>68</v>
      </c>
      <c r="O3185" t="b">
        <v>1</v>
      </c>
      <c r="P3185" t="s">
        <v>8271</v>
      </c>
      <c r="Q3185" s="7">
        <f t="shared" si="296"/>
        <v>1.0900000000000001</v>
      </c>
      <c r="R3185" s="8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5">
        <f t="shared" si="294"/>
        <v>41791.993414351848</v>
      </c>
      <c r="L3186" s="5">
        <f t="shared" si="295"/>
        <v>41821.993414351848</v>
      </c>
      <c r="M3186" t="b">
        <v>1</v>
      </c>
      <c r="N3186">
        <v>46</v>
      </c>
      <c r="O3186" t="b">
        <v>1</v>
      </c>
      <c r="P3186" t="s">
        <v>8271</v>
      </c>
      <c r="Q3186" s="7">
        <f t="shared" si="296"/>
        <v>1.0720930232558139</v>
      </c>
      <c r="R3186" s="8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5">
        <f t="shared" si="294"/>
        <v>41829.977326388893</v>
      </c>
      <c r="L3187" s="5">
        <f t="shared" si="295"/>
        <v>41836.977326388893</v>
      </c>
      <c r="M3187" t="b">
        <v>1</v>
      </c>
      <c r="N3187">
        <v>24</v>
      </c>
      <c r="O3187" t="b">
        <v>1</v>
      </c>
      <c r="P3187" t="s">
        <v>8271</v>
      </c>
      <c r="Q3187" s="7">
        <f t="shared" si="296"/>
        <v>1</v>
      </c>
      <c r="R3187" s="8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5">
        <f t="shared" si="294"/>
        <v>41868.924050925925</v>
      </c>
      <c r="L3188" s="5">
        <f t="shared" si="295"/>
        <v>41898.875</v>
      </c>
      <c r="M3188" t="b">
        <v>1</v>
      </c>
      <c r="N3188">
        <v>70</v>
      </c>
      <c r="O3188" t="b">
        <v>1</v>
      </c>
      <c r="P3188" t="s">
        <v>8271</v>
      </c>
      <c r="Q3188" s="7">
        <f t="shared" si="296"/>
        <v>1.0218750000000001</v>
      </c>
      <c r="R3188" s="8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5">
        <f t="shared" si="294"/>
        <v>41835.666354166664</v>
      </c>
      <c r="L3189" s="5">
        <f t="shared" si="295"/>
        <v>41855.666354166664</v>
      </c>
      <c r="M3189" t="b">
        <v>1</v>
      </c>
      <c r="N3189">
        <v>244</v>
      </c>
      <c r="O3189" t="b">
        <v>1</v>
      </c>
      <c r="P3189" t="s">
        <v>8271</v>
      </c>
      <c r="Q3189" s="7">
        <f t="shared" si="296"/>
        <v>1.1629333333333334</v>
      </c>
      <c r="R3189" s="8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5">
        <f t="shared" si="294"/>
        <v>42144.415532407409</v>
      </c>
      <c r="L3190" s="5">
        <f t="shared" si="295"/>
        <v>42165.415532407409</v>
      </c>
      <c r="M3190" t="b">
        <v>0</v>
      </c>
      <c r="N3190">
        <v>9</v>
      </c>
      <c r="O3190" t="b">
        <v>0</v>
      </c>
      <c r="P3190" t="s">
        <v>8305</v>
      </c>
      <c r="Q3190" s="7">
        <f t="shared" si="296"/>
        <v>0.65</v>
      </c>
      <c r="R3190" s="8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5">
        <f t="shared" si="294"/>
        <v>42118.346435185187</v>
      </c>
      <c r="L3191" s="5">
        <f t="shared" si="295"/>
        <v>42148.346435185187</v>
      </c>
      <c r="M3191" t="b">
        <v>0</v>
      </c>
      <c r="N3191">
        <v>19</v>
      </c>
      <c r="O3191" t="b">
        <v>0</v>
      </c>
      <c r="P3191" t="s">
        <v>8305</v>
      </c>
      <c r="Q3191" s="7">
        <f t="shared" si="296"/>
        <v>0.12327272727272727</v>
      </c>
      <c r="R3191" s="8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5">
        <f t="shared" si="294"/>
        <v>42683.151331018518</v>
      </c>
      <c r="L3192" s="5">
        <f t="shared" si="295"/>
        <v>42713.192997685182</v>
      </c>
      <c r="M3192" t="b">
        <v>0</v>
      </c>
      <c r="N3192">
        <v>0</v>
      </c>
      <c r="O3192" t="b">
        <v>0</v>
      </c>
      <c r="P3192" t="s">
        <v>8305</v>
      </c>
      <c r="Q3192" s="7">
        <f t="shared" si="296"/>
        <v>0</v>
      </c>
      <c r="R3192" s="8">
        <f t="shared" si="297"/>
        <v>0</v>
      </c>
      <c r="S3192" t="str">
        <f t="shared" si="298"/>
        <v>theater</v>
      </c>
      <c r="T3192" t="str">
        <f t="shared" si="299"/>
        <v>musical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5">
        <f t="shared" si="294"/>
        <v>42538.755428240736</v>
      </c>
      <c r="L3193" s="5">
        <f t="shared" si="295"/>
        <v>42598.755428240736</v>
      </c>
      <c r="M3193" t="b">
        <v>0</v>
      </c>
      <c r="N3193">
        <v>4</v>
      </c>
      <c r="O3193" t="b">
        <v>0</v>
      </c>
      <c r="P3193" t="s">
        <v>8305</v>
      </c>
      <c r="Q3193" s="7">
        <f t="shared" si="296"/>
        <v>4.0266666666666666E-2</v>
      </c>
      <c r="R3193" s="8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5">
        <f t="shared" si="294"/>
        <v>42018.94049768518</v>
      </c>
      <c r="L3194" s="5">
        <f t="shared" si="295"/>
        <v>42063.916666666672</v>
      </c>
      <c r="M3194" t="b">
        <v>0</v>
      </c>
      <c r="N3194">
        <v>8</v>
      </c>
      <c r="O3194" t="b">
        <v>0</v>
      </c>
      <c r="P3194" t="s">
        <v>8305</v>
      </c>
      <c r="Q3194" s="7">
        <f t="shared" si="296"/>
        <v>1.0200000000000001E-2</v>
      </c>
      <c r="R3194" s="8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5">
        <f t="shared" si="294"/>
        <v>42010.968240740738</v>
      </c>
      <c r="L3195" s="5">
        <f t="shared" si="295"/>
        <v>42055.968240740738</v>
      </c>
      <c r="M3195" t="b">
        <v>0</v>
      </c>
      <c r="N3195">
        <v>24</v>
      </c>
      <c r="O3195" t="b">
        <v>0</v>
      </c>
      <c r="P3195" t="s">
        <v>8305</v>
      </c>
      <c r="Q3195" s="7">
        <f t="shared" si="296"/>
        <v>0.1174</v>
      </c>
      <c r="R3195" s="8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5">
        <f t="shared" si="294"/>
        <v>42182.062476851846</v>
      </c>
      <c r="L3196" s="5">
        <f t="shared" si="295"/>
        <v>42212.062476851846</v>
      </c>
      <c r="M3196" t="b">
        <v>0</v>
      </c>
      <c r="N3196">
        <v>0</v>
      </c>
      <c r="O3196" t="b">
        <v>0</v>
      </c>
      <c r="P3196" t="s">
        <v>8305</v>
      </c>
      <c r="Q3196" s="7">
        <f t="shared" si="296"/>
        <v>0</v>
      </c>
      <c r="R3196" s="8">
        <f t="shared" si="297"/>
        <v>0</v>
      </c>
      <c r="S3196" t="str">
        <f t="shared" si="298"/>
        <v>theater</v>
      </c>
      <c r="T3196" t="str">
        <f t="shared" si="299"/>
        <v>musical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5">
        <f t="shared" si="294"/>
        <v>42017.594236111108</v>
      </c>
      <c r="L3197" s="5">
        <f t="shared" si="295"/>
        <v>42047.594236111108</v>
      </c>
      <c r="M3197" t="b">
        <v>0</v>
      </c>
      <c r="N3197">
        <v>39</v>
      </c>
      <c r="O3197" t="b">
        <v>0</v>
      </c>
      <c r="P3197" t="s">
        <v>8305</v>
      </c>
      <c r="Q3197" s="7">
        <f t="shared" si="296"/>
        <v>0.59142857142857141</v>
      </c>
      <c r="R3197" s="8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5">
        <f t="shared" si="294"/>
        <v>42157.598090277781</v>
      </c>
      <c r="L3198" s="5">
        <f t="shared" si="295"/>
        <v>42217.583333333328</v>
      </c>
      <c r="M3198" t="b">
        <v>0</v>
      </c>
      <c r="N3198">
        <v>6</v>
      </c>
      <c r="O3198" t="b">
        <v>0</v>
      </c>
      <c r="P3198" t="s">
        <v>8305</v>
      </c>
      <c r="Q3198" s="7">
        <f t="shared" si="296"/>
        <v>5.9999999999999995E-4</v>
      </c>
      <c r="R3198" s="8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5">
        <f t="shared" si="294"/>
        <v>42009.493263888886</v>
      </c>
      <c r="L3199" s="5">
        <f t="shared" si="295"/>
        <v>42039.493263888886</v>
      </c>
      <c r="M3199" t="b">
        <v>0</v>
      </c>
      <c r="N3199">
        <v>4</v>
      </c>
      <c r="O3199" t="b">
        <v>0</v>
      </c>
      <c r="P3199" t="s">
        <v>8305</v>
      </c>
      <c r="Q3199" s="7">
        <f t="shared" si="296"/>
        <v>0.1145</v>
      </c>
      <c r="R3199" s="8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5">
        <f t="shared" si="294"/>
        <v>42013.424502314811</v>
      </c>
      <c r="L3200" s="5">
        <f t="shared" si="295"/>
        <v>42051.424502314811</v>
      </c>
      <c r="M3200" t="b">
        <v>0</v>
      </c>
      <c r="N3200">
        <v>3</v>
      </c>
      <c r="O3200" t="b">
        <v>0</v>
      </c>
      <c r="P3200" t="s">
        <v>8305</v>
      </c>
      <c r="Q3200" s="7">
        <f t="shared" si="296"/>
        <v>3.6666666666666666E-3</v>
      </c>
      <c r="R3200" s="8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5">
        <f t="shared" si="294"/>
        <v>41858.761782407404</v>
      </c>
      <c r="L3201" s="5">
        <f t="shared" si="295"/>
        <v>41888.875</v>
      </c>
      <c r="M3201" t="b">
        <v>0</v>
      </c>
      <c r="N3201">
        <v>53</v>
      </c>
      <c r="O3201" t="b">
        <v>0</v>
      </c>
      <c r="P3201" t="s">
        <v>8305</v>
      </c>
      <c r="Q3201" s="7">
        <f t="shared" si="296"/>
        <v>0.52159999999999995</v>
      </c>
      <c r="R3201" s="8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5">
        <f t="shared" si="294"/>
        <v>42460.320613425924</v>
      </c>
      <c r="L3202" s="5">
        <f t="shared" si="295"/>
        <v>42490.231944444444</v>
      </c>
      <c r="M3202" t="b">
        <v>0</v>
      </c>
      <c r="N3202">
        <v>1</v>
      </c>
      <c r="O3202" t="b">
        <v>0</v>
      </c>
      <c r="P3202" t="s">
        <v>8305</v>
      </c>
      <c r="Q3202" s="7">
        <f t="shared" si="296"/>
        <v>2.0000000000000002E-5</v>
      </c>
      <c r="R3202" s="8">
        <f t="shared" si="297"/>
        <v>1</v>
      </c>
      <c r="S3202" t="str">
        <f t="shared" si="298"/>
        <v>theater</v>
      </c>
      <c r="T3202" t="str">
        <f t="shared" si="299"/>
        <v>musical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5">
        <f t="shared" ref="K3203:K3266" si="300">(((J3203/60)/60)/24)+DATE(1970,1,1)</f>
        <v>41861.767094907409</v>
      </c>
      <c r="L3203" s="5">
        <f t="shared" ref="L3203:L3266" si="301">(((I3203/60)/60)/24)+DATE(1970,1,1)</f>
        <v>41882.767094907409</v>
      </c>
      <c r="M3203" t="b">
        <v>0</v>
      </c>
      <c r="N3203">
        <v>2</v>
      </c>
      <c r="O3203" t="b">
        <v>0</v>
      </c>
      <c r="P3203" t="s">
        <v>8305</v>
      </c>
      <c r="Q3203" s="7">
        <f t="shared" ref="Q3203:Q3266" si="302">E3203/D3203</f>
        <v>1.2500000000000001E-2</v>
      </c>
      <c r="R3203" s="8">
        <f t="shared" ref="R3203:R3266" si="303">IFERROR(E3203/N3203,0)</f>
        <v>12.5</v>
      </c>
      <c r="S3203" t="str">
        <f t="shared" ref="S3203:S3266" si="304">LEFT(P3203,FIND("/",P3203)-1)</f>
        <v>theater</v>
      </c>
      <c r="T3203" t="str">
        <f t="shared" ref="T3203:T3266" si="305">RIGHT(P3203,LEN(P3203)-FIND("/",P3203))</f>
        <v>musical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5">
        <f t="shared" si="300"/>
        <v>42293.853541666671</v>
      </c>
      <c r="L3204" s="5">
        <f t="shared" si="301"/>
        <v>42352.249305555553</v>
      </c>
      <c r="M3204" t="b">
        <v>0</v>
      </c>
      <c r="N3204">
        <v>25</v>
      </c>
      <c r="O3204" t="b">
        <v>0</v>
      </c>
      <c r="P3204" t="s">
        <v>8305</v>
      </c>
      <c r="Q3204" s="7">
        <f t="shared" si="302"/>
        <v>0.54520000000000002</v>
      </c>
      <c r="R3204" s="8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5">
        <f t="shared" si="300"/>
        <v>42242.988680555558</v>
      </c>
      <c r="L3205" s="5">
        <f t="shared" si="301"/>
        <v>42272.988680555558</v>
      </c>
      <c r="M3205" t="b">
        <v>0</v>
      </c>
      <c r="N3205">
        <v>6</v>
      </c>
      <c r="O3205" t="b">
        <v>0</v>
      </c>
      <c r="P3205" t="s">
        <v>8305</v>
      </c>
      <c r="Q3205" s="7">
        <f t="shared" si="302"/>
        <v>0.25</v>
      </c>
      <c r="R3205" s="8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5">
        <f t="shared" si="300"/>
        <v>42172.686099537037</v>
      </c>
      <c r="L3206" s="5">
        <f t="shared" si="301"/>
        <v>42202.676388888889</v>
      </c>
      <c r="M3206" t="b">
        <v>0</v>
      </c>
      <c r="N3206">
        <v>0</v>
      </c>
      <c r="O3206" t="b">
        <v>0</v>
      </c>
      <c r="P3206" t="s">
        <v>8305</v>
      </c>
      <c r="Q3206" s="7">
        <f t="shared" si="302"/>
        <v>0</v>
      </c>
      <c r="R3206" s="8">
        <f t="shared" si="303"/>
        <v>0</v>
      </c>
      <c r="S3206" t="str">
        <f t="shared" si="304"/>
        <v>theater</v>
      </c>
      <c r="T3206" t="str">
        <f t="shared" si="305"/>
        <v>musical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5">
        <f t="shared" si="300"/>
        <v>42095.374675925923</v>
      </c>
      <c r="L3207" s="5">
        <f t="shared" si="301"/>
        <v>42125.374675925923</v>
      </c>
      <c r="M3207" t="b">
        <v>0</v>
      </c>
      <c r="N3207">
        <v>12</v>
      </c>
      <c r="O3207" t="b">
        <v>0</v>
      </c>
      <c r="P3207" t="s">
        <v>8305</v>
      </c>
      <c r="Q3207" s="7">
        <f t="shared" si="302"/>
        <v>3.4125000000000003E-2</v>
      </c>
      <c r="R3207" s="8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5">
        <f t="shared" si="300"/>
        <v>42236.276053240741</v>
      </c>
      <c r="L3208" s="5">
        <f t="shared" si="301"/>
        <v>42266.276053240741</v>
      </c>
      <c r="M3208" t="b">
        <v>0</v>
      </c>
      <c r="N3208">
        <v>0</v>
      </c>
      <c r="O3208" t="b">
        <v>0</v>
      </c>
      <c r="P3208" t="s">
        <v>8305</v>
      </c>
      <c r="Q3208" s="7">
        <f t="shared" si="302"/>
        <v>0</v>
      </c>
      <c r="R3208" s="8">
        <f t="shared" si="303"/>
        <v>0</v>
      </c>
      <c r="S3208" t="str">
        <f t="shared" si="304"/>
        <v>theater</v>
      </c>
      <c r="T3208" t="str">
        <f t="shared" si="305"/>
        <v>musical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5">
        <f t="shared" si="300"/>
        <v>42057.277858796297</v>
      </c>
      <c r="L3209" s="5">
        <f t="shared" si="301"/>
        <v>42117.236192129625</v>
      </c>
      <c r="M3209" t="b">
        <v>0</v>
      </c>
      <c r="N3209">
        <v>36</v>
      </c>
      <c r="O3209" t="b">
        <v>0</v>
      </c>
      <c r="P3209" t="s">
        <v>8305</v>
      </c>
      <c r="Q3209" s="7">
        <f t="shared" si="302"/>
        <v>0.46363636363636362</v>
      </c>
      <c r="R3209" s="8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5">
        <f t="shared" si="300"/>
        <v>41827.605057870373</v>
      </c>
      <c r="L3210" s="5">
        <f t="shared" si="301"/>
        <v>41848.605057870373</v>
      </c>
      <c r="M3210" t="b">
        <v>1</v>
      </c>
      <c r="N3210">
        <v>82</v>
      </c>
      <c r="O3210" t="b">
        <v>1</v>
      </c>
      <c r="P3210" t="s">
        <v>8271</v>
      </c>
      <c r="Q3210" s="7">
        <f t="shared" si="302"/>
        <v>1.0349999999999999</v>
      </c>
      <c r="R3210" s="8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5">
        <f t="shared" si="300"/>
        <v>41778.637245370373</v>
      </c>
      <c r="L3211" s="5">
        <f t="shared" si="301"/>
        <v>41810.958333333336</v>
      </c>
      <c r="M3211" t="b">
        <v>1</v>
      </c>
      <c r="N3211">
        <v>226</v>
      </c>
      <c r="O3211" t="b">
        <v>1</v>
      </c>
      <c r="P3211" t="s">
        <v>8271</v>
      </c>
      <c r="Q3211" s="7">
        <f t="shared" si="302"/>
        <v>1.1932315789473684</v>
      </c>
      <c r="R3211" s="8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5">
        <f t="shared" si="300"/>
        <v>41013.936562499999</v>
      </c>
      <c r="L3212" s="5">
        <f t="shared" si="301"/>
        <v>41061.165972222225</v>
      </c>
      <c r="M3212" t="b">
        <v>1</v>
      </c>
      <c r="N3212">
        <v>60</v>
      </c>
      <c r="O3212" t="b">
        <v>1</v>
      </c>
      <c r="P3212" t="s">
        <v>8271</v>
      </c>
      <c r="Q3212" s="7">
        <f t="shared" si="302"/>
        <v>1.2576666666666667</v>
      </c>
      <c r="R3212" s="8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5">
        <f t="shared" si="300"/>
        <v>41834.586574074077</v>
      </c>
      <c r="L3213" s="5">
        <f t="shared" si="301"/>
        <v>41866.083333333336</v>
      </c>
      <c r="M3213" t="b">
        <v>1</v>
      </c>
      <c r="N3213">
        <v>322</v>
      </c>
      <c r="O3213" t="b">
        <v>1</v>
      </c>
      <c r="P3213" t="s">
        <v>8271</v>
      </c>
      <c r="Q3213" s="7">
        <f t="shared" si="302"/>
        <v>1.1974347826086957</v>
      </c>
      <c r="R3213" s="8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5">
        <f t="shared" si="300"/>
        <v>41829.795729166668</v>
      </c>
      <c r="L3214" s="5">
        <f t="shared" si="301"/>
        <v>41859.795729166668</v>
      </c>
      <c r="M3214" t="b">
        <v>1</v>
      </c>
      <c r="N3214">
        <v>94</v>
      </c>
      <c r="O3214" t="b">
        <v>1</v>
      </c>
      <c r="P3214" t="s">
        <v>8271</v>
      </c>
      <c r="Q3214" s="7">
        <f t="shared" si="302"/>
        <v>1.2625</v>
      </c>
      <c r="R3214" s="8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5">
        <f t="shared" si="300"/>
        <v>42171.763414351852</v>
      </c>
      <c r="L3215" s="5">
        <f t="shared" si="301"/>
        <v>42211.763414351852</v>
      </c>
      <c r="M3215" t="b">
        <v>1</v>
      </c>
      <c r="N3215">
        <v>47</v>
      </c>
      <c r="O3215" t="b">
        <v>1</v>
      </c>
      <c r="P3215" t="s">
        <v>8271</v>
      </c>
      <c r="Q3215" s="7">
        <f t="shared" si="302"/>
        <v>1.0011666666666668</v>
      </c>
      <c r="R3215" s="8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5">
        <f t="shared" si="300"/>
        <v>42337.792511574073</v>
      </c>
      <c r="L3216" s="5">
        <f t="shared" si="301"/>
        <v>42374.996527777781</v>
      </c>
      <c r="M3216" t="b">
        <v>1</v>
      </c>
      <c r="N3216">
        <v>115</v>
      </c>
      <c r="O3216" t="b">
        <v>1</v>
      </c>
      <c r="P3216" t="s">
        <v>8271</v>
      </c>
      <c r="Q3216" s="7">
        <f t="shared" si="302"/>
        <v>1.0213333333333334</v>
      </c>
      <c r="R3216" s="8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5">
        <f t="shared" si="300"/>
        <v>42219.665173611109</v>
      </c>
      <c r="L3217" s="5">
        <f t="shared" si="301"/>
        <v>42257.165972222225</v>
      </c>
      <c r="M3217" t="b">
        <v>1</v>
      </c>
      <c r="N3217">
        <v>134</v>
      </c>
      <c r="O3217" t="b">
        <v>1</v>
      </c>
      <c r="P3217" t="s">
        <v>8271</v>
      </c>
      <c r="Q3217" s="7">
        <f t="shared" si="302"/>
        <v>1.0035142857142858</v>
      </c>
      <c r="R3217" s="8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5">
        <f t="shared" si="300"/>
        <v>42165.462627314817</v>
      </c>
      <c r="L3218" s="5">
        <f t="shared" si="301"/>
        <v>42196.604166666672</v>
      </c>
      <c r="M3218" t="b">
        <v>1</v>
      </c>
      <c r="N3218">
        <v>35</v>
      </c>
      <c r="O3218" t="b">
        <v>1</v>
      </c>
      <c r="P3218" t="s">
        <v>8271</v>
      </c>
      <c r="Q3218" s="7">
        <f t="shared" si="302"/>
        <v>1.0004999999999999</v>
      </c>
      <c r="R3218" s="8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5">
        <f t="shared" si="300"/>
        <v>42648.546111111107</v>
      </c>
      <c r="L3219" s="5">
        <f t="shared" si="301"/>
        <v>42678.546111111107</v>
      </c>
      <c r="M3219" t="b">
        <v>1</v>
      </c>
      <c r="N3219">
        <v>104</v>
      </c>
      <c r="O3219" t="b">
        <v>1</v>
      </c>
      <c r="P3219" t="s">
        <v>8271</v>
      </c>
      <c r="Q3219" s="7">
        <f t="shared" si="302"/>
        <v>1.1602222222222223</v>
      </c>
      <c r="R3219" s="8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5">
        <f t="shared" si="300"/>
        <v>41971.002152777779</v>
      </c>
      <c r="L3220" s="5">
        <f t="shared" si="301"/>
        <v>42004</v>
      </c>
      <c r="M3220" t="b">
        <v>1</v>
      </c>
      <c r="N3220">
        <v>184</v>
      </c>
      <c r="O3220" t="b">
        <v>1</v>
      </c>
      <c r="P3220" t="s">
        <v>8271</v>
      </c>
      <c r="Q3220" s="7">
        <f t="shared" si="302"/>
        <v>1.0209999999999999</v>
      </c>
      <c r="R3220" s="8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5">
        <f t="shared" si="300"/>
        <v>42050.983182870375</v>
      </c>
      <c r="L3221" s="5">
        <f t="shared" si="301"/>
        <v>42085.941516203704</v>
      </c>
      <c r="M3221" t="b">
        <v>1</v>
      </c>
      <c r="N3221">
        <v>119</v>
      </c>
      <c r="O3221" t="b">
        <v>1</v>
      </c>
      <c r="P3221" t="s">
        <v>8271</v>
      </c>
      <c r="Q3221" s="7">
        <f t="shared" si="302"/>
        <v>1.0011000000000001</v>
      </c>
      <c r="R3221" s="8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5">
        <f t="shared" si="300"/>
        <v>42772.833379629628</v>
      </c>
      <c r="L3222" s="5">
        <f t="shared" si="301"/>
        <v>42806.875</v>
      </c>
      <c r="M3222" t="b">
        <v>1</v>
      </c>
      <c r="N3222">
        <v>59</v>
      </c>
      <c r="O3222" t="b">
        <v>1</v>
      </c>
      <c r="P3222" t="s">
        <v>8271</v>
      </c>
      <c r="Q3222" s="7">
        <f t="shared" si="302"/>
        <v>1.0084</v>
      </c>
      <c r="R3222" s="8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5">
        <f t="shared" si="300"/>
        <v>42155.696793981479</v>
      </c>
      <c r="L3223" s="5">
        <f t="shared" si="301"/>
        <v>42190.696793981479</v>
      </c>
      <c r="M3223" t="b">
        <v>1</v>
      </c>
      <c r="N3223">
        <v>113</v>
      </c>
      <c r="O3223" t="b">
        <v>1</v>
      </c>
      <c r="P3223" t="s">
        <v>8271</v>
      </c>
      <c r="Q3223" s="7">
        <f t="shared" si="302"/>
        <v>1.0342499999999999</v>
      </c>
      <c r="R3223" s="8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5">
        <f t="shared" si="300"/>
        <v>42270.582141203704</v>
      </c>
      <c r="L3224" s="5">
        <f t="shared" si="301"/>
        <v>42301.895138888889</v>
      </c>
      <c r="M3224" t="b">
        <v>1</v>
      </c>
      <c r="N3224">
        <v>84</v>
      </c>
      <c r="O3224" t="b">
        <v>1</v>
      </c>
      <c r="P3224" t="s">
        <v>8271</v>
      </c>
      <c r="Q3224" s="7">
        <f t="shared" si="302"/>
        <v>1.248</v>
      </c>
      <c r="R3224" s="8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5">
        <f t="shared" si="300"/>
        <v>42206.835370370376</v>
      </c>
      <c r="L3225" s="5">
        <f t="shared" si="301"/>
        <v>42236.835370370376</v>
      </c>
      <c r="M3225" t="b">
        <v>1</v>
      </c>
      <c r="N3225">
        <v>74</v>
      </c>
      <c r="O3225" t="b">
        <v>1</v>
      </c>
      <c r="P3225" t="s">
        <v>8271</v>
      </c>
      <c r="Q3225" s="7">
        <f t="shared" si="302"/>
        <v>1.0951612903225807</v>
      </c>
      <c r="R3225" s="8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5">
        <f t="shared" si="300"/>
        <v>42697.850844907407</v>
      </c>
      <c r="L3226" s="5">
        <f t="shared" si="301"/>
        <v>42745.208333333328</v>
      </c>
      <c r="M3226" t="b">
        <v>1</v>
      </c>
      <c r="N3226">
        <v>216</v>
      </c>
      <c r="O3226" t="b">
        <v>1</v>
      </c>
      <c r="P3226" t="s">
        <v>8271</v>
      </c>
      <c r="Q3226" s="7">
        <f t="shared" si="302"/>
        <v>1.0203333333333333</v>
      </c>
      <c r="R3226" s="8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5">
        <f t="shared" si="300"/>
        <v>42503.559467592597</v>
      </c>
      <c r="L3227" s="5">
        <f t="shared" si="301"/>
        <v>42524.875</v>
      </c>
      <c r="M3227" t="b">
        <v>1</v>
      </c>
      <c r="N3227">
        <v>39</v>
      </c>
      <c r="O3227" t="b">
        <v>1</v>
      </c>
      <c r="P3227" t="s">
        <v>8271</v>
      </c>
      <c r="Q3227" s="7">
        <f t="shared" si="302"/>
        <v>1.0235000000000001</v>
      </c>
      <c r="R3227" s="8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5">
        <f t="shared" si="300"/>
        <v>42277.583472222221</v>
      </c>
      <c r="L3228" s="5">
        <f t="shared" si="301"/>
        <v>42307.583472222221</v>
      </c>
      <c r="M3228" t="b">
        <v>1</v>
      </c>
      <c r="N3228">
        <v>21</v>
      </c>
      <c r="O3228" t="b">
        <v>1</v>
      </c>
      <c r="P3228" t="s">
        <v>8271</v>
      </c>
      <c r="Q3228" s="7">
        <f t="shared" si="302"/>
        <v>1.0416666666666667</v>
      </c>
      <c r="R3228" s="8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5">
        <f t="shared" si="300"/>
        <v>42722.882361111115</v>
      </c>
      <c r="L3229" s="5">
        <f t="shared" si="301"/>
        <v>42752.882361111115</v>
      </c>
      <c r="M3229" t="b">
        <v>0</v>
      </c>
      <c r="N3229">
        <v>30</v>
      </c>
      <c r="O3229" t="b">
        <v>1</v>
      </c>
      <c r="P3229" t="s">
        <v>8271</v>
      </c>
      <c r="Q3229" s="7">
        <f t="shared" si="302"/>
        <v>1.25</v>
      </c>
      <c r="R3229" s="8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5">
        <f t="shared" si="300"/>
        <v>42323.70930555556</v>
      </c>
      <c r="L3230" s="5">
        <f t="shared" si="301"/>
        <v>42355.207638888889</v>
      </c>
      <c r="M3230" t="b">
        <v>1</v>
      </c>
      <c r="N3230">
        <v>37</v>
      </c>
      <c r="O3230" t="b">
        <v>1</v>
      </c>
      <c r="P3230" t="s">
        <v>8271</v>
      </c>
      <c r="Q3230" s="7">
        <f t="shared" si="302"/>
        <v>1.0234285714285714</v>
      </c>
      <c r="R3230" s="8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5">
        <f t="shared" si="300"/>
        <v>41933.291643518518</v>
      </c>
      <c r="L3231" s="5">
        <f t="shared" si="301"/>
        <v>41963.333310185189</v>
      </c>
      <c r="M3231" t="b">
        <v>1</v>
      </c>
      <c r="N3231">
        <v>202</v>
      </c>
      <c r="O3231" t="b">
        <v>1</v>
      </c>
      <c r="P3231" t="s">
        <v>8271</v>
      </c>
      <c r="Q3231" s="7">
        <f t="shared" si="302"/>
        <v>1.0786500000000001</v>
      </c>
      <c r="R3231" s="8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5">
        <f t="shared" si="300"/>
        <v>41898.168125000004</v>
      </c>
      <c r="L3232" s="5">
        <f t="shared" si="301"/>
        <v>41913.165972222225</v>
      </c>
      <c r="M3232" t="b">
        <v>1</v>
      </c>
      <c r="N3232">
        <v>37</v>
      </c>
      <c r="O3232" t="b">
        <v>1</v>
      </c>
      <c r="P3232" t="s">
        <v>8271</v>
      </c>
      <c r="Q3232" s="7">
        <f t="shared" si="302"/>
        <v>1.0988461538461538</v>
      </c>
      <c r="R3232" s="8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5">
        <f t="shared" si="300"/>
        <v>42446.943831018521</v>
      </c>
      <c r="L3233" s="5">
        <f t="shared" si="301"/>
        <v>42476.943831018521</v>
      </c>
      <c r="M3233" t="b">
        <v>0</v>
      </c>
      <c r="N3233">
        <v>28</v>
      </c>
      <c r="O3233" t="b">
        <v>1</v>
      </c>
      <c r="P3233" t="s">
        <v>8271</v>
      </c>
      <c r="Q3233" s="7">
        <f t="shared" si="302"/>
        <v>1.61</v>
      </c>
      <c r="R3233" s="8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5">
        <f t="shared" si="300"/>
        <v>42463.81385416667</v>
      </c>
      <c r="L3234" s="5">
        <f t="shared" si="301"/>
        <v>42494.165972222225</v>
      </c>
      <c r="M3234" t="b">
        <v>1</v>
      </c>
      <c r="N3234">
        <v>26</v>
      </c>
      <c r="O3234" t="b">
        <v>1</v>
      </c>
      <c r="P3234" t="s">
        <v>8271</v>
      </c>
      <c r="Q3234" s="7">
        <f t="shared" si="302"/>
        <v>1.3120000000000001</v>
      </c>
      <c r="R3234" s="8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5">
        <f t="shared" si="300"/>
        <v>42766.805034722223</v>
      </c>
      <c r="L3235" s="5">
        <f t="shared" si="301"/>
        <v>42796.805034722223</v>
      </c>
      <c r="M3235" t="b">
        <v>0</v>
      </c>
      <c r="N3235">
        <v>61</v>
      </c>
      <c r="O3235" t="b">
        <v>1</v>
      </c>
      <c r="P3235" t="s">
        <v>8271</v>
      </c>
      <c r="Q3235" s="7">
        <f t="shared" si="302"/>
        <v>1.1879999999999999</v>
      </c>
      <c r="R3235" s="8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5">
        <f t="shared" si="300"/>
        <v>42734.789444444439</v>
      </c>
      <c r="L3236" s="5">
        <f t="shared" si="301"/>
        <v>42767.979861111111</v>
      </c>
      <c r="M3236" t="b">
        <v>0</v>
      </c>
      <c r="N3236">
        <v>115</v>
      </c>
      <c r="O3236" t="b">
        <v>1</v>
      </c>
      <c r="P3236" t="s">
        <v>8271</v>
      </c>
      <c r="Q3236" s="7">
        <f t="shared" si="302"/>
        <v>1.0039275000000001</v>
      </c>
      <c r="R3236" s="8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5">
        <f t="shared" si="300"/>
        <v>42522.347812499997</v>
      </c>
      <c r="L3237" s="5">
        <f t="shared" si="301"/>
        <v>42552.347812499997</v>
      </c>
      <c r="M3237" t="b">
        <v>1</v>
      </c>
      <c r="N3237">
        <v>181</v>
      </c>
      <c r="O3237" t="b">
        <v>1</v>
      </c>
      <c r="P3237" t="s">
        <v>8271</v>
      </c>
      <c r="Q3237" s="7">
        <f t="shared" si="302"/>
        <v>1.0320666666666667</v>
      </c>
      <c r="R3237" s="8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5">
        <f t="shared" si="300"/>
        <v>42702.917048611111</v>
      </c>
      <c r="L3238" s="5">
        <f t="shared" si="301"/>
        <v>42732.917048611111</v>
      </c>
      <c r="M3238" t="b">
        <v>0</v>
      </c>
      <c r="N3238">
        <v>110</v>
      </c>
      <c r="O3238" t="b">
        <v>1</v>
      </c>
      <c r="P3238" t="s">
        <v>8271</v>
      </c>
      <c r="Q3238" s="7">
        <f t="shared" si="302"/>
        <v>1.006</v>
      </c>
      <c r="R3238" s="8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5">
        <f t="shared" si="300"/>
        <v>42252.474351851852</v>
      </c>
      <c r="L3239" s="5">
        <f t="shared" si="301"/>
        <v>42276.165972222225</v>
      </c>
      <c r="M3239" t="b">
        <v>1</v>
      </c>
      <c r="N3239">
        <v>269</v>
      </c>
      <c r="O3239" t="b">
        <v>1</v>
      </c>
      <c r="P3239" t="s">
        <v>8271</v>
      </c>
      <c r="Q3239" s="7">
        <f t="shared" si="302"/>
        <v>1.0078754285714286</v>
      </c>
      <c r="R3239" s="8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5">
        <f t="shared" si="300"/>
        <v>42156.510393518518</v>
      </c>
      <c r="L3240" s="5">
        <f t="shared" si="301"/>
        <v>42186.510393518518</v>
      </c>
      <c r="M3240" t="b">
        <v>1</v>
      </c>
      <c r="N3240">
        <v>79</v>
      </c>
      <c r="O3240" t="b">
        <v>1</v>
      </c>
      <c r="P3240" t="s">
        <v>8271</v>
      </c>
      <c r="Q3240" s="7">
        <f t="shared" si="302"/>
        <v>1.1232142857142857</v>
      </c>
      <c r="R3240" s="8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5">
        <f t="shared" si="300"/>
        <v>42278.089039351849</v>
      </c>
      <c r="L3241" s="5">
        <f t="shared" si="301"/>
        <v>42302.999305555553</v>
      </c>
      <c r="M3241" t="b">
        <v>1</v>
      </c>
      <c r="N3241">
        <v>104</v>
      </c>
      <c r="O3241" t="b">
        <v>1</v>
      </c>
      <c r="P3241" t="s">
        <v>8271</v>
      </c>
      <c r="Q3241" s="7">
        <f t="shared" si="302"/>
        <v>1.0591914022517912</v>
      </c>
      <c r="R3241" s="8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5">
        <f t="shared" si="300"/>
        <v>42754.693842592591</v>
      </c>
      <c r="L3242" s="5">
        <f t="shared" si="301"/>
        <v>42782.958333333328</v>
      </c>
      <c r="M3242" t="b">
        <v>0</v>
      </c>
      <c r="N3242">
        <v>34</v>
      </c>
      <c r="O3242" t="b">
        <v>1</v>
      </c>
      <c r="P3242" t="s">
        <v>8271</v>
      </c>
      <c r="Q3242" s="7">
        <f t="shared" si="302"/>
        <v>1.0056666666666667</v>
      </c>
      <c r="R3242" s="8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5">
        <f t="shared" si="300"/>
        <v>41893.324884259258</v>
      </c>
      <c r="L3243" s="5">
        <f t="shared" si="301"/>
        <v>41926.290972222225</v>
      </c>
      <c r="M3243" t="b">
        <v>1</v>
      </c>
      <c r="N3243">
        <v>167</v>
      </c>
      <c r="O3243" t="b">
        <v>1</v>
      </c>
      <c r="P3243" t="s">
        <v>8271</v>
      </c>
      <c r="Q3243" s="7">
        <f t="shared" si="302"/>
        <v>1.1530588235294117</v>
      </c>
      <c r="R3243" s="8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5">
        <f t="shared" si="300"/>
        <v>41871.755694444444</v>
      </c>
      <c r="L3244" s="5">
        <f t="shared" si="301"/>
        <v>41901.755694444444</v>
      </c>
      <c r="M3244" t="b">
        <v>1</v>
      </c>
      <c r="N3244">
        <v>183</v>
      </c>
      <c r="O3244" t="b">
        <v>1</v>
      </c>
      <c r="P3244" t="s">
        <v>8271</v>
      </c>
      <c r="Q3244" s="7">
        <f t="shared" si="302"/>
        <v>1.273042</v>
      </c>
      <c r="R3244" s="8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5">
        <f t="shared" si="300"/>
        <v>42262.096782407403</v>
      </c>
      <c r="L3245" s="5">
        <f t="shared" si="301"/>
        <v>42286</v>
      </c>
      <c r="M3245" t="b">
        <v>1</v>
      </c>
      <c r="N3245">
        <v>71</v>
      </c>
      <c r="O3245" t="b">
        <v>1</v>
      </c>
      <c r="P3245" t="s">
        <v>8271</v>
      </c>
      <c r="Q3245" s="7">
        <f t="shared" si="302"/>
        <v>1.028375</v>
      </c>
      <c r="R3245" s="8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5">
        <f t="shared" si="300"/>
        <v>42675.694236111114</v>
      </c>
      <c r="L3246" s="5">
        <f t="shared" si="301"/>
        <v>42705.735902777778</v>
      </c>
      <c r="M3246" t="b">
        <v>0</v>
      </c>
      <c r="N3246">
        <v>69</v>
      </c>
      <c r="O3246" t="b">
        <v>1</v>
      </c>
      <c r="P3246" t="s">
        <v>8271</v>
      </c>
      <c r="Q3246" s="7">
        <f t="shared" si="302"/>
        <v>1.0293749999999999</v>
      </c>
      <c r="R3246" s="8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5">
        <f t="shared" si="300"/>
        <v>42135.60020833333</v>
      </c>
      <c r="L3247" s="5">
        <f t="shared" si="301"/>
        <v>42167.083333333328</v>
      </c>
      <c r="M3247" t="b">
        <v>0</v>
      </c>
      <c r="N3247">
        <v>270</v>
      </c>
      <c r="O3247" t="b">
        <v>1</v>
      </c>
      <c r="P3247" t="s">
        <v>8271</v>
      </c>
      <c r="Q3247" s="7">
        <f t="shared" si="302"/>
        <v>1.043047619047619</v>
      </c>
      <c r="R3247" s="8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5">
        <f t="shared" si="300"/>
        <v>42230.472222222219</v>
      </c>
      <c r="L3248" s="5">
        <f t="shared" si="301"/>
        <v>42259.165972222225</v>
      </c>
      <c r="M3248" t="b">
        <v>1</v>
      </c>
      <c r="N3248">
        <v>193</v>
      </c>
      <c r="O3248" t="b">
        <v>1</v>
      </c>
      <c r="P3248" t="s">
        <v>8271</v>
      </c>
      <c r="Q3248" s="7">
        <f t="shared" si="302"/>
        <v>1.1122000000000001</v>
      </c>
      <c r="R3248" s="8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5">
        <f t="shared" si="300"/>
        <v>42167.434166666666</v>
      </c>
      <c r="L3249" s="5">
        <f t="shared" si="301"/>
        <v>42197.434166666666</v>
      </c>
      <c r="M3249" t="b">
        <v>1</v>
      </c>
      <c r="N3249">
        <v>57</v>
      </c>
      <c r="O3249" t="b">
        <v>1</v>
      </c>
      <c r="P3249" t="s">
        <v>8271</v>
      </c>
      <c r="Q3249" s="7">
        <f t="shared" si="302"/>
        <v>1.0586</v>
      </c>
      <c r="R3249" s="8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5">
        <f t="shared" si="300"/>
        <v>42068.888391203705</v>
      </c>
      <c r="L3250" s="5">
        <f t="shared" si="301"/>
        <v>42098.846724537041</v>
      </c>
      <c r="M3250" t="b">
        <v>1</v>
      </c>
      <c r="N3250">
        <v>200</v>
      </c>
      <c r="O3250" t="b">
        <v>1</v>
      </c>
      <c r="P3250" t="s">
        <v>8271</v>
      </c>
      <c r="Q3250" s="7">
        <f t="shared" si="302"/>
        <v>1.0079166666666666</v>
      </c>
      <c r="R3250" s="8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5">
        <f t="shared" si="300"/>
        <v>42145.746689814812</v>
      </c>
      <c r="L3251" s="5">
        <f t="shared" si="301"/>
        <v>42175.746689814812</v>
      </c>
      <c r="M3251" t="b">
        <v>1</v>
      </c>
      <c r="N3251">
        <v>88</v>
      </c>
      <c r="O3251" t="b">
        <v>1</v>
      </c>
      <c r="P3251" t="s">
        <v>8271</v>
      </c>
      <c r="Q3251" s="7">
        <f t="shared" si="302"/>
        <v>1.0492727272727274</v>
      </c>
      <c r="R3251" s="8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5">
        <f t="shared" si="300"/>
        <v>41918.742175925923</v>
      </c>
      <c r="L3252" s="5">
        <f t="shared" si="301"/>
        <v>41948.783842592595</v>
      </c>
      <c r="M3252" t="b">
        <v>1</v>
      </c>
      <c r="N3252">
        <v>213</v>
      </c>
      <c r="O3252" t="b">
        <v>1</v>
      </c>
      <c r="P3252" t="s">
        <v>8271</v>
      </c>
      <c r="Q3252" s="7">
        <f t="shared" si="302"/>
        <v>1.01552</v>
      </c>
      <c r="R3252" s="8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5">
        <f t="shared" si="300"/>
        <v>42146.731087962966</v>
      </c>
      <c r="L3253" s="5">
        <f t="shared" si="301"/>
        <v>42176.731087962966</v>
      </c>
      <c r="M3253" t="b">
        <v>1</v>
      </c>
      <c r="N3253">
        <v>20</v>
      </c>
      <c r="O3253" t="b">
        <v>1</v>
      </c>
      <c r="P3253" t="s">
        <v>8271</v>
      </c>
      <c r="Q3253" s="7">
        <f t="shared" si="302"/>
        <v>1.1073333333333333</v>
      </c>
      <c r="R3253" s="8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5">
        <f t="shared" si="300"/>
        <v>42590.472685185188</v>
      </c>
      <c r="L3254" s="5">
        <f t="shared" si="301"/>
        <v>42620.472685185188</v>
      </c>
      <c r="M3254" t="b">
        <v>1</v>
      </c>
      <c r="N3254">
        <v>50</v>
      </c>
      <c r="O3254" t="b">
        <v>1</v>
      </c>
      <c r="P3254" t="s">
        <v>8271</v>
      </c>
      <c r="Q3254" s="7">
        <f t="shared" si="302"/>
        <v>1.2782222222222221</v>
      </c>
      <c r="R3254" s="8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5">
        <f t="shared" si="300"/>
        <v>42602.576712962968</v>
      </c>
      <c r="L3255" s="5">
        <f t="shared" si="301"/>
        <v>42621.15625</v>
      </c>
      <c r="M3255" t="b">
        <v>1</v>
      </c>
      <c r="N3255">
        <v>115</v>
      </c>
      <c r="O3255" t="b">
        <v>1</v>
      </c>
      <c r="P3255" t="s">
        <v>8271</v>
      </c>
      <c r="Q3255" s="7">
        <f t="shared" si="302"/>
        <v>1.0182500000000001</v>
      </c>
      <c r="R3255" s="8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5">
        <f t="shared" si="300"/>
        <v>42059.085752314815</v>
      </c>
      <c r="L3256" s="5">
        <f t="shared" si="301"/>
        <v>42089.044085648144</v>
      </c>
      <c r="M3256" t="b">
        <v>1</v>
      </c>
      <c r="N3256">
        <v>186</v>
      </c>
      <c r="O3256" t="b">
        <v>1</v>
      </c>
      <c r="P3256" t="s">
        <v>8271</v>
      </c>
      <c r="Q3256" s="7">
        <f t="shared" si="302"/>
        <v>1.012576923076923</v>
      </c>
      <c r="R3256" s="8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5">
        <f t="shared" si="300"/>
        <v>41889.768229166664</v>
      </c>
      <c r="L3257" s="5">
        <f t="shared" si="301"/>
        <v>41919.768229166664</v>
      </c>
      <c r="M3257" t="b">
        <v>1</v>
      </c>
      <c r="N3257">
        <v>18</v>
      </c>
      <c r="O3257" t="b">
        <v>1</v>
      </c>
      <c r="P3257" t="s">
        <v>8271</v>
      </c>
      <c r="Q3257" s="7">
        <f t="shared" si="302"/>
        <v>1.75</v>
      </c>
      <c r="R3257" s="8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5">
        <f t="shared" si="300"/>
        <v>42144.573807870373</v>
      </c>
      <c r="L3258" s="5">
        <f t="shared" si="301"/>
        <v>42166.165972222225</v>
      </c>
      <c r="M3258" t="b">
        <v>1</v>
      </c>
      <c r="N3258">
        <v>176</v>
      </c>
      <c r="O3258" t="b">
        <v>1</v>
      </c>
      <c r="P3258" t="s">
        <v>8271</v>
      </c>
      <c r="Q3258" s="7">
        <f t="shared" si="302"/>
        <v>1.2806</v>
      </c>
      <c r="R3258" s="8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5">
        <f t="shared" si="300"/>
        <v>42758.559629629628</v>
      </c>
      <c r="L3259" s="5">
        <f t="shared" si="301"/>
        <v>42788.559629629628</v>
      </c>
      <c r="M3259" t="b">
        <v>0</v>
      </c>
      <c r="N3259">
        <v>41</v>
      </c>
      <c r="O3259" t="b">
        <v>1</v>
      </c>
      <c r="P3259" t="s">
        <v>8271</v>
      </c>
      <c r="Q3259" s="7">
        <f t="shared" si="302"/>
        <v>1.0629949999999999</v>
      </c>
      <c r="R3259" s="8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5">
        <f t="shared" si="300"/>
        <v>41982.887280092589</v>
      </c>
      <c r="L3260" s="5">
        <f t="shared" si="301"/>
        <v>42012.887280092589</v>
      </c>
      <c r="M3260" t="b">
        <v>1</v>
      </c>
      <c r="N3260">
        <v>75</v>
      </c>
      <c r="O3260" t="b">
        <v>1</v>
      </c>
      <c r="P3260" t="s">
        <v>8271</v>
      </c>
      <c r="Q3260" s="7">
        <f t="shared" si="302"/>
        <v>1.052142857142857</v>
      </c>
      <c r="R3260" s="8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5">
        <f t="shared" si="300"/>
        <v>42614.760937500003</v>
      </c>
      <c r="L3261" s="5">
        <f t="shared" si="301"/>
        <v>42644.165972222225</v>
      </c>
      <c r="M3261" t="b">
        <v>1</v>
      </c>
      <c r="N3261">
        <v>97</v>
      </c>
      <c r="O3261" t="b">
        <v>1</v>
      </c>
      <c r="P3261" t="s">
        <v>8271</v>
      </c>
      <c r="Q3261" s="7">
        <f t="shared" si="302"/>
        <v>1.0616782608695652</v>
      </c>
      <c r="R3261" s="8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5">
        <f t="shared" si="300"/>
        <v>42303.672662037032</v>
      </c>
      <c r="L3262" s="5">
        <f t="shared" si="301"/>
        <v>42338.714328703703</v>
      </c>
      <c r="M3262" t="b">
        <v>1</v>
      </c>
      <c r="N3262">
        <v>73</v>
      </c>
      <c r="O3262" t="b">
        <v>1</v>
      </c>
      <c r="P3262" t="s">
        <v>8271</v>
      </c>
      <c r="Q3262" s="7">
        <f t="shared" si="302"/>
        <v>1.0924</v>
      </c>
      <c r="R3262" s="8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5">
        <f t="shared" si="300"/>
        <v>42171.725416666668</v>
      </c>
      <c r="L3263" s="5">
        <f t="shared" si="301"/>
        <v>42201.725416666668</v>
      </c>
      <c r="M3263" t="b">
        <v>1</v>
      </c>
      <c r="N3263">
        <v>49</v>
      </c>
      <c r="O3263" t="b">
        <v>1</v>
      </c>
      <c r="P3263" t="s">
        <v>8271</v>
      </c>
      <c r="Q3263" s="7">
        <f t="shared" si="302"/>
        <v>1.0045454545454546</v>
      </c>
      <c r="R3263" s="8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5">
        <f t="shared" si="300"/>
        <v>41964.315532407403</v>
      </c>
      <c r="L3264" s="5">
        <f t="shared" si="301"/>
        <v>41995.166666666672</v>
      </c>
      <c r="M3264" t="b">
        <v>1</v>
      </c>
      <c r="N3264">
        <v>134</v>
      </c>
      <c r="O3264" t="b">
        <v>1</v>
      </c>
      <c r="P3264" t="s">
        <v>8271</v>
      </c>
      <c r="Q3264" s="7">
        <f t="shared" si="302"/>
        <v>1.0304098360655738</v>
      </c>
      <c r="R3264" s="8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5">
        <f t="shared" si="300"/>
        <v>42284.516064814816</v>
      </c>
      <c r="L3265" s="5">
        <f t="shared" si="301"/>
        <v>42307.875</v>
      </c>
      <c r="M3265" t="b">
        <v>1</v>
      </c>
      <c r="N3265">
        <v>68</v>
      </c>
      <c r="O3265" t="b">
        <v>1</v>
      </c>
      <c r="P3265" t="s">
        <v>8271</v>
      </c>
      <c r="Q3265" s="7">
        <f t="shared" si="302"/>
        <v>1.121664</v>
      </c>
      <c r="R3265" s="8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5">
        <f t="shared" si="300"/>
        <v>42016.800208333334</v>
      </c>
      <c r="L3266" s="5">
        <f t="shared" si="301"/>
        <v>42032.916666666672</v>
      </c>
      <c r="M3266" t="b">
        <v>1</v>
      </c>
      <c r="N3266">
        <v>49</v>
      </c>
      <c r="O3266" t="b">
        <v>1</v>
      </c>
      <c r="P3266" t="s">
        <v>8271</v>
      </c>
      <c r="Q3266" s="7">
        <f t="shared" si="302"/>
        <v>1.03</v>
      </c>
      <c r="R3266" s="8">
        <f t="shared" si="303"/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5">
        <f t="shared" ref="K3267:K3330" si="306">(((J3267/60)/60)/24)+DATE(1970,1,1)</f>
        <v>42311.711979166663</v>
      </c>
      <c r="L3267" s="5">
        <f t="shared" ref="L3267:L3330" si="307">(((I3267/60)/60)/24)+DATE(1970,1,1)</f>
        <v>42341.708333333328</v>
      </c>
      <c r="M3267" t="b">
        <v>1</v>
      </c>
      <c r="N3267">
        <v>63</v>
      </c>
      <c r="O3267" t="b">
        <v>1</v>
      </c>
      <c r="P3267" t="s">
        <v>8271</v>
      </c>
      <c r="Q3267" s="7">
        <f t="shared" ref="Q3267:Q3330" si="308">E3267/D3267</f>
        <v>1.64</v>
      </c>
      <c r="R3267" s="8">
        <f t="shared" ref="R3267:R3330" si="309">IFERROR(E3267/N3267,0)</f>
        <v>70.285714285714292</v>
      </c>
      <c r="S3267" t="str">
        <f t="shared" ref="S3267:S3330" si="310">LEFT(P3267,FIND("/",P3267)-1)</f>
        <v>theater</v>
      </c>
      <c r="T3267" t="str">
        <f t="shared" ref="T3267:T3330" si="311">RIGHT(P3267,LEN(P3267)-FIND("/",P3267))</f>
        <v>plays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5">
        <f t="shared" si="306"/>
        <v>42136.536134259266</v>
      </c>
      <c r="L3268" s="5">
        <f t="shared" si="307"/>
        <v>42167.875</v>
      </c>
      <c r="M3268" t="b">
        <v>1</v>
      </c>
      <c r="N3268">
        <v>163</v>
      </c>
      <c r="O3268" t="b">
        <v>1</v>
      </c>
      <c r="P3268" t="s">
        <v>8271</v>
      </c>
      <c r="Q3268" s="7">
        <f t="shared" si="308"/>
        <v>1.3128333333333333</v>
      </c>
      <c r="R3268" s="8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5">
        <f t="shared" si="306"/>
        <v>42172.757638888885</v>
      </c>
      <c r="L3269" s="5">
        <f t="shared" si="307"/>
        <v>42202.757638888885</v>
      </c>
      <c r="M3269" t="b">
        <v>1</v>
      </c>
      <c r="N3269">
        <v>288</v>
      </c>
      <c r="O3269" t="b">
        <v>1</v>
      </c>
      <c r="P3269" t="s">
        <v>8271</v>
      </c>
      <c r="Q3269" s="7">
        <f t="shared" si="308"/>
        <v>1.0209999999999999</v>
      </c>
      <c r="R3269" s="8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5">
        <f t="shared" si="306"/>
        <v>42590.90425925926</v>
      </c>
      <c r="L3270" s="5">
        <f t="shared" si="307"/>
        <v>42606.90425925926</v>
      </c>
      <c r="M3270" t="b">
        <v>1</v>
      </c>
      <c r="N3270">
        <v>42</v>
      </c>
      <c r="O3270" t="b">
        <v>1</v>
      </c>
      <c r="P3270" t="s">
        <v>8271</v>
      </c>
      <c r="Q3270" s="7">
        <f t="shared" si="308"/>
        <v>1.28</v>
      </c>
      <c r="R3270" s="8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5">
        <f t="shared" si="306"/>
        <v>42137.395798611105</v>
      </c>
      <c r="L3271" s="5">
        <f t="shared" si="307"/>
        <v>42171.458333333328</v>
      </c>
      <c r="M3271" t="b">
        <v>1</v>
      </c>
      <c r="N3271">
        <v>70</v>
      </c>
      <c r="O3271" t="b">
        <v>1</v>
      </c>
      <c r="P3271" t="s">
        <v>8271</v>
      </c>
      <c r="Q3271" s="7">
        <f t="shared" si="308"/>
        <v>1.0149999999999999</v>
      </c>
      <c r="R3271" s="8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5">
        <f t="shared" si="306"/>
        <v>42167.533159722225</v>
      </c>
      <c r="L3272" s="5">
        <f t="shared" si="307"/>
        <v>42197.533159722225</v>
      </c>
      <c r="M3272" t="b">
        <v>1</v>
      </c>
      <c r="N3272">
        <v>30</v>
      </c>
      <c r="O3272" t="b">
        <v>1</v>
      </c>
      <c r="P3272" t="s">
        <v>8271</v>
      </c>
      <c r="Q3272" s="7">
        <f t="shared" si="308"/>
        <v>1.0166666666666666</v>
      </c>
      <c r="R3272" s="8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5">
        <f t="shared" si="306"/>
        <v>41915.437210648146</v>
      </c>
      <c r="L3273" s="5">
        <f t="shared" si="307"/>
        <v>41945.478877314818</v>
      </c>
      <c r="M3273" t="b">
        <v>1</v>
      </c>
      <c r="N3273">
        <v>51</v>
      </c>
      <c r="O3273" t="b">
        <v>1</v>
      </c>
      <c r="P3273" t="s">
        <v>8271</v>
      </c>
      <c r="Q3273" s="7">
        <f t="shared" si="308"/>
        <v>1.3</v>
      </c>
      <c r="R3273" s="8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5">
        <f t="shared" si="306"/>
        <v>42284.500104166669</v>
      </c>
      <c r="L3274" s="5">
        <f t="shared" si="307"/>
        <v>42314.541770833333</v>
      </c>
      <c r="M3274" t="b">
        <v>1</v>
      </c>
      <c r="N3274">
        <v>145</v>
      </c>
      <c r="O3274" t="b">
        <v>1</v>
      </c>
      <c r="P3274" t="s">
        <v>8271</v>
      </c>
      <c r="Q3274" s="7">
        <f t="shared" si="308"/>
        <v>1.5443</v>
      </c>
      <c r="R3274" s="8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5">
        <f t="shared" si="306"/>
        <v>42611.801412037035</v>
      </c>
      <c r="L3275" s="5">
        <f t="shared" si="307"/>
        <v>42627.791666666672</v>
      </c>
      <c r="M3275" t="b">
        <v>1</v>
      </c>
      <c r="N3275">
        <v>21</v>
      </c>
      <c r="O3275" t="b">
        <v>1</v>
      </c>
      <c r="P3275" t="s">
        <v>8271</v>
      </c>
      <c r="Q3275" s="7">
        <f t="shared" si="308"/>
        <v>1.0740000000000001</v>
      </c>
      <c r="R3275" s="8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5">
        <f t="shared" si="306"/>
        <v>42400.704537037032</v>
      </c>
      <c r="L3276" s="5">
        <f t="shared" si="307"/>
        <v>42444.875</v>
      </c>
      <c r="M3276" t="b">
        <v>1</v>
      </c>
      <c r="N3276">
        <v>286</v>
      </c>
      <c r="O3276" t="b">
        <v>1</v>
      </c>
      <c r="P3276" t="s">
        <v>8271</v>
      </c>
      <c r="Q3276" s="7">
        <f t="shared" si="308"/>
        <v>1.0132258064516129</v>
      </c>
      <c r="R3276" s="8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5">
        <f t="shared" si="306"/>
        <v>42017.88045138889</v>
      </c>
      <c r="L3277" s="5">
        <f t="shared" si="307"/>
        <v>42044.1875</v>
      </c>
      <c r="M3277" t="b">
        <v>1</v>
      </c>
      <c r="N3277">
        <v>12</v>
      </c>
      <c r="O3277" t="b">
        <v>1</v>
      </c>
      <c r="P3277" t="s">
        <v>8271</v>
      </c>
      <c r="Q3277" s="7">
        <f t="shared" si="308"/>
        <v>1.0027777777777778</v>
      </c>
      <c r="R3277" s="8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5">
        <f t="shared" si="306"/>
        <v>42426.949988425928</v>
      </c>
      <c r="L3278" s="5">
        <f t="shared" si="307"/>
        <v>42461.165972222225</v>
      </c>
      <c r="M3278" t="b">
        <v>1</v>
      </c>
      <c r="N3278">
        <v>100</v>
      </c>
      <c r="O3278" t="b">
        <v>1</v>
      </c>
      <c r="P3278" t="s">
        <v>8271</v>
      </c>
      <c r="Q3278" s="7">
        <f t="shared" si="308"/>
        <v>1.1684444444444444</v>
      </c>
      <c r="R3278" s="8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5">
        <f t="shared" si="306"/>
        <v>41931.682939814818</v>
      </c>
      <c r="L3279" s="5">
        <f t="shared" si="307"/>
        <v>41961.724606481483</v>
      </c>
      <c r="M3279" t="b">
        <v>1</v>
      </c>
      <c r="N3279">
        <v>100</v>
      </c>
      <c r="O3279" t="b">
        <v>1</v>
      </c>
      <c r="P3279" t="s">
        <v>8271</v>
      </c>
      <c r="Q3279" s="7">
        <f t="shared" si="308"/>
        <v>1.0860000000000001</v>
      </c>
      <c r="R3279" s="8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5">
        <f t="shared" si="306"/>
        <v>42124.848414351851</v>
      </c>
      <c r="L3280" s="5">
        <f t="shared" si="307"/>
        <v>42154.848414351851</v>
      </c>
      <c r="M3280" t="b">
        <v>1</v>
      </c>
      <c r="N3280">
        <v>34</v>
      </c>
      <c r="O3280" t="b">
        <v>1</v>
      </c>
      <c r="P3280" t="s">
        <v>8271</v>
      </c>
      <c r="Q3280" s="7">
        <f t="shared" si="308"/>
        <v>1.034</v>
      </c>
      <c r="R3280" s="8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5">
        <f t="shared" si="306"/>
        <v>42431.102534722217</v>
      </c>
      <c r="L3281" s="5">
        <f t="shared" si="307"/>
        <v>42461.06086805556</v>
      </c>
      <c r="M3281" t="b">
        <v>0</v>
      </c>
      <c r="N3281">
        <v>63</v>
      </c>
      <c r="O3281" t="b">
        <v>1</v>
      </c>
      <c r="P3281" t="s">
        <v>8271</v>
      </c>
      <c r="Q3281" s="7">
        <f t="shared" si="308"/>
        <v>1.1427586206896552</v>
      </c>
      <c r="R3281" s="8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5">
        <f t="shared" si="306"/>
        <v>42121.756921296299</v>
      </c>
      <c r="L3282" s="5">
        <f t="shared" si="307"/>
        <v>42156.208333333328</v>
      </c>
      <c r="M3282" t="b">
        <v>0</v>
      </c>
      <c r="N3282">
        <v>30</v>
      </c>
      <c r="O3282" t="b">
        <v>1</v>
      </c>
      <c r="P3282" t="s">
        <v>8271</v>
      </c>
      <c r="Q3282" s="7">
        <f t="shared" si="308"/>
        <v>1.03</v>
      </c>
      <c r="R3282" s="8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5">
        <f t="shared" si="306"/>
        <v>42219.019733796296</v>
      </c>
      <c r="L3283" s="5">
        <f t="shared" si="307"/>
        <v>42249.019733796296</v>
      </c>
      <c r="M3283" t="b">
        <v>0</v>
      </c>
      <c r="N3283">
        <v>47</v>
      </c>
      <c r="O3283" t="b">
        <v>1</v>
      </c>
      <c r="P3283" t="s">
        <v>8271</v>
      </c>
      <c r="Q3283" s="7">
        <f t="shared" si="308"/>
        <v>1.216</v>
      </c>
      <c r="R3283" s="8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5">
        <f t="shared" si="306"/>
        <v>42445.19430555556</v>
      </c>
      <c r="L3284" s="5">
        <f t="shared" si="307"/>
        <v>42489.19430555556</v>
      </c>
      <c r="M3284" t="b">
        <v>0</v>
      </c>
      <c r="N3284">
        <v>237</v>
      </c>
      <c r="O3284" t="b">
        <v>1</v>
      </c>
      <c r="P3284" t="s">
        <v>8271</v>
      </c>
      <c r="Q3284" s="7">
        <f t="shared" si="308"/>
        <v>1.026467741935484</v>
      </c>
      <c r="R3284" s="8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5">
        <f t="shared" si="306"/>
        <v>42379.74418981481</v>
      </c>
      <c r="L3285" s="5">
        <f t="shared" si="307"/>
        <v>42410.875</v>
      </c>
      <c r="M3285" t="b">
        <v>0</v>
      </c>
      <c r="N3285">
        <v>47</v>
      </c>
      <c r="O3285" t="b">
        <v>1</v>
      </c>
      <c r="P3285" t="s">
        <v>8271</v>
      </c>
      <c r="Q3285" s="7">
        <f t="shared" si="308"/>
        <v>1.0475000000000001</v>
      </c>
      <c r="R3285" s="8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5">
        <f t="shared" si="306"/>
        <v>42380.884872685187</v>
      </c>
      <c r="L3286" s="5">
        <f t="shared" si="307"/>
        <v>42398.249305555553</v>
      </c>
      <c r="M3286" t="b">
        <v>0</v>
      </c>
      <c r="N3286">
        <v>15</v>
      </c>
      <c r="O3286" t="b">
        <v>1</v>
      </c>
      <c r="P3286" t="s">
        <v>8271</v>
      </c>
      <c r="Q3286" s="7">
        <f t="shared" si="308"/>
        <v>1.016</v>
      </c>
      <c r="R3286" s="8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5">
        <f t="shared" si="306"/>
        <v>42762.942430555559</v>
      </c>
      <c r="L3287" s="5">
        <f t="shared" si="307"/>
        <v>42794.208333333328</v>
      </c>
      <c r="M3287" t="b">
        <v>0</v>
      </c>
      <c r="N3287">
        <v>81</v>
      </c>
      <c r="O3287" t="b">
        <v>1</v>
      </c>
      <c r="P3287" t="s">
        <v>8271</v>
      </c>
      <c r="Q3287" s="7">
        <f t="shared" si="308"/>
        <v>1.1210242048409682</v>
      </c>
      <c r="R3287" s="8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5">
        <f t="shared" si="306"/>
        <v>42567.840069444443</v>
      </c>
      <c r="L3288" s="5">
        <f t="shared" si="307"/>
        <v>42597.840069444443</v>
      </c>
      <c r="M3288" t="b">
        <v>0</v>
      </c>
      <c r="N3288">
        <v>122</v>
      </c>
      <c r="O3288" t="b">
        <v>1</v>
      </c>
      <c r="P3288" t="s">
        <v>8271</v>
      </c>
      <c r="Q3288" s="7">
        <f t="shared" si="308"/>
        <v>1.0176666666666667</v>
      </c>
      <c r="R3288" s="8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5">
        <f t="shared" si="306"/>
        <v>42311.750324074077</v>
      </c>
      <c r="L3289" s="5">
        <f t="shared" si="307"/>
        <v>42336.750324074077</v>
      </c>
      <c r="M3289" t="b">
        <v>0</v>
      </c>
      <c r="N3289">
        <v>34</v>
      </c>
      <c r="O3289" t="b">
        <v>1</v>
      </c>
      <c r="P3289" t="s">
        <v>8271</v>
      </c>
      <c r="Q3289" s="7">
        <f t="shared" si="308"/>
        <v>1</v>
      </c>
      <c r="R3289" s="8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5">
        <f t="shared" si="306"/>
        <v>42505.774479166663</v>
      </c>
      <c r="L3290" s="5">
        <f t="shared" si="307"/>
        <v>42541.958333333328</v>
      </c>
      <c r="M3290" t="b">
        <v>0</v>
      </c>
      <c r="N3290">
        <v>207</v>
      </c>
      <c r="O3290" t="b">
        <v>1</v>
      </c>
      <c r="P3290" t="s">
        <v>8271</v>
      </c>
      <c r="Q3290" s="7">
        <f t="shared" si="308"/>
        <v>1.0026489999999999</v>
      </c>
      <c r="R3290" s="8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5">
        <f t="shared" si="306"/>
        <v>42758.368078703701</v>
      </c>
      <c r="L3291" s="5">
        <f t="shared" si="307"/>
        <v>42786.368078703701</v>
      </c>
      <c r="M3291" t="b">
        <v>0</v>
      </c>
      <c r="N3291">
        <v>25</v>
      </c>
      <c r="O3291" t="b">
        <v>1</v>
      </c>
      <c r="P3291" t="s">
        <v>8271</v>
      </c>
      <c r="Q3291" s="7">
        <f t="shared" si="308"/>
        <v>1.3304200000000002</v>
      </c>
      <c r="R3291" s="8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5">
        <f t="shared" si="306"/>
        <v>42775.51494212963</v>
      </c>
      <c r="L3292" s="5">
        <f t="shared" si="307"/>
        <v>42805.51494212963</v>
      </c>
      <c r="M3292" t="b">
        <v>0</v>
      </c>
      <c r="N3292">
        <v>72</v>
      </c>
      <c r="O3292" t="b">
        <v>1</v>
      </c>
      <c r="P3292" t="s">
        <v>8271</v>
      </c>
      <c r="Q3292" s="7">
        <f t="shared" si="308"/>
        <v>1.212</v>
      </c>
      <c r="R3292" s="8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5">
        <f t="shared" si="306"/>
        <v>42232.702546296292</v>
      </c>
      <c r="L3293" s="5">
        <f t="shared" si="307"/>
        <v>42264.165972222225</v>
      </c>
      <c r="M3293" t="b">
        <v>0</v>
      </c>
      <c r="N3293">
        <v>14</v>
      </c>
      <c r="O3293" t="b">
        <v>1</v>
      </c>
      <c r="P3293" t="s">
        <v>8271</v>
      </c>
      <c r="Q3293" s="7">
        <f t="shared" si="308"/>
        <v>1.1399999999999999</v>
      </c>
      <c r="R3293" s="8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5">
        <f t="shared" si="306"/>
        <v>42282.770231481481</v>
      </c>
      <c r="L3294" s="5">
        <f t="shared" si="307"/>
        <v>42342.811898148153</v>
      </c>
      <c r="M3294" t="b">
        <v>0</v>
      </c>
      <c r="N3294">
        <v>15</v>
      </c>
      <c r="O3294" t="b">
        <v>1</v>
      </c>
      <c r="P3294" t="s">
        <v>8271</v>
      </c>
      <c r="Q3294" s="7">
        <f t="shared" si="308"/>
        <v>2.8613861386138613</v>
      </c>
      <c r="R3294" s="8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5">
        <f t="shared" si="306"/>
        <v>42768.425370370373</v>
      </c>
      <c r="L3295" s="5">
        <f t="shared" si="307"/>
        <v>42798.425370370373</v>
      </c>
      <c r="M3295" t="b">
        <v>0</v>
      </c>
      <c r="N3295">
        <v>91</v>
      </c>
      <c r="O3295" t="b">
        <v>1</v>
      </c>
      <c r="P3295" t="s">
        <v>8271</v>
      </c>
      <c r="Q3295" s="7">
        <f t="shared" si="308"/>
        <v>1.7044444444444444</v>
      </c>
      <c r="R3295" s="8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5">
        <f t="shared" si="306"/>
        <v>42141.541134259256</v>
      </c>
      <c r="L3296" s="5">
        <f t="shared" si="307"/>
        <v>42171.541134259256</v>
      </c>
      <c r="M3296" t="b">
        <v>0</v>
      </c>
      <c r="N3296">
        <v>24</v>
      </c>
      <c r="O3296" t="b">
        <v>1</v>
      </c>
      <c r="P3296" t="s">
        <v>8271</v>
      </c>
      <c r="Q3296" s="7">
        <f t="shared" si="308"/>
        <v>1.1833333333333333</v>
      </c>
      <c r="R3296" s="8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5">
        <f t="shared" si="306"/>
        <v>42609.442465277782</v>
      </c>
      <c r="L3297" s="5">
        <f t="shared" si="307"/>
        <v>42639.442465277782</v>
      </c>
      <c r="M3297" t="b">
        <v>0</v>
      </c>
      <c r="N3297">
        <v>27</v>
      </c>
      <c r="O3297" t="b">
        <v>1</v>
      </c>
      <c r="P3297" t="s">
        <v>8271</v>
      </c>
      <c r="Q3297" s="7">
        <f t="shared" si="308"/>
        <v>1.0285857142857142</v>
      </c>
      <c r="R3297" s="8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5">
        <f t="shared" si="306"/>
        <v>42309.756620370375</v>
      </c>
      <c r="L3298" s="5">
        <f t="shared" si="307"/>
        <v>42330.916666666672</v>
      </c>
      <c r="M3298" t="b">
        <v>0</v>
      </c>
      <c r="N3298">
        <v>47</v>
      </c>
      <c r="O3298" t="b">
        <v>1</v>
      </c>
      <c r="P3298" t="s">
        <v>8271</v>
      </c>
      <c r="Q3298" s="7">
        <f t="shared" si="308"/>
        <v>1.4406666666666668</v>
      </c>
      <c r="R3298" s="8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5">
        <f t="shared" si="306"/>
        <v>42193.771481481483</v>
      </c>
      <c r="L3299" s="5">
        <f t="shared" si="307"/>
        <v>42212.957638888889</v>
      </c>
      <c r="M3299" t="b">
        <v>0</v>
      </c>
      <c r="N3299">
        <v>44</v>
      </c>
      <c r="O3299" t="b">
        <v>1</v>
      </c>
      <c r="P3299" t="s">
        <v>8271</v>
      </c>
      <c r="Q3299" s="7">
        <f t="shared" si="308"/>
        <v>1.0007272727272727</v>
      </c>
      <c r="R3299" s="8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5">
        <f t="shared" si="306"/>
        <v>42239.957962962959</v>
      </c>
      <c r="L3300" s="5">
        <f t="shared" si="307"/>
        <v>42260</v>
      </c>
      <c r="M3300" t="b">
        <v>0</v>
      </c>
      <c r="N3300">
        <v>72</v>
      </c>
      <c r="O3300" t="b">
        <v>1</v>
      </c>
      <c r="P3300" t="s">
        <v>8271</v>
      </c>
      <c r="Q3300" s="7">
        <f t="shared" si="308"/>
        <v>1.0173000000000001</v>
      </c>
      <c r="R3300" s="8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5">
        <f t="shared" si="306"/>
        <v>42261.917395833334</v>
      </c>
      <c r="L3301" s="5">
        <f t="shared" si="307"/>
        <v>42291.917395833334</v>
      </c>
      <c r="M3301" t="b">
        <v>0</v>
      </c>
      <c r="N3301">
        <v>63</v>
      </c>
      <c r="O3301" t="b">
        <v>1</v>
      </c>
      <c r="P3301" t="s">
        <v>8271</v>
      </c>
      <c r="Q3301" s="7">
        <f t="shared" si="308"/>
        <v>1.1619999999999999</v>
      </c>
      <c r="R3301" s="8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5">
        <f t="shared" si="306"/>
        <v>42102.743773148148</v>
      </c>
      <c r="L3302" s="5">
        <f t="shared" si="307"/>
        <v>42123.743773148148</v>
      </c>
      <c r="M3302" t="b">
        <v>0</v>
      </c>
      <c r="N3302">
        <v>88</v>
      </c>
      <c r="O3302" t="b">
        <v>1</v>
      </c>
      <c r="P3302" t="s">
        <v>8271</v>
      </c>
      <c r="Q3302" s="7">
        <f t="shared" si="308"/>
        <v>1.3616666666666666</v>
      </c>
      <c r="R3302" s="8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5">
        <f t="shared" si="306"/>
        <v>42538.73583333334</v>
      </c>
      <c r="L3303" s="5">
        <f t="shared" si="307"/>
        <v>42583.290972222225</v>
      </c>
      <c r="M3303" t="b">
        <v>0</v>
      </c>
      <c r="N3303">
        <v>70</v>
      </c>
      <c r="O3303" t="b">
        <v>1</v>
      </c>
      <c r="P3303" t="s">
        <v>8271</v>
      </c>
      <c r="Q3303" s="7">
        <f t="shared" si="308"/>
        <v>1.3346666666666667</v>
      </c>
      <c r="R3303" s="8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5">
        <f t="shared" si="306"/>
        <v>42681.35157407407</v>
      </c>
      <c r="L3304" s="5">
        <f t="shared" si="307"/>
        <v>42711.35157407407</v>
      </c>
      <c r="M3304" t="b">
        <v>0</v>
      </c>
      <c r="N3304">
        <v>50</v>
      </c>
      <c r="O3304" t="b">
        <v>1</v>
      </c>
      <c r="P3304" t="s">
        <v>8271</v>
      </c>
      <c r="Q3304" s="7">
        <f t="shared" si="308"/>
        <v>1.0339285714285715</v>
      </c>
      <c r="R3304" s="8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5">
        <f t="shared" si="306"/>
        <v>42056.65143518518</v>
      </c>
      <c r="L3305" s="5">
        <f t="shared" si="307"/>
        <v>42091.609768518523</v>
      </c>
      <c r="M3305" t="b">
        <v>0</v>
      </c>
      <c r="N3305">
        <v>35</v>
      </c>
      <c r="O3305" t="b">
        <v>1</v>
      </c>
      <c r="P3305" t="s">
        <v>8271</v>
      </c>
      <c r="Q3305" s="7">
        <f t="shared" si="308"/>
        <v>1.1588888888888889</v>
      </c>
      <c r="R3305" s="8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5">
        <f t="shared" si="306"/>
        <v>42696.624444444446</v>
      </c>
      <c r="L3306" s="5">
        <f t="shared" si="307"/>
        <v>42726.624444444446</v>
      </c>
      <c r="M3306" t="b">
        <v>0</v>
      </c>
      <c r="N3306">
        <v>175</v>
      </c>
      <c r="O3306" t="b">
        <v>1</v>
      </c>
      <c r="P3306" t="s">
        <v>8271</v>
      </c>
      <c r="Q3306" s="7">
        <f t="shared" si="308"/>
        <v>1.0451666666666666</v>
      </c>
      <c r="R3306" s="8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5">
        <f t="shared" si="306"/>
        <v>42186.855879629627</v>
      </c>
      <c r="L3307" s="5">
        <f t="shared" si="307"/>
        <v>42216.855879629627</v>
      </c>
      <c r="M3307" t="b">
        <v>0</v>
      </c>
      <c r="N3307">
        <v>20</v>
      </c>
      <c r="O3307" t="b">
        <v>1</v>
      </c>
      <c r="P3307" t="s">
        <v>8271</v>
      </c>
      <c r="Q3307" s="7">
        <f t="shared" si="308"/>
        <v>1.0202500000000001</v>
      </c>
      <c r="R3307" s="8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5">
        <f t="shared" si="306"/>
        <v>42493.219236111108</v>
      </c>
      <c r="L3308" s="5">
        <f t="shared" si="307"/>
        <v>42531.125</v>
      </c>
      <c r="M3308" t="b">
        <v>0</v>
      </c>
      <c r="N3308">
        <v>54</v>
      </c>
      <c r="O3308" t="b">
        <v>1</v>
      </c>
      <c r="P3308" t="s">
        <v>8271</v>
      </c>
      <c r="Q3308" s="7">
        <f t="shared" si="308"/>
        <v>1.7533333333333334</v>
      </c>
      <c r="R3308" s="8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5">
        <f t="shared" si="306"/>
        <v>42475.057164351849</v>
      </c>
      <c r="L3309" s="5">
        <f t="shared" si="307"/>
        <v>42505.057164351849</v>
      </c>
      <c r="M3309" t="b">
        <v>0</v>
      </c>
      <c r="N3309">
        <v>20</v>
      </c>
      <c r="O3309" t="b">
        <v>1</v>
      </c>
      <c r="P3309" t="s">
        <v>8271</v>
      </c>
      <c r="Q3309" s="7">
        <f t="shared" si="308"/>
        <v>1.0668</v>
      </c>
      <c r="R3309" s="8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5">
        <f t="shared" si="306"/>
        <v>42452.876909722225</v>
      </c>
      <c r="L3310" s="5">
        <f t="shared" si="307"/>
        <v>42473.876909722225</v>
      </c>
      <c r="M3310" t="b">
        <v>0</v>
      </c>
      <c r="N3310">
        <v>57</v>
      </c>
      <c r="O3310" t="b">
        <v>1</v>
      </c>
      <c r="P3310" t="s">
        <v>8271</v>
      </c>
      <c r="Q3310" s="7">
        <f t="shared" si="308"/>
        <v>1.2228571428571429</v>
      </c>
      <c r="R3310" s="8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5">
        <f t="shared" si="306"/>
        <v>42628.650208333333</v>
      </c>
      <c r="L3311" s="5">
        <f t="shared" si="307"/>
        <v>42659.650208333333</v>
      </c>
      <c r="M3311" t="b">
        <v>0</v>
      </c>
      <c r="N3311">
        <v>31</v>
      </c>
      <c r="O3311" t="b">
        <v>1</v>
      </c>
      <c r="P3311" t="s">
        <v>8271</v>
      </c>
      <c r="Q3311" s="7">
        <f t="shared" si="308"/>
        <v>1.5942857142857143</v>
      </c>
      <c r="R3311" s="8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5">
        <f t="shared" si="306"/>
        <v>42253.928530092591</v>
      </c>
      <c r="L3312" s="5">
        <f t="shared" si="307"/>
        <v>42283.928530092591</v>
      </c>
      <c r="M3312" t="b">
        <v>0</v>
      </c>
      <c r="N3312">
        <v>31</v>
      </c>
      <c r="O3312" t="b">
        <v>1</v>
      </c>
      <c r="P3312" t="s">
        <v>8271</v>
      </c>
      <c r="Q3312" s="7">
        <f t="shared" si="308"/>
        <v>1.0007692307692309</v>
      </c>
      <c r="R3312" s="8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5">
        <f t="shared" si="306"/>
        <v>42264.29178240741</v>
      </c>
      <c r="L3313" s="5">
        <f t="shared" si="307"/>
        <v>42294.29178240741</v>
      </c>
      <c r="M3313" t="b">
        <v>0</v>
      </c>
      <c r="N3313">
        <v>45</v>
      </c>
      <c r="O3313" t="b">
        <v>1</v>
      </c>
      <c r="P3313" t="s">
        <v>8271</v>
      </c>
      <c r="Q3313" s="7">
        <f t="shared" si="308"/>
        <v>1.0984</v>
      </c>
      <c r="R3313" s="8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5">
        <f t="shared" si="306"/>
        <v>42664.809560185182</v>
      </c>
      <c r="L3314" s="5">
        <f t="shared" si="307"/>
        <v>42685.916666666672</v>
      </c>
      <c r="M3314" t="b">
        <v>0</v>
      </c>
      <c r="N3314">
        <v>41</v>
      </c>
      <c r="O3314" t="b">
        <v>1</v>
      </c>
      <c r="P3314" t="s">
        <v>8271</v>
      </c>
      <c r="Q3314" s="7">
        <f t="shared" si="308"/>
        <v>1.0004</v>
      </c>
      <c r="R3314" s="8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5">
        <f t="shared" si="306"/>
        <v>42382.244409722218</v>
      </c>
      <c r="L3315" s="5">
        <f t="shared" si="307"/>
        <v>42396.041666666672</v>
      </c>
      <c r="M3315" t="b">
        <v>0</v>
      </c>
      <c r="N3315">
        <v>29</v>
      </c>
      <c r="O3315" t="b">
        <v>1</v>
      </c>
      <c r="P3315" t="s">
        <v>8271</v>
      </c>
      <c r="Q3315" s="7">
        <f t="shared" si="308"/>
        <v>1.1605000000000001</v>
      </c>
      <c r="R3315" s="8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5">
        <f t="shared" si="306"/>
        <v>42105.267488425925</v>
      </c>
      <c r="L3316" s="5">
        <f t="shared" si="307"/>
        <v>42132.836805555555</v>
      </c>
      <c r="M3316" t="b">
        <v>0</v>
      </c>
      <c r="N3316">
        <v>58</v>
      </c>
      <c r="O3316" t="b">
        <v>1</v>
      </c>
      <c r="P3316" t="s">
        <v>8271</v>
      </c>
      <c r="Q3316" s="7">
        <f t="shared" si="308"/>
        <v>2.1074999999999999</v>
      </c>
      <c r="R3316" s="8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5">
        <f t="shared" si="306"/>
        <v>42466.303715277783</v>
      </c>
      <c r="L3317" s="5">
        <f t="shared" si="307"/>
        <v>42496.303715277783</v>
      </c>
      <c r="M3317" t="b">
        <v>0</v>
      </c>
      <c r="N3317">
        <v>89</v>
      </c>
      <c r="O3317" t="b">
        <v>1</v>
      </c>
      <c r="P3317" t="s">
        <v>8271</v>
      </c>
      <c r="Q3317" s="7">
        <f t="shared" si="308"/>
        <v>1.1000000000000001</v>
      </c>
      <c r="R3317" s="8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5">
        <f t="shared" si="306"/>
        <v>41826.871238425927</v>
      </c>
      <c r="L3318" s="5">
        <f t="shared" si="307"/>
        <v>41859.57916666667</v>
      </c>
      <c r="M3318" t="b">
        <v>0</v>
      </c>
      <c r="N3318">
        <v>125</v>
      </c>
      <c r="O3318" t="b">
        <v>1</v>
      </c>
      <c r="P3318" t="s">
        <v>8271</v>
      </c>
      <c r="Q3318" s="7">
        <f t="shared" si="308"/>
        <v>1.0008673425918038</v>
      </c>
      <c r="R3318" s="8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5">
        <f t="shared" si="306"/>
        <v>42499.039629629624</v>
      </c>
      <c r="L3319" s="5">
        <f t="shared" si="307"/>
        <v>42529.039629629624</v>
      </c>
      <c r="M3319" t="b">
        <v>0</v>
      </c>
      <c r="N3319">
        <v>18</v>
      </c>
      <c r="O3319" t="b">
        <v>1</v>
      </c>
      <c r="P3319" t="s">
        <v>8271</v>
      </c>
      <c r="Q3319" s="7">
        <f t="shared" si="308"/>
        <v>1.0619047619047619</v>
      </c>
      <c r="R3319" s="8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5">
        <f t="shared" si="306"/>
        <v>42431.302002314813</v>
      </c>
      <c r="L3320" s="5">
        <f t="shared" si="307"/>
        <v>42471.104166666672</v>
      </c>
      <c r="M3320" t="b">
        <v>0</v>
      </c>
      <c r="N3320">
        <v>32</v>
      </c>
      <c r="O3320" t="b">
        <v>1</v>
      </c>
      <c r="P3320" t="s">
        <v>8271</v>
      </c>
      <c r="Q3320" s="7">
        <f t="shared" si="308"/>
        <v>1.256</v>
      </c>
      <c r="R3320" s="8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5">
        <f t="shared" si="306"/>
        <v>41990.585486111115</v>
      </c>
      <c r="L3321" s="5">
        <f t="shared" si="307"/>
        <v>42035.585486111115</v>
      </c>
      <c r="M3321" t="b">
        <v>0</v>
      </c>
      <c r="N3321">
        <v>16</v>
      </c>
      <c r="O3321" t="b">
        <v>1</v>
      </c>
      <c r="P3321" t="s">
        <v>8271</v>
      </c>
      <c r="Q3321" s="7">
        <f t="shared" si="308"/>
        <v>1.08</v>
      </c>
      <c r="R3321" s="8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5">
        <f t="shared" si="306"/>
        <v>42513.045798611114</v>
      </c>
      <c r="L3322" s="5">
        <f t="shared" si="307"/>
        <v>42543.045798611114</v>
      </c>
      <c r="M3322" t="b">
        <v>0</v>
      </c>
      <c r="N3322">
        <v>38</v>
      </c>
      <c r="O3322" t="b">
        <v>1</v>
      </c>
      <c r="P3322" t="s">
        <v>8271</v>
      </c>
      <c r="Q3322" s="7">
        <f t="shared" si="308"/>
        <v>1.01</v>
      </c>
      <c r="R3322" s="8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5">
        <f t="shared" si="306"/>
        <v>41914.100289351853</v>
      </c>
      <c r="L3323" s="5">
        <f t="shared" si="307"/>
        <v>41928.165972222225</v>
      </c>
      <c r="M3323" t="b">
        <v>0</v>
      </c>
      <c r="N3323">
        <v>15</v>
      </c>
      <c r="O3323" t="b">
        <v>1</v>
      </c>
      <c r="P3323" t="s">
        <v>8271</v>
      </c>
      <c r="Q3323" s="7">
        <f t="shared" si="308"/>
        <v>1.0740000000000001</v>
      </c>
      <c r="R3323" s="8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5">
        <f t="shared" si="306"/>
        <v>42521.010370370372</v>
      </c>
      <c r="L3324" s="5">
        <f t="shared" si="307"/>
        <v>42543.163194444445</v>
      </c>
      <c r="M3324" t="b">
        <v>0</v>
      </c>
      <c r="N3324">
        <v>23</v>
      </c>
      <c r="O3324" t="b">
        <v>1</v>
      </c>
      <c r="P3324" t="s">
        <v>8271</v>
      </c>
      <c r="Q3324" s="7">
        <f t="shared" si="308"/>
        <v>1.0151515151515151</v>
      </c>
      <c r="R3324" s="8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5">
        <f t="shared" si="306"/>
        <v>42608.36583333333</v>
      </c>
      <c r="L3325" s="5">
        <f t="shared" si="307"/>
        <v>42638.36583333333</v>
      </c>
      <c r="M3325" t="b">
        <v>0</v>
      </c>
      <c r="N3325">
        <v>49</v>
      </c>
      <c r="O3325" t="b">
        <v>1</v>
      </c>
      <c r="P3325" t="s">
        <v>8271</v>
      </c>
      <c r="Q3325" s="7">
        <f t="shared" si="308"/>
        <v>1.2589999999999999</v>
      </c>
      <c r="R3325" s="8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5">
        <f t="shared" si="306"/>
        <v>42512.58321759259</v>
      </c>
      <c r="L3326" s="5">
        <f t="shared" si="307"/>
        <v>42526.58321759259</v>
      </c>
      <c r="M3326" t="b">
        <v>0</v>
      </c>
      <c r="N3326">
        <v>10</v>
      </c>
      <c r="O3326" t="b">
        <v>1</v>
      </c>
      <c r="P3326" t="s">
        <v>8271</v>
      </c>
      <c r="Q3326" s="7">
        <f t="shared" si="308"/>
        <v>1.0166666666666666</v>
      </c>
      <c r="R3326" s="8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5">
        <f t="shared" si="306"/>
        <v>42064.785613425927</v>
      </c>
      <c r="L3327" s="5">
        <f t="shared" si="307"/>
        <v>42099.743946759263</v>
      </c>
      <c r="M3327" t="b">
        <v>0</v>
      </c>
      <c r="N3327">
        <v>15</v>
      </c>
      <c r="O3327" t="b">
        <v>1</v>
      </c>
      <c r="P3327" t="s">
        <v>8271</v>
      </c>
      <c r="Q3327" s="7">
        <f t="shared" si="308"/>
        <v>1.125</v>
      </c>
      <c r="R3327" s="8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5">
        <f t="shared" si="306"/>
        <v>42041.714178240742</v>
      </c>
      <c r="L3328" s="5">
        <f t="shared" si="307"/>
        <v>42071.67251157407</v>
      </c>
      <c r="M3328" t="b">
        <v>0</v>
      </c>
      <c r="N3328">
        <v>57</v>
      </c>
      <c r="O3328" t="b">
        <v>1</v>
      </c>
      <c r="P3328" t="s">
        <v>8271</v>
      </c>
      <c r="Q3328" s="7">
        <f t="shared" si="308"/>
        <v>1.0137499999999999</v>
      </c>
      <c r="R3328" s="8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5">
        <f t="shared" si="306"/>
        <v>42468.374606481477</v>
      </c>
      <c r="L3329" s="5">
        <f t="shared" si="307"/>
        <v>42498.374606481477</v>
      </c>
      <c r="M3329" t="b">
        <v>0</v>
      </c>
      <c r="N3329">
        <v>33</v>
      </c>
      <c r="O3329" t="b">
        <v>1</v>
      </c>
      <c r="P3329" t="s">
        <v>8271</v>
      </c>
      <c r="Q3329" s="7">
        <f t="shared" si="308"/>
        <v>1.0125</v>
      </c>
      <c r="R3329" s="8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5">
        <f t="shared" si="306"/>
        <v>41822.57503472222</v>
      </c>
      <c r="L3330" s="5">
        <f t="shared" si="307"/>
        <v>41825.041666666664</v>
      </c>
      <c r="M3330" t="b">
        <v>0</v>
      </c>
      <c r="N3330">
        <v>9</v>
      </c>
      <c r="O3330" t="b">
        <v>1</v>
      </c>
      <c r="P3330" t="s">
        <v>8271</v>
      </c>
      <c r="Q3330" s="7">
        <f t="shared" si="308"/>
        <v>1.4638888888888888</v>
      </c>
      <c r="R3330" s="8">
        <f t="shared" si="309"/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5">
        <f t="shared" ref="K3331:K3394" si="312">(((J3331/60)/60)/24)+DATE(1970,1,1)</f>
        <v>41837.323009259257</v>
      </c>
      <c r="L3331" s="5">
        <f t="shared" ref="L3331:L3394" si="313">(((I3331/60)/60)/24)+DATE(1970,1,1)</f>
        <v>41847.958333333336</v>
      </c>
      <c r="M3331" t="b">
        <v>0</v>
      </c>
      <c r="N3331">
        <v>26</v>
      </c>
      <c r="O3331" t="b">
        <v>1</v>
      </c>
      <c r="P3331" t="s">
        <v>8271</v>
      </c>
      <c r="Q3331" s="7">
        <f t="shared" ref="Q3331:Q3394" si="314">E3331/D3331</f>
        <v>1.1679999999999999</v>
      </c>
      <c r="R3331" s="8">
        <f t="shared" ref="R3331:R3394" si="315">IFERROR(E3331/N3331,0)</f>
        <v>44.92307692307692</v>
      </c>
      <c r="S3331" t="str">
        <f t="shared" ref="S3331:S3394" si="316">LEFT(P3331,FIND("/",P3331)-1)</f>
        <v>theater</v>
      </c>
      <c r="T3331" t="str">
        <f t="shared" ref="T3331:T3394" si="317">RIGHT(P3331,LEN(P3331)-FIND("/",P3331))</f>
        <v>plays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5">
        <f t="shared" si="312"/>
        <v>42065.887361111112</v>
      </c>
      <c r="L3332" s="5">
        <f t="shared" si="313"/>
        <v>42095.845694444448</v>
      </c>
      <c r="M3332" t="b">
        <v>0</v>
      </c>
      <c r="N3332">
        <v>69</v>
      </c>
      <c r="O3332" t="b">
        <v>1</v>
      </c>
      <c r="P3332" t="s">
        <v>8271</v>
      </c>
      <c r="Q3332" s="7">
        <f t="shared" si="314"/>
        <v>1.0626666666666666</v>
      </c>
      <c r="R3332" s="8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5">
        <f t="shared" si="312"/>
        <v>42248.697754629626</v>
      </c>
      <c r="L3333" s="5">
        <f t="shared" si="313"/>
        <v>42283.697754629626</v>
      </c>
      <c r="M3333" t="b">
        <v>0</v>
      </c>
      <c r="N3333">
        <v>65</v>
      </c>
      <c r="O3333" t="b">
        <v>1</v>
      </c>
      <c r="P3333" t="s">
        <v>8271</v>
      </c>
      <c r="Q3333" s="7">
        <f t="shared" si="314"/>
        <v>1.0451999999999999</v>
      </c>
      <c r="R3333" s="8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5">
        <f t="shared" si="312"/>
        <v>41809.860300925924</v>
      </c>
      <c r="L3334" s="5">
        <f t="shared" si="313"/>
        <v>41839.860300925924</v>
      </c>
      <c r="M3334" t="b">
        <v>0</v>
      </c>
      <c r="N3334">
        <v>83</v>
      </c>
      <c r="O3334" t="b">
        <v>1</v>
      </c>
      <c r="P3334" t="s">
        <v>8271</v>
      </c>
      <c r="Q3334" s="7">
        <f t="shared" si="314"/>
        <v>1</v>
      </c>
      <c r="R3334" s="8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5">
        <f t="shared" si="312"/>
        <v>42148.676851851851</v>
      </c>
      <c r="L3335" s="5">
        <f t="shared" si="313"/>
        <v>42170.676851851851</v>
      </c>
      <c r="M3335" t="b">
        <v>0</v>
      </c>
      <c r="N3335">
        <v>111</v>
      </c>
      <c r="O3335" t="b">
        <v>1</v>
      </c>
      <c r="P3335" t="s">
        <v>8271</v>
      </c>
      <c r="Q3335" s="7">
        <f t="shared" si="314"/>
        <v>1.0457142857142858</v>
      </c>
      <c r="R3335" s="8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5">
        <f t="shared" si="312"/>
        <v>42185.521087962959</v>
      </c>
      <c r="L3336" s="5">
        <f t="shared" si="313"/>
        <v>42215.521087962959</v>
      </c>
      <c r="M3336" t="b">
        <v>0</v>
      </c>
      <c r="N3336">
        <v>46</v>
      </c>
      <c r="O3336" t="b">
        <v>1</v>
      </c>
      <c r="P3336" t="s">
        <v>8271</v>
      </c>
      <c r="Q3336" s="7">
        <f t="shared" si="314"/>
        <v>1.3862051149573753</v>
      </c>
      <c r="R3336" s="8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5">
        <f t="shared" si="312"/>
        <v>41827.674143518518</v>
      </c>
      <c r="L3337" s="5">
        <f t="shared" si="313"/>
        <v>41854.958333333336</v>
      </c>
      <c r="M3337" t="b">
        <v>0</v>
      </c>
      <c r="N3337">
        <v>63</v>
      </c>
      <c r="O3337" t="b">
        <v>1</v>
      </c>
      <c r="P3337" t="s">
        <v>8271</v>
      </c>
      <c r="Q3337" s="7">
        <f t="shared" si="314"/>
        <v>1.0032000000000001</v>
      </c>
      <c r="R3337" s="8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5">
        <f t="shared" si="312"/>
        <v>42437.398680555561</v>
      </c>
      <c r="L3338" s="5">
        <f t="shared" si="313"/>
        <v>42465.35701388889</v>
      </c>
      <c r="M3338" t="b">
        <v>0</v>
      </c>
      <c r="N3338">
        <v>9</v>
      </c>
      <c r="O3338" t="b">
        <v>1</v>
      </c>
      <c r="P3338" t="s">
        <v>8271</v>
      </c>
      <c r="Q3338" s="7">
        <f t="shared" si="314"/>
        <v>1</v>
      </c>
      <c r="R3338" s="8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5">
        <f t="shared" si="312"/>
        <v>41901.282025462962</v>
      </c>
      <c r="L3339" s="5">
        <f t="shared" si="313"/>
        <v>41922.875</v>
      </c>
      <c r="M3339" t="b">
        <v>0</v>
      </c>
      <c r="N3339">
        <v>34</v>
      </c>
      <c r="O3339" t="b">
        <v>1</v>
      </c>
      <c r="P3339" t="s">
        <v>8271</v>
      </c>
      <c r="Q3339" s="7">
        <f t="shared" si="314"/>
        <v>1.1020000000000001</v>
      </c>
      <c r="R3339" s="8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5">
        <f t="shared" si="312"/>
        <v>42769.574999999997</v>
      </c>
      <c r="L3340" s="5">
        <f t="shared" si="313"/>
        <v>42790.574999999997</v>
      </c>
      <c r="M3340" t="b">
        <v>0</v>
      </c>
      <c r="N3340">
        <v>112</v>
      </c>
      <c r="O3340" t="b">
        <v>1</v>
      </c>
      <c r="P3340" t="s">
        <v>8271</v>
      </c>
      <c r="Q3340" s="7">
        <f t="shared" si="314"/>
        <v>1.0218</v>
      </c>
      <c r="R3340" s="8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5">
        <f t="shared" si="312"/>
        <v>42549.665717592594</v>
      </c>
      <c r="L3341" s="5">
        <f t="shared" si="313"/>
        <v>42579.665717592594</v>
      </c>
      <c r="M3341" t="b">
        <v>0</v>
      </c>
      <c r="N3341">
        <v>47</v>
      </c>
      <c r="O3341" t="b">
        <v>1</v>
      </c>
      <c r="P3341" t="s">
        <v>8271</v>
      </c>
      <c r="Q3341" s="7">
        <f t="shared" si="314"/>
        <v>1.0435000000000001</v>
      </c>
      <c r="R3341" s="8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5">
        <f t="shared" si="312"/>
        <v>42685.974004629628</v>
      </c>
      <c r="L3342" s="5">
        <f t="shared" si="313"/>
        <v>42710.974004629628</v>
      </c>
      <c r="M3342" t="b">
        <v>0</v>
      </c>
      <c r="N3342">
        <v>38</v>
      </c>
      <c r="O3342" t="b">
        <v>1</v>
      </c>
      <c r="P3342" t="s">
        <v>8271</v>
      </c>
      <c r="Q3342" s="7">
        <f t="shared" si="314"/>
        <v>1.3816666666666666</v>
      </c>
      <c r="R3342" s="8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5">
        <f t="shared" si="312"/>
        <v>42510.798854166671</v>
      </c>
      <c r="L3343" s="5">
        <f t="shared" si="313"/>
        <v>42533.708333333328</v>
      </c>
      <c r="M3343" t="b">
        <v>0</v>
      </c>
      <c r="N3343">
        <v>28</v>
      </c>
      <c r="O3343" t="b">
        <v>1</v>
      </c>
      <c r="P3343" t="s">
        <v>8271</v>
      </c>
      <c r="Q3343" s="7">
        <f t="shared" si="314"/>
        <v>1</v>
      </c>
      <c r="R3343" s="8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5">
        <f t="shared" si="312"/>
        <v>42062.296412037031</v>
      </c>
      <c r="L3344" s="5">
        <f t="shared" si="313"/>
        <v>42095.207638888889</v>
      </c>
      <c r="M3344" t="b">
        <v>0</v>
      </c>
      <c r="N3344">
        <v>78</v>
      </c>
      <c r="O3344" t="b">
        <v>1</v>
      </c>
      <c r="P3344" t="s">
        <v>8271</v>
      </c>
      <c r="Q3344" s="7">
        <f t="shared" si="314"/>
        <v>1.0166666666666666</v>
      </c>
      <c r="R3344" s="8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5">
        <f t="shared" si="312"/>
        <v>42452.916481481487</v>
      </c>
      <c r="L3345" s="5">
        <f t="shared" si="313"/>
        <v>42473.554166666669</v>
      </c>
      <c r="M3345" t="b">
        <v>0</v>
      </c>
      <c r="N3345">
        <v>23</v>
      </c>
      <c r="O3345" t="b">
        <v>1</v>
      </c>
      <c r="P3345" t="s">
        <v>8271</v>
      </c>
      <c r="Q3345" s="7">
        <f t="shared" si="314"/>
        <v>1.7142857142857142</v>
      </c>
      <c r="R3345" s="8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5">
        <f t="shared" si="312"/>
        <v>41851.200150462959</v>
      </c>
      <c r="L3346" s="5">
        <f t="shared" si="313"/>
        <v>41881.200150462959</v>
      </c>
      <c r="M3346" t="b">
        <v>0</v>
      </c>
      <c r="N3346">
        <v>40</v>
      </c>
      <c r="O3346" t="b">
        <v>1</v>
      </c>
      <c r="P3346" t="s">
        <v>8271</v>
      </c>
      <c r="Q3346" s="7">
        <f t="shared" si="314"/>
        <v>1.0144444444444445</v>
      </c>
      <c r="R3346" s="8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5">
        <f t="shared" si="312"/>
        <v>42053.106111111112</v>
      </c>
      <c r="L3347" s="5">
        <f t="shared" si="313"/>
        <v>42112.025694444441</v>
      </c>
      <c r="M3347" t="b">
        <v>0</v>
      </c>
      <c r="N3347">
        <v>13</v>
      </c>
      <c r="O3347" t="b">
        <v>1</v>
      </c>
      <c r="P3347" t="s">
        <v>8271</v>
      </c>
      <c r="Q3347" s="7">
        <f t="shared" si="314"/>
        <v>1.3</v>
      </c>
      <c r="R3347" s="8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5">
        <f t="shared" si="312"/>
        <v>42054.024421296301</v>
      </c>
      <c r="L3348" s="5">
        <f t="shared" si="313"/>
        <v>42061.024421296301</v>
      </c>
      <c r="M3348" t="b">
        <v>0</v>
      </c>
      <c r="N3348">
        <v>18</v>
      </c>
      <c r="O3348" t="b">
        <v>1</v>
      </c>
      <c r="P3348" t="s">
        <v>8271</v>
      </c>
      <c r="Q3348" s="7">
        <f t="shared" si="314"/>
        <v>1.1000000000000001</v>
      </c>
      <c r="R3348" s="8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5">
        <f t="shared" si="312"/>
        <v>42484.551550925928</v>
      </c>
      <c r="L3349" s="5">
        <f t="shared" si="313"/>
        <v>42498.875</v>
      </c>
      <c r="M3349" t="b">
        <v>0</v>
      </c>
      <c r="N3349">
        <v>22</v>
      </c>
      <c r="O3349" t="b">
        <v>1</v>
      </c>
      <c r="P3349" t="s">
        <v>8271</v>
      </c>
      <c r="Q3349" s="7">
        <f t="shared" si="314"/>
        <v>1.1944999999999999</v>
      </c>
      <c r="R3349" s="8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5">
        <f t="shared" si="312"/>
        <v>42466.558796296296</v>
      </c>
      <c r="L3350" s="5">
        <f t="shared" si="313"/>
        <v>42490.165972222225</v>
      </c>
      <c r="M3350" t="b">
        <v>0</v>
      </c>
      <c r="N3350">
        <v>79</v>
      </c>
      <c r="O3350" t="b">
        <v>1</v>
      </c>
      <c r="P3350" t="s">
        <v>8271</v>
      </c>
      <c r="Q3350" s="7">
        <f t="shared" si="314"/>
        <v>1.002909090909091</v>
      </c>
      <c r="R3350" s="8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5">
        <f t="shared" si="312"/>
        <v>42513.110787037032</v>
      </c>
      <c r="L3351" s="5">
        <f t="shared" si="313"/>
        <v>42534.708333333328</v>
      </c>
      <c r="M3351" t="b">
        <v>0</v>
      </c>
      <c r="N3351">
        <v>14</v>
      </c>
      <c r="O3351" t="b">
        <v>1</v>
      </c>
      <c r="P3351" t="s">
        <v>8271</v>
      </c>
      <c r="Q3351" s="7">
        <f t="shared" si="314"/>
        <v>1.534</v>
      </c>
      <c r="R3351" s="8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5">
        <f t="shared" si="312"/>
        <v>42302.701516203699</v>
      </c>
      <c r="L3352" s="5">
        <f t="shared" si="313"/>
        <v>42337.958333333328</v>
      </c>
      <c r="M3352" t="b">
        <v>0</v>
      </c>
      <c r="N3352">
        <v>51</v>
      </c>
      <c r="O3352" t="b">
        <v>1</v>
      </c>
      <c r="P3352" t="s">
        <v>8271</v>
      </c>
      <c r="Q3352" s="7">
        <f t="shared" si="314"/>
        <v>1.0442857142857143</v>
      </c>
      <c r="R3352" s="8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5">
        <f t="shared" si="312"/>
        <v>41806.395428240743</v>
      </c>
      <c r="L3353" s="5">
        <f t="shared" si="313"/>
        <v>41843.458333333336</v>
      </c>
      <c r="M3353" t="b">
        <v>0</v>
      </c>
      <c r="N3353">
        <v>54</v>
      </c>
      <c r="O3353" t="b">
        <v>1</v>
      </c>
      <c r="P3353" t="s">
        <v>8271</v>
      </c>
      <c r="Q3353" s="7">
        <f t="shared" si="314"/>
        <v>1.0109999999999999</v>
      </c>
      <c r="R3353" s="8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5">
        <f t="shared" si="312"/>
        <v>42495.992800925931</v>
      </c>
      <c r="L3354" s="5">
        <f t="shared" si="313"/>
        <v>42552.958333333328</v>
      </c>
      <c r="M3354" t="b">
        <v>0</v>
      </c>
      <c r="N3354">
        <v>70</v>
      </c>
      <c r="O3354" t="b">
        <v>1</v>
      </c>
      <c r="P3354" t="s">
        <v>8271</v>
      </c>
      <c r="Q3354" s="7">
        <f t="shared" si="314"/>
        <v>1.0751999999999999</v>
      </c>
      <c r="R3354" s="8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5">
        <f t="shared" si="312"/>
        <v>42479.432291666672</v>
      </c>
      <c r="L3355" s="5">
        <f t="shared" si="313"/>
        <v>42492.958333333328</v>
      </c>
      <c r="M3355" t="b">
        <v>0</v>
      </c>
      <c r="N3355">
        <v>44</v>
      </c>
      <c r="O3355" t="b">
        <v>1</v>
      </c>
      <c r="P3355" t="s">
        <v>8271</v>
      </c>
      <c r="Q3355" s="7">
        <f t="shared" si="314"/>
        <v>3.15</v>
      </c>
      <c r="R3355" s="8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5">
        <f t="shared" si="312"/>
        <v>42270.7269212963</v>
      </c>
      <c r="L3356" s="5">
        <f t="shared" si="313"/>
        <v>42306.167361111111</v>
      </c>
      <c r="M3356" t="b">
        <v>0</v>
      </c>
      <c r="N3356">
        <v>55</v>
      </c>
      <c r="O3356" t="b">
        <v>1</v>
      </c>
      <c r="P3356" t="s">
        <v>8271</v>
      </c>
      <c r="Q3356" s="7">
        <f t="shared" si="314"/>
        <v>1.0193333333333334</v>
      </c>
      <c r="R3356" s="8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5">
        <f t="shared" si="312"/>
        <v>42489.619525462964</v>
      </c>
      <c r="L3357" s="5">
        <f t="shared" si="313"/>
        <v>42500.470138888893</v>
      </c>
      <c r="M3357" t="b">
        <v>0</v>
      </c>
      <c r="N3357">
        <v>15</v>
      </c>
      <c r="O3357" t="b">
        <v>1</v>
      </c>
      <c r="P3357" t="s">
        <v>8271</v>
      </c>
      <c r="Q3357" s="7">
        <f t="shared" si="314"/>
        <v>1.2628571428571429</v>
      </c>
      <c r="R3357" s="8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5">
        <f t="shared" si="312"/>
        <v>42536.815648148149</v>
      </c>
      <c r="L3358" s="5">
        <f t="shared" si="313"/>
        <v>42566.815648148149</v>
      </c>
      <c r="M3358" t="b">
        <v>0</v>
      </c>
      <c r="N3358">
        <v>27</v>
      </c>
      <c r="O3358" t="b">
        <v>1</v>
      </c>
      <c r="P3358" t="s">
        <v>8271</v>
      </c>
      <c r="Q3358" s="7">
        <f t="shared" si="314"/>
        <v>1.014</v>
      </c>
      <c r="R3358" s="8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5">
        <f t="shared" si="312"/>
        <v>41822.417939814812</v>
      </c>
      <c r="L3359" s="5">
        <f t="shared" si="313"/>
        <v>41852.417939814812</v>
      </c>
      <c r="M3359" t="b">
        <v>0</v>
      </c>
      <c r="N3359">
        <v>21</v>
      </c>
      <c r="O3359" t="b">
        <v>1</v>
      </c>
      <c r="P3359" t="s">
        <v>8271</v>
      </c>
      <c r="Q3359" s="7">
        <f t="shared" si="314"/>
        <v>1.01</v>
      </c>
      <c r="R3359" s="8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5">
        <f t="shared" si="312"/>
        <v>41932.311099537037</v>
      </c>
      <c r="L3360" s="5">
        <f t="shared" si="313"/>
        <v>41962.352766203709</v>
      </c>
      <c r="M3360" t="b">
        <v>0</v>
      </c>
      <c r="N3360">
        <v>162</v>
      </c>
      <c r="O3360" t="b">
        <v>1</v>
      </c>
      <c r="P3360" t="s">
        <v>8271</v>
      </c>
      <c r="Q3360" s="7">
        <f t="shared" si="314"/>
        <v>1.0299</v>
      </c>
      <c r="R3360" s="8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5">
        <f t="shared" si="312"/>
        <v>42746.057106481487</v>
      </c>
      <c r="L3361" s="5">
        <f t="shared" si="313"/>
        <v>42791.057106481487</v>
      </c>
      <c r="M3361" t="b">
        <v>0</v>
      </c>
      <c r="N3361">
        <v>23</v>
      </c>
      <c r="O3361" t="b">
        <v>1</v>
      </c>
      <c r="P3361" t="s">
        <v>8271</v>
      </c>
      <c r="Q3361" s="7">
        <f t="shared" si="314"/>
        <v>1.0625</v>
      </c>
      <c r="R3361" s="8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5">
        <f t="shared" si="312"/>
        <v>42697.082673611112</v>
      </c>
      <c r="L3362" s="5">
        <f t="shared" si="313"/>
        <v>42718.665972222225</v>
      </c>
      <c r="M3362" t="b">
        <v>0</v>
      </c>
      <c r="N3362">
        <v>72</v>
      </c>
      <c r="O3362" t="b">
        <v>1</v>
      </c>
      <c r="P3362" t="s">
        <v>8271</v>
      </c>
      <c r="Q3362" s="7">
        <f t="shared" si="314"/>
        <v>1.0137777777777779</v>
      </c>
      <c r="R3362" s="8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5">
        <f t="shared" si="312"/>
        <v>41866.025347222225</v>
      </c>
      <c r="L3363" s="5">
        <f t="shared" si="313"/>
        <v>41883.665972222225</v>
      </c>
      <c r="M3363" t="b">
        <v>0</v>
      </c>
      <c r="N3363">
        <v>68</v>
      </c>
      <c r="O3363" t="b">
        <v>1</v>
      </c>
      <c r="P3363" t="s">
        <v>8271</v>
      </c>
      <c r="Q3363" s="7">
        <f t="shared" si="314"/>
        <v>1.1346000000000001</v>
      </c>
      <c r="R3363" s="8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5">
        <f t="shared" si="312"/>
        <v>42056.091631944444</v>
      </c>
      <c r="L3364" s="5">
        <f t="shared" si="313"/>
        <v>42070.204861111109</v>
      </c>
      <c r="M3364" t="b">
        <v>0</v>
      </c>
      <c r="N3364">
        <v>20</v>
      </c>
      <c r="O3364" t="b">
        <v>1</v>
      </c>
      <c r="P3364" t="s">
        <v>8271</v>
      </c>
      <c r="Q3364" s="7">
        <f t="shared" si="314"/>
        <v>2.1800000000000002</v>
      </c>
      <c r="R3364" s="8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5">
        <f t="shared" si="312"/>
        <v>41851.771354166667</v>
      </c>
      <c r="L3365" s="5">
        <f t="shared" si="313"/>
        <v>41870.666666666664</v>
      </c>
      <c r="M3365" t="b">
        <v>0</v>
      </c>
      <c r="N3365">
        <v>26</v>
      </c>
      <c r="O3365" t="b">
        <v>1</v>
      </c>
      <c r="P3365" t="s">
        <v>8271</v>
      </c>
      <c r="Q3365" s="7">
        <f t="shared" si="314"/>
        <v>1.0141935483870967</v>
      </c>
      <c r="R3365" s="8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5">
        <f t="shared" si="312"/>
        <v>42422.977418981478</v>
      </c>
      <c r="L3366" s="5">
        <f t="shared" si="313"/>
        <v>42444.875</v>
      </c>
      <c r="M3366" t="b">
        <v>0</v>
      </c>
      <c r="N3366">
        <v>72</v>
      </c>
      <c r="O3366" t="b">
        <v>1</v>
      </c>
      <c r="P3366" t="s">
        <v>8271</v>
      </c>
      <c r="Q3366" s="7">
        <f t="shared" si="314"/>
        <v>1.0593333333333332</v>
      </c>
      <c r="R3366" s="8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5">
        <f t="shared" si="312"/>
        <v>42321.101759259262</v>
      </c>
      <c r="L3367" s="5">
        <f t="shared" si="313"/>
        <v>42351.101759259262</v>
      </c>
      <c r="M3367" t="b">
        <v>0</v>
      </c>
      <c r="N3367">
        <v>3</v>
      </c>
      <c r="O3367" t="b">
        <v>1</v>
      </c>
      <c r="P3367" t="s">
        <v>8271</v>
      </c>
      <c r="Q3367" s="7">
        <f t="shared" si="314"/>
        <v>1.04</v>
      </c>
      <c r="R3367" s="8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5">
        <f t="shared" si="312"/>
        <v>42107.067557870367</v>
      </c>
      <c r="L3368" s="5">
        <f t="shared" si="313"/>
        <v>42137.067557870367</v>
      </c>
      <c r="M3368" t="b">
        <v>0</v>
      </c>
      <c r="N3368">
        <v>18</v>
      </c>
      <c r="O3368" t="b">
        <v>1</v>
      </c>
      <c r="P3368" t="s">
        <v>8271</v>
      </c>
      <c r="Q3368" s="7">
        <f t="shared" si="314"/>
        <v>2.21</v>
      </c>
      <c r="R3368" s="8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5">
        <f t="shared" si="312"/>
        <v>42192.933958333335</v>
      </c>
      <c r="L3369" s="5">
        <f t="shared" si="313"/>
        <v>42217.933958333335</v>
      </c>
      <c r="M3369" t="b">
        <v>0</v>
      </c>
      <c r="N3369">
        <v>30</v>
      </c>
      <c r="O3369" t="b">
        <v>1</v>
      </c>
      <c r="P3369" t="s">
        <v>8271</v>
      </c>
      <c r="Q3369" s="7">
        <f t="shared" si="314"/>
        <v>1.1866666666666668</v>
      </c>
      <c r="R3369" s="8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5">
        <f t="shared" si="312"/>
        <v>41969.199756944443</v>
      </c>
      <c r="L3370" s="5">
        <f t="shared" si="313"/>
        <v>42005.208333333328</v>
      </c>
      <c r="M3370" t="b">
        <v>0</v>
      </c>
      <c r="N3370">
        <v>23</v>
      </c>
      <c r="O3370" t="b">
        <v>1</v>
      </c>
      <c r="P3370" t="s">
        <v>8271</v>
      </c>
      <c r="Q3370" s="7">
        <f t="shared" si="314"/>
        <v>1.046</v>
      </c>
      <c r="R3370" s="8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5">
        <f t="shared" si="312"/>
        <v>42690.041435185187</v>
      </c>
      <c r="L3371" s="5">
        <f t="shared" si="313"/>
        <v>42750.041435185187</v>
      </c>
      <c r="M3371" t="b">
        <v>0</v>
      </c>
      <c r="N3371">
        <v>54</v>
      </c>
      <c r="O3371" t="b">
        <v>1</v>
      </c>
      <c r="P3371" t="s">
        <v>8271</v>
      </c>
      <c r="Q3371" s="7">
        <f t="shared" si="314"/>
        <v>1.0389999999999999</v>
      </c>
      <c r="R3371" s="8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5">
        <f t="shared" si="312"/>
        <v>42690.334317129629</v>
      </c>
      <c r="L3372" s="5">
        <f t="shared" si="313"/>
        <v>42721.333333333328</v>
      </c>
      <c r="M3372" t="b">
        <v>0</v>
      </c>
      <c r="N3372">
        <v>26</v>
      </c>
      <c r="O3372" t="b">
        <v>1</v>
      </c>
      <c r="P3372" t="s">
        <v>8271</v>
      </c>
      <c r="Q3372" s="7">
        <f t="shared" si="314"/>
        <v>1.1773333333333333</v>
      </c>
      <c r="R3372" s="8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5">
        <f t="shared" si="312"/>
        <v>42312.874594907407</v>
      </c>
      <c r="L3373" s="5">
        <f t="shared" si="313"/>
        <v>42340.874594907407</v>
      </c>
      <c r="M3373" t="b">
        <v>0</v>
      </c>
      <c r="N3373">
        <v>9</v>
      </c>
      <c r="O3373" t="b">
        <v>1</v>
      </c>
      <c r="P3373" t="s">
        <v>8271</v>
      </c>
      <c r="Q3373" s="7">
        <f t="shared" si="314"/>
        <v>1.385</v>
      </c>
      <c r="R3373" s="8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5">
        <f t="shared" si="312"/>
        <v>41855.548101851848</v>
      </c>
      <c r="L3374" s="5">
        <f t="shared" si="313"/>
        <v>41876.207638888889</v>
      </c>
      <c r="M3374" t="b">
        <v>0</v>
      </c>
      <c r="N3374">
        <v>27</v>
      </c>
      <c r="O3374" t="b">
        <v>1</v>
      </c>
      <c r="P3374" t="s">
        <v>8271</v>
      </c>
      <c r="Q3374" s="7">
        <f t="shared" si="314"/>
        <v>1.0349999999999999</v>
      </c>
      <c r="R3374" s="8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5">
        <f t="shared" si="312"/>
        <v>42179.854629629626</v>
      </c>
      <c r="L3375" s="5">
        <f t="shared" si="313"/>
        <v>42203.666666666672</v>
      </c>
      <c r="M3375" t="b">
        <v>0</v>
      </c>
      <c r="N3375">
        <v>30</v>
      </c>
      <c r="O3375" t="b">
        <v>1</v>
      </c>
      <c r="P3375" t="s">
        <v>8271</v>
      </c>
      <c r="Q3375" s="7">
        <f t="shared" si="314"/>
        <v>1.0024999999999999</v>
      </c>
      <c r="R3375" s="8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5">
        <f t="shared" si="312"/>
        <v>42275.731666666667</v>
      </c>
      <c r="L3376" s="5">
        <f t="shared" si="313"/>
        <v>42305.731666666667</v>
      </c>
      <c r="M3376" t="b">
        <v>0</v>
      </c>
      <c r="N3376">
        <v>52</v>
      </c>
      <c r="O3376" t="b">
        <v>1</v>
      </c>
      <c r="P3376" t="s">
        <v>8271</v>
      </c>
      <c r="Q3376" s="7">
        <f t="shared" si="314"/>
        <v>1.0657142857142856</v>
      </c>
      <c r="R3376" s="8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5">
        <f t="shared" si="312"/>
        <v>41765.610798611109</v>
      </c>
      <c r="L3377" s="5">
        <f t="shared" si="313"/>
        <v>41777.610798611109</v>
      </c>
      <c r="M3377" t="b">
        <v>0</v>
      </c>
      <c r="N3377">
        <v>17</v>
      </c>
      <c r="O3377" t="b">
        <v>1</v>
      </c>
      <c r="P3377" t="s">
        <v>8271</v>
      </c>
      <c r="Q3377" s="7">
        <f t="shared" si="314"/>
        <v>1</v>
      </c>
      <c r="R3377" s="8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5">
        <f t="shared" si="312"/>
        <v>42059.701319444444</v>
      </c>
      <c r="L3378" s="5">
        <f t="shared" si="313"/>
        <v>42119.659652777773</v>
      </c>
      <c r="M3378" t="b">
        <v>0</v>
      </c>
      <c r="N3378">
        <v>19</v>
      </c>
      <c r="O3378" t="b">
        <v>1</v>
      </c>
      <c r="P3378" t="s">
        <v>8271</v>
      </c>
      <c r="Q3378" s="7">
        <f t="shared" si="314"/>
        <v>1.0001249999999999</v>
      </c>
      <c r="R3378" s="8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5">
        <f t="shared" si="312"/>
        <v>42053.732627314821</v>
      </c>
      <c r="L3379" s="5">
        <f t="shared" si="313"/>
        <v>42083.705555555556</v>
      </c>
      <c r="M3379" t="b">
        <v>0</v>
      </c>
      <c r="N3379">
        <v>77</v>
      </c>
      <c r="O3379" t="b">
        <v>1</v>
      </c>
      <c r="P3379" t="s">
        <v>8271</v>
      </c>
      <c r="Q3379" s="7">
        <f t="shared" si="314"/>
        <v>1.0105</v>
      </c>
      <c r="R3379" s="8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5">
        <f t="shared" si="312"/>
        <v>41858.355393518519</v>
      </c>
      <c r="L3380" s="5">
        <f t="shared" si="313"/>
        <v>41882.547222222223</v>
      </c>
      <c r="M3380" t="b">
        <v>0</v>
      </c>
      <c r="N3380">
        <v>21</v>
      </c>
      <c r="O3380" t="b">
        <v>1</v>
      </c>
      <c r="P3380" t="s">
        <v>8271</v>
      </c>
      <c r="Q3380" s="7">
        <f t="shared" si="314"/>
        <v>1.0763636363636364</v>
      </c>
      <c r="R3380" s="8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5">
        <f t="shared" si="312"/>
        <v>42225.513888888891</v>
      </c>
      <c r="L3381" s="5">
        <f t="shared" si="313"/>
        <v>42242.958333333328</v>
      </c>
      <c r="M3381" t="b">
        <v>0</v>
      </c>
      <c r="N3381">
        <v>38</v>
      </c>
      <c r="O3381" t="b">
        <v>1</v>
      </c>
      <c r="P3381" t="s">
        <v>8271</v>
      </c>
      <c r="Q3381" s="7">
        <f t="shared" si="314"/>
        <v>1.0365</v>
      </c>
      <c r="R3381" s="8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5">
        <f t="shared" si="312"/>
        <v>41937.95344907407</v>
      </c>
      <c r="L3382" s="5">
        <f t="shared" si="313"/>
        <v>41972.995115740734</v>
      </c>
      <c r="M3382" t="b">
        <v>0</v>
      </c>
      <c r="N3382">
        <v>28</v>
      </c>
      <c r="O3382" t="b">
        <v>1</v>
      </c>
      <c r="P3382" t="s">
        <v>8271</v>
      </c>
      <c r="Q3382" s="7">
        <f t="shared" si="314"/>
        <v>1.0443333333333333</v>
      </c>
      <c r="R3382" s="8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5">
        <f t="shared" si="312"/>
        <v>42044.184988425928</v>
      </c>
      <c r="L3383" s="5">
        <f t="shared" si="313"/>
        <v>42074.143321759257</v>
      </c>
      <c r="M3383" t="b">
        <v>0</v>
      </c>
      <c r="N3383">
        <v>48</v>
      </c>
      <c r="O3383" t="b">
        <v>1</v>
      </c>
      <c r="P3383" t="s">
        <v>8271</v>
      </c>
      <c r="Q3383" s="7">
        <f t="shared" si="314"/>
        <v>1.0225</v>
      </c>
      <c r="R3383" s="8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5">
        <f t="shared" si="312"/>
        <v>42559.431203703702</v>
      </c>
      <c r="L3384" s="5">
        <f t="shared" si="313"/>
        <v>42583.957638888889</v>
      </c>
      <c r="M3384" t="b">
        <v>0</v>
      </c>
      <c r="N3384">
        <v>46</v>
      </c>
      <c r="O3384" t="b">
        <v>1</v>
      </c>
      <c r="P3384" t="s">
        <v>8271</v>
      </c>
      <c r="Q3384" s="7">
        <f t="shared" si="314"/>
        <v>1.0074285714285713</v>
      </c>
      <c r="R3384" s="8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5">
        <f t="shared" si="312"/>
        <v>42524.782638888893</v>
      </c>
      <c r="L3385" s="5">
        <f t="shared" si="313"/>
        <v>42544.782638888893</v>
      </c>
      <c r="M3385" t="b">
        <v>0</v>
      </c>
      <c r="N3385">
        <v>30</v>
      </c>
      <c r="O3385" t="b">
        <v>1</v>
      </c>
      <c r="P3385" t="s">
        <v>8271</v>
      </c>
      <c r="Q3385" s="7">
        <f t="shared" si="314"/>
        <v>1.1171428571428572</v>
      </c>
      <c r="R3385" s="8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5">
        <f t="shared" si="312"/>
        <v>42292.087592592594</v>
      </c>
      <c r="L3386" s="5">
        <f t="shared" si="313"/>
        <v>42329.125</v>
      </c>
      <c r="M3386" t="b">
        <v>0</v>
      </c>
      <c r="N3386">
        <v>64</v>
      </c>
      <c r="O3386" t="b">
        <v>1</v>
      </c>
      <c r="P3386" t="s">
        <v>8271</v>
      </c>
      <c r="Q3386" s="7">
        <f t="shared" si="314"/>
        <v>1.0001100000000001</v>
      </c>
      <c r="R3386" s="8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5">
        <f t="shared" si="312"/>
        <v>41953.8675</v>
      </c>
      <c r="L3387" s="5">
        <f t="shared" si="313"/>
        <v>41983.8675</v>
      </c>
      <c r="M3387" t="b">
        <v>0</v>
      </c>
      <c r="N3387">
        <v>15</v>
      </c>
      <c r="O3387" t="b">
        <v>1</v>
      </c>
      <c r="P3387" t="s">
        <v>8271</v>
      </c>
      <c r="Q3387" s="7">
        <f t="shared" si="314"/>
        <v>1</v>
      </c>
      <c r="R3387" s="8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5">
        <f t="shared" si="312"/>
        <v>41946.644745370373</v>
      </c>
      <c r="L3388" s="5">
        <f t="shared" si="313"/>
        <v>41976.644745370373</v>
      </c>
      <c r="M3388" t="b">
        <v>0</v>
      </c>
      <c r="N3388">
        <v>41</v>
      </c>
      <c r="O3388" t="b">
        <v>1</v>
      </c>
      <c r="P3388" t="s">
        <v>8271</v>
      </c>
      <c r="Q3388" s="7">
        <f t="shared" si="314"/>
        <v>1.05</v>
      </c>
      <c r="R3388" s="8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5">
        <f t="shared" si="312"/>
        <v>41947.762592592589</v>
      </c>
      <c r="L3389" s="5">
        <f t="shared" si="313"/>
        <v>41987.762592592597</v>
      </c>
      <c r="M3389" t="b">
        <v>0</v>
      </c>
      <c r="N3389">
        <v>35</v>
      </c>
      <c r="O3389" t="b">
        <v>1</v>
      </c>
      <c r="P3389" t="s">
        <v>8271</v>
      </c>
      <c r="Q3389" s="7">
        <f t="shared" si="314"/>
        <v>1.1686666666666667</v>
      </c>
      <c r="R3389" s="8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5">
        <f t="shared" si="312"/>
        <v>42143.461122685185</v>
      </c>
      <c r="L3390" s="5">
        <f t="shared" si="313"/>
        <v>42173.461122685185</v>
      </c>
      <c r="M3390" t="b">
        <v>0</v>
      </c>
      <c r="N3390">
        <v>45</v>
      </c>
      <c r="O3390" t="b">
        <v>1</v>
      </c>
      <c r="P3390" t="s">
        <v>8271</v>
      </c>
      <c r="Q3390" s="7">
        <f t="shared" si="314"/>
        <v>1.038</v>
      </c>
      <c r="R3390" s="8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5">
        <f t="shared" si="312"/>
        <v>42494.563449074078</v>
      </c>
      <c r="L3391" s="5">
        <f t="shared" si="313"/>
        <v>42524.563449074078</v>
      </c>
      <c r="M3391" t="b">
        <v>0</v>
      </c>
      <c r="N3391">
        <v>62</v>
      </c>
      <c r="O3391" t="b">
        <v>1</v>
      </c>
      <c r="P3391" t="s">
        <v>8271</v>
      </c>
      <c r="Q3391" s="7">
        <f t="shared" si="314"/>
        <v>1.145</v>
      </c>
      <c r="R3391" s="8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5">
        <f t="shared" si="312"/>
        <v>41815.774826388886</v>
      </c>
      <c r="L3392" s="5">
        <f t="shared" si="313"/>
        <v>41830.774826388886</v>
      </c>
      <c r="M3392" t="b">
        <v>0</v>
      </c>
      <c r="N3392">
        <v>22</v>
      </c>
      <c r="O3392" t="b">
        <v>1</v>
      </c>
      <c r="P3392" t="s">
        <v>8271</v>
      </c>
      <c r="Q3392" s="7">
        <f t="shared" si="314"/>
        <v>1.024</v>
      </c>
      <c r="R3392" s="8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5">
        <f t="shared" si="312"/>
        <v>41830.545694444445</v>
      </c>
      <c r="L3393" s="5">
        <f t="shared" si="313"/>
        <v>41859.936111111114</v>
      </c>
      <c r="M3393" t="b">
        <v>0</v>
      </c>
      <c r="N3393">
        <v>18</v>
      </c>
      <c r="O3393" t="b">
        <v>1</v>
      </c>
      <c r="P3393" t="s">
        <v>8271</v>
      </c>
      <c r="Q3393" s="7">
        <f t="shared" si="314"/>
        <v>2.23</v>
      </c>
      <c r="R3393" s="8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5">
        <f t="shared" si="312"/>
        <v>42446.845543981486</v>
      </c>
      <c r="L3394" s="5">
        <f t="shared" si="313"/>
        <v>42496.845543981486</v>
      </c>
      <c r="M3394" t="b">
        <v>0</v>
      </c>
      <c r="N3394">
        <v>12</v>
      </c>
      <c r="O3394" t="b">
        <v>1</v>
      </c>
      <c r="P3394" t="s">
        <v>8271</v>
      </c>
      <c r="Q3394" s="7">
        <f t="shared" si="314"/>
        <v>1</v>
      </c>
      <c r="R3394" s="8">
        <f t="shared" si="315"/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5">
        <f t="shared" ref="K3395:K3458" si="318">(((J3395/60)/60)/24)+DATE(1970,1,1)</f>
        <v>41923.921643518523</v>
      </c>
      <c r="L3395" s="5">
        <f t="shared" ref="L3395:L3458" si="319">(((I3395/60)/60)/24)+DATE(1970,1,1)</f>
        <v>41949.031944444447</v>
      </c>
      <c r="M3395" t="b">
        <v>0</v>
      </c>
      <c r="N3395">
        <v>44</v>
      </c>
      <c r="O3395" t="b">
        <v>1</v>
      </c>
      <c r="P3395" t="s">
        <v>8271</v>
      </c>
      <c r="Q3395" s="7">
        <f t="shared" ref="Q3395:Q3458" si="320">E3395/D3395</f>
        <v>1.0580000000000001</v>
      </c>
      <c r="R3395" s="8">
        <f t="shared" ref="R3395:R3458" si="321">IFERROR(E3395/N3395,0)</f>
        <v>36.06818181818182</v>
      </c>
      <c r="S3395" t="str">
        <f t="shared" ref="S3395:S3458" si="322">LEFT(P3395,FIND("/",P3395)-1)</f>
        <v>theater</v>
      </c>
      <c r="T3395" t="str">
        <f t="shared" ref="T3395:T3458" si="323">RIGHT(P3395,LEN(P3395)-FIND("/",P3395))</f>
        <v>plays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5">
        <f t="shared" si="318"/>
        <v>41817.59542824074</v>
      </c>
      <c r="L3396" s="5">
        <f t="shared" si="319"/>
        <v>41847.59542824074</v>
      </c>
      <c r="M3396" t="b">
        <v>0</v>
      </c>
      <c r="N3396">
        <v>27</v>
      </c>
      <c r="O3396" t="b">
        <v>1</v>
      </c>
      <c r="P3396" t="s">
        <v>8271</v>
      </c>
      <c r="Q3396" s="7">
        <f t="shared" si="320"/>
        <v>1.4236363636363636</v>
      </c>
      <c r="R3396" s="8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5">
        <f t="shared" si="318"/>
        <v>42140.712314814817</v>
      </c>
      <c r="L3397" s="5">
        <f t="shared" si="319"/>
        <v>42154.756944444445</v>
      </c>
      <c r="M3397" t="b">
        <v>0</v>
      </c>
      <c r="N3397">
        <v>38</v>
      </c>
      <c r="O3397" t="b">
        <v>1</v>
      </c>
      <c r="P3397" t="s">
        <v>8271</v>
      </c>
      <c r="Q3397" s="7">
        <f t="shared" si="320"/>
        <v>1.84</v>
      </c>
      <c r="R3397" s="8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5">
        <f t="shared" si="318"/>
        <v>41764.44663194444</v>
      </c>
      <c r="L3398" s="5">
        <f t="shared" si="319"/>
        <v>41791.165972222225</v>
      </c>
      <c r="M3398" t="b">
        <v>0</v>
      </c>
      <c r="N3398">
        <v>28</v>
      </c>
      <c r="O3398" t="b">
        <v>1</v>
      </c>
      <c r="P3398" t="s">
        <v>8271</v>
      </c>
      <c r="Q3398" s="7">
        <f t="shared" si="320"/>
        <v>1.0433333333333332</v>
      </c>
      <c r="R3398" s="8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5">
        <f t="shared" si="318"/>
        <v>42378.478344907402</v>
      </c>
      <c r="L3399" s="5">
        <f t="shared" si="319"/>
        <v>42418.916666666672</v>
      </c>
      <c r="M3399" t="b">
        <v>0</v>
      </c>
      <c r="N3399">
        <v>24</v>
      </c>
      <c r="O3399" t="b">
        <v>1</v>
      </c>
      <c r="P3399" t="s">
        <v>8271</v>
      </c>
      <c r="Q3399" s="7">
        <f t="shared" si="320"/>
        <v>1.1200000000000001</v>
      </c>
      <c r="R3399" s="8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5">
        <f t="shared" si="318"/>
        <v>41941.75203703704</v>
      </c>
      <c r="L3400" s="5">
        <f t="shared" si="319"/>
        <v>41964.708333333328</v>
      </c>
      <c r="M3400" t="b">
        <v>0</v>
      </c>
      <c r="N3400">
        <v>65</v>
      </c>
      <c r="O3400" t="b">
        <v>1</v>
      </c>
      <c r="P3400" t="s">
        <v>8271</v>
      </c>
      <c r="Q3400" s="7">
        <f t="shared" si="320"/>
        <v>1.1107499999999999</v>
      </c>
      <c r="R3400" s="8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5">
        <f t="shared" si="318"/>
        <v>42026.920428240745</v>
      </c>
      <c r="L3401" s="5">
        <f t="shared" si="319"/>
        <v>42056.920428240745</v>
      </c>
      <c r="M3401" t="b">
        <v>0</v>
      </c>
      <c r="N3401">
        <v>46</v>
      </c>
      <c r="O3401" t="b">
        <v>1</v>
      </c>
      <c r="P3401" t="s">
        <v>8271</v>
      </c>
      <c r="Q3401" s="7">
        <f t="shared" si="320"/>
        <v>1.0375000000000001</v>
      </c>
      <c r="R3401" s="8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5">
        <f t="shared" si="318"/>
        <v>41834.953865740739</v>
      </c>
      <c r="L3402" s="5">
        <f t="shared" si="319"/>
        <v>41879.953865740739</v>
      </c>
      <c r="M3402" t="b">
        <v>0</v>
      </c>
      <c r="N3402">
        <v>85</v>
      </c>
      <c r="O3402" t="b">
        <v>1</v>
      </c>
      <c r="P3402" t="s">
        <v>8271</v>
      </c>
      <c r="Q3402" s="7">
        <f t="shared" si="320"/>
        <v>1.0041</v>
      </c>
      <c r="R3402" s="8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5">
        <f t="shared" si="318"/>
        <v>42193.723912037036</v>
      </c>
      <c r="L3403" s="5">
        <f t="shared" si="319"/>
        <v>42223.723912037036</v>
      </c>
      <c r="M3403" t="b">
        <v>0</v>
      </c>
      <c r="N3403">
        <v>66</v>
      </c>
      <c r="O3403" t="b">
        <v>1</v>
      </c>
      <c r="P3403" t="s">
        <v>8271</v>
      </c>
      <c r="Q3403" s="7">
        <f t="shared" si="320"/>
        <v>1.0186206896551724</v>
      </c>
      <c r="R3403" s="8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5">
        <f t="shared" si="318"/>
        <v>42290.61855324074</v>
      </c>
      <c r="L3404" s="5">
        <f t="shared" si="319"/>
        <v>42320.104861111111</v>
      </c>
      <c r="M3404" t="b">
        <v>0</v>
      </c>
      <c r="N3404">
        <v>165</v>
      </c>
      <c r="O3404" t="b">
        <v>1</v>
      </c>
      <c r="P3404" t="s">
        <v>8271</v>
      </c>
      <c r="Q3404" s="7">
        <f t="shared" si="320"/>
        <v>1.0976666666666666</v>
      </c>
      <c r="R3404" s="8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5">
        <f t="shared" si="318"/>
        <v>42150.462083333332</v>
      </c>
      <c r="L3405" s="5">
        <f t="shared" si="319"/>
        <v>42180.462083333332</v>
      </c>
      <c r="M3405" t="b">
        <v>0</v>
      </c>
      <c r="N3405">
        <v>17</v>
      </c>
      <c r="O3405" t="b">
        <v>1</v>
      </c>
      <c r="P3405" t="s">
        <v>8271</v>
      </c>
      <c r="Q3405" s="7">
        <f t="shared" si="320"/>
        <v>1</v>
      </c>
      <c r="R3405" s="8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5">
        <f t="shared" si="318"/>
        <v>42152.503495370373</v>
      </c>
      <c r="L3406" s="5">
        <f t="shared" si="319"/>
        <v>42172.503495370373</v>
      </c>
      <c r="M3406" t="b">
        <v>0</v>
      </c>
      <c r="N3406">
        <v>3</v>
      </c>
      <c r="O3406" t="b">
        <v>1</v>
      </c>
      <c r="P3406" t="s">
        <v>8271</v>
      </c>
      <c r="Q3406" s="7">
        <f t="shared" si="320"/>
        <v>1.22</v>
      </c>
      <c r="R3406" s="8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5">
        <f t="shared" si="318"/>
        <v>42410.017199074078</v>
      </c>
      <c r="L3407" s="5">
        <f t="shared" si="319"/>
        <v>42430.999305555553</v>
      </c>
      <c r="M3407" t="b">
        <v>0</v>
      </c>
      <c r="N3407">
        <v>17</v>
      </c>
      <c r="O3407" t="b">
        <v>1</v>
      </c>
      <c r="P3407" t="s">
        <v>8271</v>
      </c>
      <c r="Q3407" s="7">
        <f t="shared" si="320"/>
        <v>1.3757142857142857</v>
      </c>
      <c r="R3407" s="8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5">
        <f t="shared" si="318"/>
        <v>41791.492777777778</v>
      </c>
      <c r="L3408" s="5">
        <f t="shared" si="319"/>
        <v>41836.492777777778</v>
      </c>
      <c r="M3408" t="b">
        <v>0</v>
      </c>
      <c r="N3408">
        <v>91</v>
      </c>
      <c r="O3408" t="b">
        <v>1</v>
      </c>
      <c r="P3408" t="s">
        <v>8271</v>
      </c>
      <c r="Q3408" s="7">
        <f t="shared" si="320"/>
        <v>1.0031000000000001</v>
      </c>
      <c r="R3408" s="8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5">
        <f t="shared" si="318"/>
        <v>41796.422326388885</v>
      </c>
      <c r="L3409" s="5">
        <f t="shared" si="319"/>
        <v>41826.422326388885</v>
      </c>
      <c r="M3409" t="b">
        <v>0</v>
      </c>
      <c r="N3409">
        <v>67</v>
      </c>
      <c r="O3409" t="b">
        <v>1</v>
      </c>
      <c r="P3409" t="s">
        <v>8271</v>
      </c>
      <c r="Q3409" s="7">
        <f t="shared" si="320"/>
        <v>1.071</v>
      </c>
      <c r="R3409" s="8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5">
        <f t="shared" si="318"/>
        <v>41808.991944444446</v>
      </c>
      <c r="L3410" s="5">
        <f t="shared" si="319"/>
        <v>41838.991944444446</v>
      </c>
      <c r="M3410" t="b">
        <v>0</v>
      </c>
      <c r="N3410">
        <v>18</v>
      </c>
      <c r="O3410" t="b">
        <v>1</v>
      </c>
      <c r="P3410" t="s">
        <v>8271</v>
      </c>
      <c r="Q3410" s="7">
        <f t="shared" si="320"/>
        <v>2.11</v>
      </c>
      <c r="R3410" s="8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5">
        <f t="shared" si="318"/>
        <v>42544.814328703709</v>
      </c>
      <c r="L3411" s="5">
        <f t="shared" si="319"/>
        <v>42582.873611111107</v>
      </c>
      <c r="M3411" t="b">
        <v>0</v>
      </c>
      <c r="N3411">
        <v>21</v>
      </c>
      <c r="O3411" t="b">
        <v>1</v>
      </c>
      <c r="P3411" t="s">
        <v>8271</v>
      </c>
      <c r="Q3411" s="7">
        <f t="shared" si="320"/>
        <v>1.236</v>
      </c>
      <c r="R3411" s="8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5">
        <f t="shared" si="318"/>
        <v>42500.041550925926</v>
      </c>
      <c r="L3412" s="5">
        <f t="shared" si="319"/>
        <v>42527.291666666672</v>
      </c>
      <c r="M3412" t="b">
        <v>0</v>
      </c>
      <c r="N3412">
        <v>40</v>
      </c>
      <c r="O3412" t="b">
        <v>1</v>
      </c>
      <c r="P3412" t="s">
        <v>8271</v>
      </c>
      <c r="Q3412" s="7">
        <f t="shared" si="320"/>
        <v>1.085</v>
      </c>
      <c r="R3412" s="8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5">
        <f t="shared" si="318"/>
        <v>42265.022824074069</v>
      </c>
      <c r="L3413" s="5">
        <f t="shared" si="319"/>
        <v>42285.022824074069</v>
      </c>
      <c r="M3413" t="b">
        <v>0</v>
      </c>
      <c r="N3413">
        <v>78</v>
      </c>
      <c r="O3413" t="b">
        <v>1</v>
      </c>
      <c r="P3413" t="s">
        <v>8271</v>
      </c>
      <c r="Q3413" s="7">
        <f t="shared" si="320"/>
        <v>1.0356666666666667</v>
      </c>
      <c r="R3413" s="8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5">
        <f t="shared" si="318"/>
        <v>41879.959050925929</v>
      </c>
      <c r="L3414" s="5">
        <f t="shared" si="319"/>
        <v>41909.959050925929</v>
      </c>
      <c r="M3414" t="b">
        <v>0</v>
      </c>
      <c r="N3414">
        <v>26</v>
      </c>
      <c r="O3414" t="b">
        <v>1</v>
      </c>
      <c r="P3414" t="s">
        <v>8271</v>
      </c>
      <c r="Q3414" s="7">
        <f t="shared" si="320"/>
        <v>1</v>
      </c>
      <c r="R3414" s="8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5">
        <f t="shared" si="318"/>
        <v>42053.733078703706</v>
      </c>
      <c r="L3415" s="5">
        <f t="shared" si="319"/>
        <v>42063.207638888889</v>
      </c>
      <c r="M3415" t="b">
        <v>0</v>
      </c>
      <c r="N3415">
        <v>14</v>
      </c>
      <c r="O3415" t="b">
        <v>1</v>
      </c>
      <c r="P3415" t="s">
        <v>8271</v>
      </c>
      <c r="Q3415" s="7">
        <f t="shared" si="320"/>
        <v>1.3</v>
      </c>
      <c r="R3415" s="8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5">
        <f t="shared" si="318"/>
        <v>42675.832465277781</v>
      </c>
      <c r="L3416" s="5">
        <f t="shared" si="319"/>
        <v>42705.332638888889</v>
      </c>
      <c r="M3416" t="b">
        <v>0</v>
      </c>
      <c r="N3416">
        <v>44</v>
      </c>
      <c r="O3416" t="b">
        <v>1</v>
      </c>
      <c r="P3416" t="s">
        <v>8271</v>
      </c>
      <c r="Q3416" s="7">
        <f t="shared" si="320"/>
        <v>1.0349999999999999</v>
      </c>
      <c r="R3416" s="8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5">
        <f t="shared" si="318"/>
        <v>42467.144166666665</v>
      </c>
      <c r="L3417" s="5">
        <f t="shared" si="319"/>
        <v>42477.979166666672</v>
      </c>
      <c r="M3417" t="b">
        <v>0</v>
      </c>
      <c r="N3417">
        <v>9</v>
      </c>
      <c r="O3417" t="b">
        <v>1</v>
      </c>
      <c r="P3417" t="s">
        <v>8271</v>
      </c>
      <c r="Q3417" s="7">
        <f t="shared" si="320"/>
        <v>1</v>
      </c>
      <c r="R3417" s="8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5">
        <f t="shared" si="318"/>
        <v>42089.412557870368</v>
      </c>
      <c r="L3418" s="5">
        <f t="shared" si="319"/>
        <v>42117.770833333328</v>
      </c>
      <c r="M3418" t="b">
        <v>0</v>
      </c>
      <c r="N3418">
        <v>30</v>
      </c>
      <c r="O3418" t="b">
        <v>1</v>
      </c>
      <c r="P3418" t="s">
        <v>8271</v>
      </c>
      <c r="Q3418" s="7">
        <f t="shared" si="320"/>
        <v>1.196</v>
      </c>
      <c r="R3418" s="8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5">
        <f t="shared" si="318"/>
        <v>41894.91375</v>
      </c>
      <c r="L3419" s="5">
        <f t="shared" si="319"/>
        <v>41938.029861111114</v>
      </c>
      <c r="M3419" t="b">
        <v>0</v>
      </c>
      <c r="N3419">
        <v>45</v>
      </c>
      <c r="O3419" t="b">
        <v>1</v>
      </c>
      <c r="P3419" t="s">
        <v>8271</v>
      </c>
      <c r="Q3419" s="7">
        <f t="shared" si="320"/>
        <v>1.0000058823529412</v>
      </c>
      <c r="R3419" s="8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5">
        <f t="shared" si="318"/>
        <v>41752.83457175926</v>
      </c>
      <c r="L3420" s="5">
        <f t="shared" si="319"/>
        <v>41782.83457175926</v>
      </c>
      <c r="M3420" t="b">
        <v>0</v>
      </c>
      <c r="N3420">
        <v>56</v>
      </c>
      <c r="O3420" t="b">
        <v>1</v>
      </c>
      <c r="P3420" t="s">
        <v>8271</v>
      </c>
      <c r="Q3420" s="7">
        <f t="shared" si="320"/>
        <v>1.00875</v>
      </c>
      <c r="R3420" s="8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5">
        <f t="shared" si="318"/>
        <v>42448.821585648147</v>
      </c>
      <c r="L3421" s="5">
        <f t="shared" si="319"/>
        <v>42466.895833333328</v>
      </c>
      <c r="M3421" t="b">
        <v>0</v>
      </c>
      <c r="N3421">
        <v>46</v>
      </c>
      <c r="O3421" t="b">
        <v>1</v>
      </c>
      <c r="P3421" t="s">
        <v>8271</v>
      </c>
      <c r="Q3421" s="7">
        <f t="shared" si="320"/>
        <v>1.0654545454545454</v>
      </c>
      <c r="R3421" s="8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5">
        <f t="shared" si="318"/>
        <v>42405.090300925927</v>
      </c>
      <c r="L3422" s="5">
        <f t="shared" si="319"/>
        <v>42414</v>
      </c>
      <c r="M3422" t="b">
        <v>0</v>
      </c>
      <c r="N3422">
        <v>34</v>
      </c>
      <c r="O3422" t="b">
        <v>1</v>
      </c>
      <c r="P3422" t="s">
        <v>8271</v>
      </c>
      <c r="Q3422" s="7">
        <f t="shared" si="320"/>
        <v>1.38</v>
      </c>
      <c r="R3422" s="8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5">
        <f t="shared" si="318"/>
        <v>42037.791238425925</v>
      </c>
      <c r="L3423" s="5">
        <f t="shared" si="319"/>
        <v>42067.791238425925</v>
      </c>
      <c r="M3423" t="b">
        <v>0</v>
      </c>
      <c r="N3423">
        <v>98</v>
      </c>
      <c r="O3423" t="b">
        <v>1</v>
      </c>
      <c r="P3423" t="s">
        <v>8271</v>
      </c>
      <c r="Q3423" s="7">
        <f t="shared" si="320"/>
        <v>1.0115000000000001</v>
      </c>
      <c r="R3423" s="8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5">
        <f t="shared" si="318"/>
        <v>42323.562222222223</v>
      </c>
      <c r="L3424" s="5">
        <f t="shared" si="319"/>
        <v>42352</v>
      </c>
      <c r="M3424" t="b">
        <v>0</v>
      </c>
      <c r="N3424">
        <v>46</v>
      </c>
      <c r="O3424" t="b">
        <v>1</v>
      </c>
      <c r="P3424" t="s">
        <v>8271</v>
      </c>
      <c r="Q3424" s="7">
        <f t="shared" si="320"/>
        <v>1.091</v>
      </c>
      <c r="R3424" s="8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5">
        <f t="shared" si="318"/>
        <v>42088.911354166667</v>
      </c>
      <c r="L3425" s="5">
        <f t="shared" si="319"/>
        <v>42118.911354166667</v>
      </c>
      <c r="M3425" t="b">
        <v>0</v>
      </c>
      <c r="N3425">
        <v>10</v>
      </c>
      <c r="O3425" t="b">
        <v>1</v>
      </c>
      <c r="P3425" t="s">
        <v>8271</v>
      </c>
      <c r="Q3425" s="7">
        <f t="shared" si="320"/>
        <v>1.4</v>
      </c>
      <c r="R3425" s="8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5">
        <f t="shared" si="318"/>
        <v>42018.676898148144</v>
      </c>
      <c r="L3426" s="5">
        <f t="shared" si="319"/>
        <v>42040.290972222225</v>
      </c>
      <c r="M3426" t="b">
        <v>0</v>
      </c>
      <c r="N3426">
        <v>76</v>
      </c>
      <c r="O3426" t="b">
        <v>1</v>
      </c>
      <c r="P3426" t="s">
        <v>8271</v>
      </c>
      <c r="Q3426" s="7">
        <f t="shared" si="320"/>
        <v>1.0358333333333334</v>
      </c>
      <c r="R3426" s="8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5">
        <f t="shared" si="318"/>
        <v>41884.617314814815</v>
      </c>
      <c r="L3427" s="5">
        <f t="shared" si="319"/>
        <v>41916.617314814815</v>
      </c>
      <c r="M3427" t="b">
        <v>0</v>
      </c>
      <c r="N3427">
        <v>104</v>
      </c>
      <c r="O3427" t="b">
        <v>1</v>
      </c>
      <c r="P3427" t="s">
        <v>8271</v>
      </c>
      <c r="Q3427" s="7">
        <f t="shared" si="320"/>
        <v>1.0297033333333332</v>
      </c>
      <c r="R3427" s="8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5">
        <f t="shared" si="318"/>
        <v>41884.056747685187</v>
      </c>
      <c r="L3428" s="5">
        <f t="shared" si="319"/>
        <v>41903.083333333336</v>
      </c>
      <c r="M3428" t="b">
        <v>0</v>
      </c>
      <c r="N3428">
        <v>87</v>
      </c>
      <c r="O3428" t="b">
        <v>1</v>
      </c>
      <c r="P3428" t="s">
        <v>8271</v>
      </c>
      <c r="Q3428" s="7">
        <f t="shared" si="320"/>
        <v>1.0813333333333333</v>
      </c>
      <c r="R3428" s="8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5">
        <f t="shared" si="318"/>
        <v>41792.645277777774</v>
      </c>
      <c r="L3429" s="5">
        <f t="shared" si="319"/>
        <v>41822.645277777774</v>
      </c>
      <c r="M3429" t="b">
        <v>0</v>
      </c>
      <c r="N3429">
        <v>29</v>
      </c>
      <c r="O3429" t="b">
        <v>1</v>
      </c>
      <c r="P3429" t="s">
        <v>8271</v>
      </c>
      <c r="Q3429" s="7">
        <f t="shared" si="320"/>
        <v>1</v>
      </c>
      <c r="R3429" s="8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5">
        <f t="shared" si="318"/>
        <v>42038.720451388886</v>
      </c>
      <c r="L3430" s="5">
        <f t="shared" si="319"/>
        <v>42063.708333333328</v>
      </c>
      <c r="M3430" t="b">
        <v>0</v>
      </c>
      <c r="N3430">
        <v>51</v>
      </c>
      <c r="O3430" t="b">
        <v>1</v>
      </c>
      <c r="P3430" t="s">
        <v>8271</v>
      </c>
      <c r="Q3430" s="7">
        <f t="shared" si="320"/>
        <v>1.0275000000000001</v>
      </c>
      <c r="R3430" s="8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5">
        <f t="shared" si="318"/>
        <v>42662.021539351852</v>
      </c>
      <c r="L3431" s="5">
        <f t="shared" si="319"/>
        <v>42676.021539351852</v>
      </c>
      <c r="M3431" t="b">
        <v>0</v>
      </c>
      <c r="N3431">
        <v>12</v>
      </c>
      <c r="O3431" t="b">
        <v>1</v>
      </c>
      <c r="P3431" t="s">
        <v>8271</v>
      </c>
      <c r="Q3431" s="7">
        <f t="shared" si="320"/>
        <v>1.3</v>
      </c>
      <c r="R3431" s="8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5">
        <f t="shared" si="318"/>
        <v>41820.945613425924</v>
      </c>
      <c r="L3432" s="5">
        <f t="shared" si="319"/>
        <v>41850.945613425924</v>
      </c>
      <c r="M3432" t="b">
        <v>0</v>
      </c>
      <c r="N3432">
        <v>72</v>
      </c>
      <c r="O3432" t="b">
        <v>1</v>
      </c>
      <c r="P3432" t="s">
        <v>8271</v>
      </c>
      <c r="Q3432" s="7">
        <f t="shared" si="320"/>
        <v>1.0854949999999999</v>
      </c>
      <c r="R3432" s="8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5">
        <f t="shared" si="318"/>
        <v>41839.730937500004</v>
      </c>
      <c r="L3433" s="5">
        <f t="shared" si="319"/>
        <v>41869.730937500004</v>
      </c>
      <c r="M3433" t="b">
        <v>0</v>
      </c>
      <c r="N3433">
        <v>21</v>
      </c>
      <c r="O3433" t="b">
        <v>1</v>
      </c>
      <c r="P3433" t="s">
        <v>8271</v>
      </c>
      <c r="Q3433" s="7">
        <f t="shared" si="320"/>
        <v>1</v>
      </c>
      <c r="R3433" s="8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5">
        <f t="shared" si="318"/>
        <v>42380.581180555557</v>
      </c>
      <c r="L3434" s="5">
        <f t="shared" si="319"/>
        <v>42405.916666666672</v>
      </c>
      <c r="M3434" t="b">
        <v>0</v>
      </c>
      <c r="N3434">
        <v>42</v>
      </c>
      <c r="O3434" t="b">
        <v>1</v>
      </c>
      <c r="P3434" t="s">
        <v>8271</v>
      </c>
      <c r="Q3434" s="7">
        <f t="shared" si="320"/>
        <v>1.0965</v>
      </c>
      <c r="R3434" s="8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5">
        <f t="shared" si="318"/>
        <v>41776.063136574077</v>
      </c>
      <c r="L3435" s="5">
        <f t="shared" si="319"/>
        <v>41807.125</v>
      </c>
      <c r="M3435" t="b">
        <v>0</v>
      </c>
      <c r="N3435">
        <v>71</v>
      </c>
      <c r="O3435" t="b">
        <v>1</v>
      </c>
      <c r="P3435" t="s">
        <v>8271</v>
      </c>
      <c r="Q3435" s="7">
        <f t="shared" si="320"/>
        <v>1.0026315789473683</v>
      </c>
      <c r="R3435" s="8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5">
        <f t="shared" si="318"/>
        <v>41800.380428240744</v>
      </c>
      <c r="L3436" s="5">
        <f t="shared" si="319"/>
        <v>41830.380428240744</v>
      </c>
      <c r="M3436" t="b">
        <v>0</v>
      </c>
      <c r="N3436">
        <v>168</v>
      </c>
      <c r="O3436" t="b">
        <v>1</v>
      </c>
      <c r="P3436" t="s">
        <v>8271</v>
      </c>
      <c r="Q3436" s="7">
        <f t="shared" si="320"/>
        <v>1.0555000000000001</v>
      </c>
      <c r="R3436" s="8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5">
        <f t="shared" si="318"/>
        <v>42572.61681712963</v>
      </c>
      <c r="L3437" s="5">
        <f t="shared" si="319"/>
        <v>42589.125</v>
      </c>
      <c r="M3437" t="b">
        <v>0</v>
      </c>
      <c r="N3437">
        <v>19</v>
      </c>
      <c r="O3437" t="b">
        <v>1</v>
      </c>
      <c r="P3437" t="s">
        <v>8271</v>
      </c>
      <c r="Q3437" s="7">
        <f t="shared" si="320"/>
        <v>1.1200000000000001</v>
      </c>
      <c r="R3437" s="8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5">
        <f t="shared" si="318"/>
        <v>41851.541585648149</v>
      </c>
      <c r="L3438" s="5">
        <f t="shared" si="319"/>
        <v>41872.686111111114</v>
      </c>
      <c r="M3438" t="b">
        <v>0</v>
      </c>
      <c r="N3438">
        <v>37</v>
      </c>
      <c r="O3438" t="b">
        <v>1</v>
      </c>
      <c r="P3438" t="s">
        <v>8271</v>
      </c>
      <c r="Q3438" s="7">
        <f t="shared" si="320"/>
        <v>1.0589999999999999</v>
      </c>
      <c r="R3438" s="8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5">
        <f t="shared" si="318"/>
        <v>42205.710879629631</v>
      </c>
      <c r="L3439" s="5">
        <f t="shared" si="319"/>
        <v>42235.710879629631</v>
      </c>
      <c r="M3439" t="b">
        <v>0</v>
      </c>
      <c r="N3439">
        <v>36</v>
      </c>
      <c r="O3439" t="b">
        <v>1</v>
      </c>
      <c r="P3439" t="s">
        <v>8271</v>
      </c>
      <c r="Q3439" s="7">
        <f t="shared" si="320"/>
        <v>1.01</v>
      </c>
      <c r="R3439" s="8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5">
        <f t="shared" si="318"/>
        <v>42100.927858796291</v>
      </c>
      <c r="L3440" s="5">
        <f t="shared" si="319"/>
        <v>42126.875</v>
      </c>
      <c r="M3440" t="b">
        <v>0</v>
      </c>
      <c r="N3440">
        <v>14</v>
      </c>
      <c r="O3440" t="b">
        <v>1</v>
      </c>
      <c r="P3440" t="s">
        <v>8271</v>
      </c>
      <c r="Q3440" s="7">
        <f t="shared" si="320"/>
        <v>1.042</v>
      </c>
      <c r="R3440" s="8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5">
        <f t="shared" si="318"/>
        <v>42374.911226851851</v>
      </c>
      <c r="L3441" s="5">
        <f t="shared" si="319"/>
        <v>42388.207638888889</v>
      </c>
      <c r="M3441" t="b">
        <v>0</v>
      </c>
      <c r="N3441">
        <v>18</v>
      </c>
      <c r="O3441" t="b">
        <v>1</v>
      </c>
      <c r="P3441" t="s">
        <v>8271</v>
      </c>
      <c r="Q3441" s="7">
        <f t="shared" si="320"/>
        <v>1.3467833333333334</v>
      </c>
      <c r="R3441" s="8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5">
        <f t="shared" si="318"/>
        <v>41809.12300925926</v>
      </c>
      <c r="L3442" s="5">
        <f t="shared" si="319"/>
        <v>41831.677083333336</v>
      </c>
      <c r="M3442" t="b">
        <v>0</v>
      </c>
      <c r="N3442">
        <v>82</v>
      </c>
      <c r="O3442" t="b">
        <v>1</v>
      </c>
      <c r="P3442" t="s">
        <v>8271</v>
      </c>
      <c r="Q3442" s="7">
        <f t="shared" si="320"/>
        <v>1.052184</v>
      </c>
      <c r="R3442" s="8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5">
        <f t="shared" si="318"/>
        <v>42294.429641203707</v>
      </c>
      <c r="L3443" s="5">
        <f t="shared" si="319"/>
        <v>42321.845138888893</v>
      </c>
      <c r="M3443" t="b">
        <v>0</v>
      </c>
      <c r="N3443">
        <v>43</v>
      </c>
      <c r="O3443" t="b">
        <v>1</v>
      </c>
      <c r="P3443" t="s">
        <v>8271</v>
      </c>
      <c r="Q3443" s="7">
        <f t="shared" si="320"/>
        <v>1.026</v>
      </c>
      <c r="R3443" s="8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5">
        <f t="shared" si="318"/>
        <v>42124.841111111105</v>
      </c>
      <c r="L3444" s="5">
        <f t="shared" si="319"/>
        <v>42154.841111111105</v>
      </c>
      <c r="M3444" t="b">
        <v>0</v>
      </c>
      <c r="N3444">
        <v>8</v>
      </c>
      <c r="O3444" t="b">
        <v>1</v>
      </c>
      <c r="P3444" t="s">
        <v>8271</v>
      </c>
      <c r="Q3444" s="7">
        <f t="shared" si="320"/>
        <v>1</v>
      </c>
      <c r="R3444" s="8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5">
        <f t="shared" si="318"/>
        <v>41861.524837962963</v>
      </c>
      <c r="L3445" s="5">
        <f t="shared" si="319"/>
        <v>41891.524837962963</v>
      </c>
      <c r="M3445" t="b">
        <v>0</v>
      </c>
      <c r="N3445">
        <v>45</v>
      </c>
      <c r="O3445" t="b">
        <v>1</v>
      </c>
      <c r="P3445" t="s">
        <v>8271</v>
      </c>
      <c r="Q3445" s="7">
        <f t="shared" si="320"/>
        <v>1.855</v>
      </c>
      <c r="R3445" s="8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5">
        <f t="shared" si="318"/>
        <v>42521.291504629626</v>
      </c>
      <c r="L3446" s="5">
        <f t="shared" si="319"/>
        <v>42529.582638888889</v>
      </c>
      <c r="M3446" t="b">
        <v>0</v>
      </c>
      <c r="N3446">
        <v>20</v>
      </c>
      <c r="O3446" t="b">
        <v>1</v>
      </c>
      <c r="P3446" t="s">
        <v>8271</v>
      </c>
      <c r="Q3446" s="7">
        <f t="shared" si="320"/>
        <v>2.89</v>
      </c>
      <c r="R3446" s="8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5">
        <f t="shared" si="318"/>
        <v>42272.530509259261</v>
      </c>
      <c r="L3447" s="5">
        <f t="shared" si="319"/>
        <v>42300.530509259261</v>
      </c>
      <c r="M3447" t="b">
        <v>0</v>
      </c>
      <c r="N3447">
        <v>31</v>
      </c>
      <c r="O3447" t="b">
        <v>1</v>
      </c>
      <c r="P3447" t="s">
        <v>8271</v>
      </c>
      <c r="Q3447" s="7">
        <f t="shared" si="320"/>
        <v>1</v>
      </c>
      <c r="R3447" s="8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5">
        <f t="shared" si="318"/>
        <v>42016.832465277781</v>
      </c>
      <c r="L3448" s="5">
        <f t="shared" si="319"/>
        <v>42040.513888888891</v>
      </c>
      <c r="M3448" t="b">
        <v>0</v>
      </c>
      <c r="N3448">
        <v>25</v>
      </c>
      <c r="O3448" t="b">
        <v>1</v>
      </c>
      <c r="P3448" t="s">
        <v>8271</v>
      </c>
      <c r="Q3448" s="7">
        <f t="shared" si="320"/>
        <v>1.0820000000000001</v>
      </c>
      <c r="R3448" s="8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5">
        <f t="shared" si="318"/>
        <v>42402.889027777783</v>
      </c>
      <c r="L3449" s="5">
        <f t="shared" si="319"/>
        <v>42447.847361111111</v>
      </c>
      <c r="M3449" t="b">
        <v>0</v>
      </c>
      <c r="N3449">
        <v>14</v>
      </c>
      <c r="O3449" t="b">
        <v>1</v>
      </c>
      <c r="P3449" t="s">
        <v>8271</v>
      </c>
      <c r="Q3449" s="7">
        <f t="shared" si="320"/>
        <v>1.0780000000000001</v>
      </c>
      <c r="R3449" s="8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5">
        <f t="shared" si="318"/>
        <v>41960.119085648148</v>
      </c>
      <c r="L3450" s="5">
        <f t="shared" si="319"/>
        <v>41990.119085648148</v>
      </c>
      <c r="M3450" t="b">
        <v>0</v>
      </c>
      <c r="N3450">
        <v>45</v>
      </c>
      <c r="O3450" t="b">
        <v>1</v>
      </c>
      <c r="P3450" t="s">
        <v>8271</v>
      </c>
      <c r="Q3450" s="7">
        <f t="shared" si="320"/>
        <v>1.0976190476190477</v>
      </c>
      <c r="R3450" s="8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5">
        <f t="shared" si="318"/>
        <v>42532.052523148144</v>
      </c>
      <c r="L3451" s="5">
        <f t="shared" si="319"/>
        <v>42560.166666666672</v>
      </c>
      <c r="M3451" t="b">
        <v>0</v>
      </c>
      <c r="N3451">
        <v>20</v>
      </c>
      <c r="O3451" t="b">
        <v>1</v>
      </c>
      <c r="P3451" t="s">
        <v>8271</v>
      </c>
      <c r="Q3451" s="7">
        <f t="shared" si="320"/>
        <v>1.70625</v>
      </c>
      <c r="R3451" s="8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5">
        <f t="shared" si="318"/>
        <v>42036.704525462963</v>
      </c>
      <c r="L3452" s="5">
        <f t="shared" si="319"/>
        <v>42096.662858796291</v>
      </c>
      <c r="M3452" t="b">
        <v>0</v>
      </c>
      <c r="N3452">
        <v>39</v>
      </c>
      <c r="O3452" t="b">
        <v>1</v>
      </c>
      <c r="P3452" t="s">
        <v>8271</v>
      </c>
      <c r="Q3452" s="7">
        <f t="shared" si="320"/>
        <v>1.52</v>
      </c>
      <c r="R3452" s="8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5">
        <f t="shared" si="318"/>
        <v>42088.723692129628</v>
      </c>
      <c r="L3453" s="5">
        <f t="shared" si="319"/>
        <v>42115.723692129628</v>
      </c>
      <c r="M3453" t="b">
        <v>0</v>
      </c>
      <c r="N3453">
        <v>16</v>
      </c>
      <c r="O3453" t="b">
        <v>1</v>
      </c>
      <c r="P3453" t="s">
        <v>8271</v>
      </c>
      <c r="Q3453" s="7">
        <f t="shared" si="320"/>
        <v>1.0123076923076924</v>
      </c>
      <c r="R3453" s="8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5">
        <f t="shared" si="318"/>
        <v>41820.639189814814</v>
      </c>
      <c r="L3454" s="5">
        <f t="shared" si="319"/>
        <v>41843.165972222225</v>
      </c>
      <c r="M3454" t="b">
        <v>0</v>
      </c>
      <c r="N3454">
        <v>37</v>
      </c>
      <c r="O3454" t="b">
        <v>1</v>
      </c>
      <c r="P3454" t="s">
        <v>8271</v>
      </c>
      <c r="Q3454" s="7">
        <f t="shared" si="320"/>
        <v>1.532</v>
      </c>
      <c r="R3454" s="8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5">
        <f t="shared" si="318"/>
        <v>42535.97865740741</v>
      </c>
      <c r="L3455" s="5">
        <f t="shared" si="319"/>
        <v>42595.97865740741</v>
      </c>
      <c r="M3455" t="b">
        <v>0</v>
      </c>
      <c r="N3455">
        <v>14</v>
      </c>
      <c r="O3455" t="b">
        <v>1</v>
      </c>
      <c r="P3455" t="s">
        <v>8271</v>
      </c>
      <c r="Q3455" s="7">
        <f t="shared" si="320"/>
        <v>1.2833333333333334</v>
      </c>
      <c r="R3455" s="8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5">
        <f t="shared" si="318"/>
        <v>41821.698599537034</v>
      </c>
      <c r="L3456" s="5">
        <f t="shared" si="319"/>
        <v>41851.698599537034</v>
      </c>
      <c r="M3456" t="b">
        <v>0</v>
      </c>
      <c r="N3456">
        <v>21</v>
      </c>
      <c r="O3456" t="b">
        <v>1</v>
      </c>
      <c r="P3456" t="s">
        <v>8271</v>
      </c>
      <c r="Q3456" s="7">
        <f t="shared" si="320"/>
        <v>1.0071428571428571</v>
      </c>
      <c r="R3456" s="8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5">
        <f t="shared" si="318"/>
        <v>42626.7503125</v>
      </c>
      <c r="L3457" s="5">
        <f t="shared" si="319"/>
        <v>42656.7503125</v>
      </c>
      <c r="M3457" t="b">
        <v>0</v>
      </c>
      <c r="N3457">
        <v>69</v>
      </c>
      <c r="O3457" t="b">
        <v>1</v>
      </c>
      <c r="P3457" t="s">
        <v>8271</v>
      </c>
      <c r="Q3457" s="7">
        <f t="shared" si="320"/>
        <v>1.0065</v>
      </c>
      <c r="R3457" s="8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5">
        <f t="shared" si="318"/>
        <v>41821.205636574072</v>
      </c>
      <c r="L3458" s="5">
        <f t="shared" si="319"/>
        <v>41852.290972222225</v>
      </c>
      <c r="M3458" t="b">
        <v>0</v>
      </c>
      <c r="N3458">
        <v>16</v>
      </c>
      <c r="O3458" t="b">
        <v>1</v>
      </c>
      <c r="P3458" t="s">
        <v>8271</v>
      </c>
      <c r="Q3458" s="7">
        <f t="shared" si="320"/>
        <v>1.913</v>
      </c>
      <c r="R3458" s="8">
        <f t="shared" si="321"/>
        <v>358.6875</v>
      </c>
      <c r="S3458" t="str">
        <f t="shared" si="322"/>
        <v>theater</v>
      </c>
      <c r="T3458" t="str">
        <f t="shared" si="323"/>
        <v>plays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5">
        <f t="shared" ref="K3459:K3522" si="324">(((J3459/60)/60)/24)+DATE(1970,1,1)</f>
        <v>42016.706678240742</v>
      </c>
      <c r="L3459" s="5">
        <f t="shared" ref="L3459:L3522" si="325">(((I3459/60)/60)/24)+DATE(1970,1,1)</f>
        <v>42047.249305555553</v>
      </c>
      <c r="M3459" t="b">
        <v>0</v>
      </c>
      <c r="N3459">
        <v>55</v>
      </c>
      <c r="O3459" t="b">
        <v>1</v>
      </c>
      <c r="P3459" t="s">
        <v>8271</v>
      </c>
      <c r="Q3459" s="7">
        <f t="shared" ref="Q3459:Q3522" si="326">E3459/D3459</f>
        <v>1.4019999999999999</v>
      </c>
      <c r="R3459" s="8">
        <f t="shared" ref="R3459:R3522" si="327">IFERROR(E3459/N3459,0)</f>
        <v>50.981818181818184</v>
      </c>
      <c r="S3459" t="str">
        <f t="shared" ref="S3459:S3522" si="328">LEFT(P3459,FIND("/",P3459)-1)</f>
        <v>theater</v>
      </c>
      <c r="T3459" t="str">
        <f t="shared" ref="T3459:T3522" si="329">RIGHT(P3459,LEN(P3459)-FIND("/",P3459))</f>
        <v>plays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5">
        <f t="shared" si="324"/>
        <v>42011.202581018515</v>
      </c>
      <c r="L3460" s="5">
        <f t="shared" si="325"/>
        <v>42038.185416666667</v>
      </c>
      <c r="M3460" t="b">
        <v>0</v>
      </c>
      <c r="N3460">
        <v>27</v>
      </c>
      <c r="O3460" t="b">
        <v>1</v>
      </c>
      <c r="P3460" t="s">
        <v>8271</v>
      </c>
      <c r="Q3460" s="7">
        <f t="shared" si="326"/>
        <v>1.2433537832310839</v>
      </c>
      <c r="R3460" s="8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5">
        <f t="shared" si="324"/>
        <v>42480.479861111111</v>
      </c>
      <c r="L3461" s="5">
        <f t="shared" si="325"/>
        <v>42510.479861111111</v>
      </c>
      <c r="M3461" t="b">
        <v>0</v>
      </c>
      <c r="N3461">
        <v>36</v>
      </c>
      <c r="O3461" t="b">
        <v>1</v>
      </c>
      <c r="P3461" t="s">
        <v>8271</v>
      </c>
      <c r="Q3461" s="7">
        <f t="shared" si="326"/>
        <v>1.262</v>
      </c>
      <c r="R3461" s="8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5">
        <f t="shared" si="324"/>
        <v>41852.527222222219</v>
      </c>
      <c r="L3462" s="5">
        <f t="shared" si="325"/>
        <v>41866.527222222219</v>
      </c>
      <c r="M3462" t="b">
        <v>0</v>
      </c>
      <c r="N3462">
        <v>19</v>
      </c>
      <c r="O3462" t="b">
        <v>1</v>
      </c>
      <c r="P3462" t="s">
        <v>8271</v>
      </c>
      <c r="Q3462" s="7">
        <f t="shared" si="326"/>
        <v>1.9</v>
      </c>
      <c r="R3462" s="8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5">
        <f t="shared" si="324"/>
        <v>42643.632858796293</v>
      </c>
      <c r="L3463" s="5">
        <f t="shared" si="325"/>
        <v>42672.125</v>
      </c>
      <c r="M3463" t="b">
        <v>0</v>
      </c>
      <c r="N3463">
        <v>12</v>
      </c>
      <c r="O3463" t="b">
        <v>1</v>
      </c>
      <c r="P3463" t="s">
        <v>8271</v>
      </c>
      <c r="Q3463" s="7">
        <f t="shared" si="326"/>
        <v>1.39</v>
      </c>
      <c r="R3463" s="8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5">
        <f t="shared" si="324"/>
        <v>42179.898472222223</v>
      </c>
      <c r="L3464" s="5">
        <f t="shared" si="325"/>
        <v>42195.75</v>
      </c>
      <c r="M3464" t="b">
        <v>0</v>
      </c>
      <c r="N3464">
        <v>17</v>
      </c>
      <c r="O3464" t="b">
        <v>1</v>
      </c>
      <c r="P3464" t="s">
        <v>8271</v>
      </c>
      <c r="Q3464" s="7">
        <f t="shared" si="326"/>
        <v>2.02</v>
      </c>
      <c r="R3464" s="8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5">
        <f t="shared" si="324"/>
        <v>42612.918807870374</v>
      </c>
      <c r="L3465" s="5">
        <f t="shared" si="325"/>
        <v>42654.165972222225</v>
      </c>
      <c r="M3465" t="b">
        <v>0</v>
      </c>
      <c r="N3465">
        <v>114</v>
      </c>
      <c r="O3465" t="b">
        <v>1</v>
      </c>
      <c r="P3465" t="s">
        <v>8271</v>
      </c>
      <c r="Q3465" s="7">
        <f t="shared" si="326"/>
        <v>1.0338000000000001</v>
      </c>
      <c r="R3465" s="8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5">
        <f t="shared" si="324"/>
        <v>42575.130057870367</v>
      </c>
      <c r="L3466" s="5">
        <f t="shared" si="325"/>
        <v>42605.130057870367</v>
      </c>
      <c r="M3466" t="b">
        <v>0</v>
      </c>
      <c r="N3466">
        <v>93</v>
      </c>
      <c r="O3466" t="b">
        <v>1</v>
      </c>
      <c r="P3466" t="s">
        <v>8271</v>
      </c>
      <c r="Q3466" s="7">
        <f t="shared" si="326"/>
        <v>1.023236</v>
      </c>
      <c r="R3466" s="8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5">
        <f t="shared" si="324"/>
        <v>42200.625833333332</v>
      </c>
      <c r="L3467" s="5">
        <f t="shared" si="325"/>
        <v>42225.666666666672</v>
      </c>
      <c r="M3467" t="b">
        <v>0</v>
      </c>
      <c r="N3467">
        <v>36</v>
      </c>
      <c r="O3467" t="b">
        <v>1</v>
      </c>
      <c r="P3467" t="s">
        <v>8271</v>
      </c>
      <c r="Q3467" s="7">
        <f t="shared" si="326"/>
        <v>1.03</v>
      </c>
      <c r="R3467" s="8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5">
        <f t="shared" si="324"/>
        <v>42420.019097222219</v>
      </c>
      <c r="L3468" s="5">
        <f t="shared" si="325"/>
        <v>42479.977430555555</v>
      </c>
      <c r="M3468" t="b">
        <v>0</v>
      </c>
      <c r="N3468">
        <v>61</v>
      </c>
      <c r="O3468" t="b">
        <v>1</v>
      </c>
      <c r="P3468" t="s">
        <v>8271</v>
      </c>
      <c r="Q3468" s="7">
        <f t="shared" si="326"/>
        <v>1.2714285714285714</v>
      </c>
      <c r="R3468" s="8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5">
        <f t="shared" si="324"/>
        <v>42053.671666666662</v>
      </c>
      <c r="L3469" s="5">
        <f t="shared" si="325"/>
        <v>42083.630000000005</v>
      </c>
      <c r="M3469" t="b">
        <v>0</v>
      </c>
      <c r="N3469">
        <v>47</v>
      </c>
      <c r="O3469" t="b">
        <v>1</v>
      </c>
      <c r="P3469" t="s">
        <v>8271</v>
      </c>
      <c r="Q3469" s="7">
        <f t="shared" si="326"/>
        <v>1.01</v>
      </c>
      <c r="R3469" s="8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5">
        <f t="shared" si="324"/>
        <v>42605.765381944439</v>
      </c>
      <c r="L3470" s="5">
        <f t="shared" si="325"/>
        <v>42634.125</v>
      </c>
      <c r="M3470" t="b">
        <v>0</v>
      </c>
      <c r="N3470">
        <v>17</v>
      </c>
      <c r="O3470" t="b">
        <v>1</v>
      </c>
      <c r="P3470" t="s">
        <v>8271</v>
      </c>
      <c r="Q3470" s="7">
        <f t="shared" si="326"/>
        <v>1.2178</v>
      </c>
      <c r="R3470" s="8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5">
        <f t="shared" si="324"/>
        <v>42458.641724537039</v>
      </c>
      <c r="L3471" s="5">
        <f t="shared" si="325"/>
        <v>42488.641724537039</v>
      </c>
      <c r="M3471" t="b">
        <v>0</v>
      </c>
      <c r="N3471">
        <v>63</v>
      </c>
      <c r="O3471" t="b">
        <v>1</v>
      </c>
      <c r="P3471" t="s">
        <v>8271</v>
      </c>
      <c r="Q3471" s="7">
        <f t="shared" si="326"/>
        <v>1.1339285714285714</v>
      </c>
      <c r="R3471" s="8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5">
        <f t="shared" si="324"/>
        <v>42529.022013888884</v>
      </c>
      <c r="L3472" s="5">
        <f t="shared" si="325"/>
        <v>42566.901388888888</v>
      </c>
      <c r="M3472" t="b">
        <v>0</v>
      </c>
      <c r="N3472">
        <v>9</v>
      </c>
      <c r="O3472" t="b">
        <v>1</v>
      </c>
      <c r="P3472" t="s">
        <v>8271</v>
      </c>
      <c r="Q3472" s="7">
        <f t="shared" si="326"/>
        <v>1.5</v>
      </c>
      <c r="R3472" s="8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5">
        <f t="shared" si="324"/>
        <v>41841.820486111108</v>
      </c>
      <c r="L3473" s="5">
        <f t="shared" si="325"/>
        <v>41882.833333333336</v>
      </c>
      <c r="M3473" t="b">
        <v>0</v>
      </c>
      <c r="N3473">
        <v>30</v>
      </c>
      <c r="O3473" t="b">
        <v>1</v>
      </c>
      <c r="P3473" t="s">
        <v>8271</v>
      </c>
      <c r="Q3473" s="7">
        <f t="shared" si="326"/>
        <v>2.1459999999999999</v>
      </c>
      <c r="R3473" s="8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5">
        <f t="shared" si="324"/>
        <v>41928.170497685183</v>
      </c>
      <c r="L3474" s="5">
        <f t="shared" si="325"/>
        <v>41949.249305555553</v>
      </c>
      <c r="M3474" t="b">
        <v>0</v>
      </c>
      <c r="N3474">
        <v>23</v>
      </c>
      <c r="O3474" t="b">
        <v>1</v>
      </c>
      <c r="P3474" t="s">
        <v>8271</v>
      </c>
      <c r="Q3474" s="7">
        <f t="shared" si="326"/>
        <v>1.0205</v>
      </c>
      <c r="R3474" s="8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5">
        <f t="shared" si="324"/>
        <v>42062.834444444445</v>
      </c>
      <c r="L3475" s="5">
        <f t="shared" si="325"/>
        <v>42083.852083333331</v>
      </c>
      <c r="M3475" t="b">
        <v>0</v>
      </c>
      <c r="N3475">
        <v>33</v>
      </c>
      <c r="O3475" t="b">
        <v>1</v>
      </c>
      <c r="P3475" t="s">
        <v>8271</v>
      </c>
      <c r="Q3475" s="7">
        <f t="shared" si="326"/>
        <v>1</v>
      </c>
      <c r="R3475" s="8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5">
        <f t="shared" si="324"/>
        <v>42541.501516203702</v>
      </c>
      <c r="L3476" s="5">
        <f t="shared" si="325"/>
        <v>42571.501516203702</v>
      </c>
      <c r="M3476" t="b">
        <v>0</v>
      </c>
      <c r="N3476">
        <v>39</v>
      </c>
      <c r="O3476" t="b">
        <v>1</v>
      </c>
      <c r="P3476" t="s">
        <v>8271</v>
      </c>
      <c r="Q3476" s="7">
        <f t="shared" si="326"/>
        <v>1.01</v>
      </c>
      <c r="R3476" s="8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5">
        <f t="shared" si="324"/>
        <v>41918.880833333329</v>
      </c>
      <c r="L3477" s="5">
        <f t="shared" si="325"/>
        <v>41946</v>
      </c>
      <c r="M3477" t="b">
        <v>0</v>
      </c>
      <c r="N3477">
        <v>17</v>
      </c>
      <c r="O3477" t="b">
        <v>1</v>
      </c>
      <c r="P3477" t="s">
        <v>8271</v>
      </c>
      <c r="Q3477" s="7">
        <f t="shared" si="326"/>
        <v>1.1333333333333333</v>
      </c>
      <c r="R3477" s="8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5">
        <f t="shared" si="324"/>
        <v>41921.279976851853</v>
      </c>
      <c r="L3478" s="5">
        <f t="shared" si="325"/>
        <v>41939.125</v>
      </c>
      <c r="M3478" t="b">
        <v>0</v>
      </c>
      <c r="N3478">
        <v>6</v>
      </c>
      <c r="O3478" t="b">
        <v>1</v>
      </c>
      <c r="P3478" t="s">
        <v>8271</v>
      </c>
      <c r="Q3478" s="7">
        <f t="shared" si="326"/>
        <v>1.04</v>
      </c>
      <c r="R3478" s="8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5">
        <f t="shared" si="324"/>
        <v>42128.736608796295</v>
      </c>
      <c r="L3479" s="5">
        <f t="shared" si="325"/>
        <v>42141.125</v>
      </c>
      <c r="M3479" t="b">
        <v>0</v>
      </c>
      <c r="N3479">
        <v>39</v>
      </c>
      <c r="O3479" t="b">
        <v>1</v>
      </c>
      <c r="P3479" t="s">
        <v>8271</v>
      </c>
      <c r="Q3479" s="7">
        <f t="shared" si="326"/>
        <v>1.1533333333333333</v>
      </c>
      <c r="R3479" s="8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5">
        <f t="shared" si="324"/>
        <v>42053.916921296302</v>
      </c>
      <c r="L3480" s="5">
        <f t="shared" si="325"/>
        <v>42079.875</v>
      </c>
      <c r="M3480" t="b">
        <v>0</v>
      </c>
      <c r="N3480">
        <v>57</v>
      </c>
      <c r="O3480" t="b">
        <v>1</v>
      </c>
      <c r="P3480" t="s">
        <v>8271</v>
      </c>
      <c r="Q3480" s="7">
        <f t="shared" si="326"/>
        <v>1.1285000000000001</v>
      </c>
      <c r="R3480" s="8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5">
        <f t="shared" si="324"/>
        <v>41781.855092592588</v>
      </c>
      <c r="L3481" s="5">
        <f t="shared" si="325"/>
        <v>41811.855092592588</v>
      </c>
      <c r="M3481" t="b">
        <v>0</v>
      </c>
      <c r="N3481">
        <v>56</v>
      </c>
      <c r="O3481" t="b">
        <v>1</v>
      </c>
      <c r="P3481" t="s">
        <v>8271</v>
      </c>
      <c r="Q3481" s="7">
        <f t="shared" si="326"/>
        <v>1.2786666666666666</v>
      </c>
      <c r="R3481" s="8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5">
        <f t="shared" si="324"/>
        <v>42171.317442129628</v>
      </c>
      <c r="L3482" s="5">
        <f t="shared" si="325"/>
        <v>42195.875</v>
      </c>
      <c r="M3482" t="b">
        <v>0</v>
      </c>
      <c r="N3482">
        <v>13</v>
      </c>
      <c r="O3482" t="b">
        <v>1</v>
      </c>
      <c r="P3482" t="s">
        <v>8271</v>
      </c>
      <c r="Q3482" s="7">
        <f t="shared" si="326"/>
        <v>1.4266666666666667</v>
      </c>
      <c r="R3482" s="8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5">
        <f t="shared" si="324"/>
        <v>41989.24754629629</v>
      </c>
      <c r="L3483" s="5">
        <f t="shared" si="325"/>
        <v>42006.24754629629</v>
      </c>
      <c r="M3483" t="b">
        <v>0</v>
      </c>
      <c r="N3483">
        <v>95</v>
      </c>
      <c r="O3483" t="b">
        <v>1</v>
      </c>
      <c r="P3483" t="s">
        <v>8271</v>
      </c>
      <c r="Q3483" s="7">
        <f t="shared" si="326"/>
        <v>1.1879999999999999</v>
      </c>
      <c r="R3483" s="8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5">
        <f t="shared" si="324"/>
        <v>41796.771597222221</v>
      </c>
      <c r="L3484" s="5">
        <f t="shared" si="325"/>
        <v>41826.771597222221</v>
      </c>
      <c r="M3484" t="b">
        <v>0</v>
      </c>
      <c r="N3484">
        <v>80</v>
      </c>
      <c r="O3484" t="b">
        <v>1</v>
      </c>
      <c r="P3484" t="s">
        <v>8271</v>
      </c>
      <c r="Q3484" s="7">
        <f t="shared" si="326"/>
        <v>1.3833333333333333</v>
      </c>
      <c r="R3484" s="8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5">
        <f t="shared" si="324"/>
        <v>41793.668761574074</v>
      </c>
      <c r="L3485" s="5">
        <f t="shared" si="325"/>
        <v>41823.668761574074</v>
      </c>
      <c r="M3485" t="b">
        <v>0</v>
      </c>
      <c r="N3485">
        <v>133</v>
      </c>
      <c r="O3485" t="b">
        <v>1</v>
      </c>
      <c r="P3485" t="s">
        <v>8271</v>
      </c>
      <c r="Q3485" s="7">
        <f t="shared" si="326"/>
        <v>1.599402985074627</v>
      </c>
      <c r="R3485" s="8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5">
        <f t="shared" si="324"/>
        <v>42506.760405092587</v>
      </c>
      <c r="L3486" s="5">
        <f t="shared" si="325"/>
        <v>42536.760405092587</v>
      </c>
      <c r="M3486" t="b">
        <v>0</v>
      </c>
      <c r="N3486">
        <v>44</v>
      </c>
      <c r="O3486" t="b">
        <v>1</v>
      </c>
      <c r="P3486" t="s">
        <v>8271</v>
      </c>
      <c r="Q3486" s="7">
        <f t="shared" si="326"/>
        <v>1.1424000000000001</v>
      </c>
      <c r="R3486" s="8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5">
        <f t="shared" si="324"/>
        <v>42372.693055555559</v>
      </c>
      <c r="L3487" s="5">
        <f t="shared" si="325"/>
        <v>42402.693055555559</v>
      </c>
      <c r="M3487" t="b">
        <v>0</v>
      </c>
      <c r="N3487">
        <v>30</v>
      </c>
      <c r="O3487" t="b">
        <v>1</v>
      </c>
      <c r="P3487" t="s">
        <v>8271</v>
      </c>
      <c r="Q3487" s="7">
        <f t="shared" si="326"/>
        <v>1.0060606060606061</v>
      </c>
      <c r="R3487" s="8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5">
        <f t="shared" si="324"/>
        <v>42126.87501157407</v>
      </c>
      <c r="L3488" s="5">
        <f t="shared" si="325"/>
        <v>42158.290972222225</v>
      </c>
      <c r="M3488" t="b">
        <v>0</v>
      </c>
      <c r="N3488">
        <v>56</v>
      </c>
      <c r="O3488" t="b">
        <v>1</v>
      </c>
      <c r="P3488" t="s">
        <v>8271</v>
      </c>
      <c r="Q3488" s="7">
        <f t="shared" si="326"/>
        <v>1.552</v>
      </c>
      <c r="R3488" s="8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5">
        <f t="shared" si="324"/>
        <v>42149.940416666665</v>
      </c>
      <c r="L3489" s="5">
        <f t="shared" si="325"/>
        <v>42179.940416666665</v>
      </c>
      <c r="M3489" t="b">
        <v>0</v>
      </c>
      <c r="N3489">
        <v>66</v>
      </c>
      <c r="O3489" t="b">
        <v>1</v>
      </c>
      <c r="P3489" t="s">
        <v>8271</v>
      </c>
      <c r="Q3489" s="7">
        <f t="shared" si="326"/>
        <v>1.2775000000000001</v>
      </c>
      <c r="R3489" s="8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5">
        <f t="shared" si="324"/>
        <v>42087.768055555556</v>
      </c>
      <c r="L3490" s="5">
        <f t="shared" si="325"/>
        <v>42111.666666666672</v>
      </c>
      <c r="M3490" t="b">
        <v>0</v>
      </c>
      <c r="N3490">
        <v>29</v>
      </c>
      <c r="O3490" t="b">
        <v>1</v>
      </c>
      <c r="P3490" t="s">
        <v>8271</v>
      </c>
      <c r="Q3490" s="7">
        <f t="shared" si="326"/>
        <v>1.212</v>
      </c>
      <c r="R3490" s="8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5">
        <f t="shared" si="324"/>
        <v>41753.635775462964</v>
      </c>
      <c r="L3491" s="5">
        <f t="shared" si="325"/>
        <v>41783.875</v>
      </c>
      <c r="M3491" t="b">
        <v>0</v>
      </c>
      <c r="N3491">
        <v>72</v>
      </c>
      <c r="O3491" t="b">
        <v>1</v>
      </c>
      <c r="P3491" t="s">
        <v>8271</v>
      </c>
      <c r="Q3491" s="7">
        <f t="shared" si="326"/>
        <v>1.127</v>
      </c>
      <c r="R3491" s="8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5">
        <f t="shared" si="324"/>
        <v>42443.802361111113</v>
      </c>
      <c r="L3492" s="5">
        <f t="shared" si="325"/>
        <v>42473.802361111113</v>
      </c>
      <c r="M3492" t="b">
        <v>0</v>
      </c>
      <c r="N3492">
        <v>27</v>
      </c>
      <c r="O3492" t="b">
        <v>1</v>
      </c>
      <c r="P3492" t="s">
        <v>8271</v>
      </c>
      <c r="Q3492" s="7">
        <f t="shared" si="326"/>
        <v>1.2749999999999999</v>
      </c>
      <c r="R3492" s="8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5">
        <f t="shared" si="324"/>
        <v>42121.249814814815</v>
      </c>
      <c r="L3493" s="5">
        <f t="shared" si="325"/>
        <v>42142.249814814815</v>
      </c>
      <c r="M3493" t="b">
        <v>0</v>
      </c>
      <c r="N3493">
        <v>10</v>
      </c>
      <c r="O3493" t="b">
        <v>1</v>
      </c>
      <c r="P3493" t="s">
        <v>8271</v>
      </c>
      <c r="Q3493" s="7">
        <f t="shared" si="326"/>
        <v>1.5820000000000001</v>
      </c>
      <c r="R3493" s="8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5">
        <f t="shared" si="324"/>
        <v>42268.009224537032</v>
      </c>
      <c r="L3494" s="5">
        <f t="shared" si="325"/>
        <v>42303.009224537032</v>
      </c>
      <c r="M3494" t="b">
        <v>0</v>
      </c>
      <c r="N3494">
        <v>35</v>
      </c>
      <c r="O3494" t="b">
        <v>1</v>
      </c>
      <c r="P3494" t="s">
        <v>8271</v>
      </c>
      <c r="Q3494" s="7">
        <f t="shared" si="326"/>
        <v>1.0526894736842105</v>
      </c>
      <c r="R3494" s="8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5">
        <f t="shared" si="324"/>
        <v>41848.866157407407</v>
      </c>
      <c r="L3495" s="5">
        <f t="shared" si="325"/>
        <v>41868.21597222222</v>
      </c>
      <c r="M3495" t="b">
        <v>0</v>
      </c>
      <c r="N3495">
        <v>29</v>
      </c>
      <c r="O3495" t="b">
        <v>1</v>
      </c>
      <c r="P3495" t="s">
        <v>8271</v>
      </c>
      <c r="Q3495" s="7">
        <f t="shared" si="326"/>
        <v>1</v>
      </c>
      <c r="R3495" s="8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5">
        <f t="shared" si="324"/>
        <v>42689.214988425927</v>
      </c>
      <c r="L3496" s="5">
        <f t="shared" si="325"/>
        <v>42700.25</v>
      </c>
      <c r="M3496" t="b">
        <v>0</v>
      </c>
      <c r="N3496">
        <v>13</v>
      </c>
      <c r="O3496" t="b">
        <v>1</v>
      </c>
      <c r="P3496" t="s">
        <v>8271</v>
      </c>
      <c r="Q3496" s="7">
        <f t="shared" si="326"/>
        <v>1</v>
      </c>
      <c r="R3496" s="8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5">
        <f t="shared" si="324"/>
        <v>41915.762835648151</v>
      </c>
      <c r="L3497" s="5">
        <f t="shared" si="325"/>
        <v>41944.720833333333</v>
      </c>
      <c r="M3497" t="b">
        <v>0</v>
      </c>
      <c r="N3497">
        <v>72</v>
      </c>
      <c r="O3497" t="b">
        <v>1</v>
      </c>
      <c r="P3497" t="s">
        <v>8271</v>
      </c>
      <c r="Q3497" s="7">
        <f t="shared" si="326"/>
        <v>1.0686</v>
      </c>
      <c r="R3497" s="8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5">
        <f t="shared" si="324"/>
        <v>42584.846828703703</v>
      </c>
      <c r="L3498" s="5">
        <f t="shared" si="325"/>
        <v>42624.846828703703</v>
      </c>
      <c r="M3498" t="b">
        <v>0</v>
      </c>
      <c r="N3498">
        <v>78</v>
      </c>
      <c r="O3498" t="b">
        <v>1</v>
      </c>
      <c r="P3498" t="s">
        <v>8271</v>
      </c>
      <c r="Q3498" s="7">
        <f t="shared" si="326"/>
        <v>1.244</v>
      </c>
      <c r="R3498" s="8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5">
        <f t="shared" si="324"/>
        <v>42511.741944444439</v>
      </c>
      <c r="L3499" s="5">
        <f t="shared" si="325"/>
        <v>42523.916666666672</v>
      </c>
      <c r="M3499" t="b">
        <v>0</v>
      </c>
      <c r="N3499">
        <v>49</v>
      </c>
      <c r="O3499" t="b">
        <v>1</v>
      </c>
      <c r="P3499" t="s">
        <v>8271</v>
      </c>
      <c r="Q3499" s="7">
        <f t="shared" si="326"/>
        <v>1.0870406189555126</v>
      </c>
      <c r="R3499" s="8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5">
        <f t="shared" si="324"/>
        <v>42459.15861111111</v>
      </c>
      <c r="L3500" s="5">
        <f t="shared" si="325"/>
        <v>42518.905555555553</v>
      </c>
      <c r="M3500" t="b">
        <v>0</v>
      </c>
      <c r="N3500">
        <v>42</v>
      </c>
      <c r="O3500" t="b">
        <v>1</v>
      </c>
      <c r="P3500" t="s">
        <v>8271</v>
      </c>
      <c r="Q3500" s="7">
        <f t="shared" si="326"/>
        <v>1.0242424242424242</v>
      </c>
      <c r="R3500" s="8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5">
        <f t="shared" si="324"/>
        <v>42132.036168981482</v>
      </c>
      <c r="L3501" s="5">
        <f t="shared" si="325"/>
        <v>42186.290972222225</v>
      </c>
      <c r="M3501" t="b">
        <v>0</v>
      </c>
      <c r="N3501">
        <v>35</v>
      </c>
      <c r="O3501" t="b">
        <v>1</v>
      </c>
      <c r="P3501" t="s">
        <v>8271</v>
      </c>
      <c r="Q3501" s="7">
        <f t="shared" si="326"/>
        <v>1.0549999999999999</v>
      </c>
      <c r="R3501" s="8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5">
        <f t="shared" si="324"/>
        <v>42419.91942129629</v>
      </c>
      <c r="L3502" s="5">
        <f t="shared" si="325"/>
        <v>42436.207638888889</v>
      </c>
      <c r="M3502" t="b">
        <v>0</v>
      </c>
      <c r="N3502">
        <v>42</v>
      </c>
      <c r="O3502" t="b">
        <v>1</v>
      </c>
      <c r="P3502" t="s">
        <v>8271</v>
      </c>
      <c r="Q3502" s="7">
        <f t="shared" si="326"/>
        <v>1.0629999999999999</v>
      </c>
      <c r="R3502" s="8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5">
        <f t="shared" si="324"/>
        <v>42233.763831018514</v>
      </c>
      <c r="L3503" s="5">
        <f t="shared" si="325"/>
        <v>42258.763831018514</v>
      </c>
      <c r="M3503" t="b">
        <v>0</v>
      </c>
      <c r="N3503">
        <v>42</v>
      </c>
      <c r="O3503" t="b">
        <v>1</v>
      </c>
      <c r="P3503" t="s">
        <v>8271</v>
      </c>
      <c r="Q3503" s="7">
        <f t="shared" si="326"/>
        <v>1.0066666666666666</v>
      </c>
      <c r="R3503" s="8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5">
        <f t="shared" si="324"/>
        <v>42430.839398148149</v>
      </c>
      <c r="L3504" s="5">
        <f t="shared" si="325"/>
        <v>42445.165972222225</v>
      </c>
      <c r="M3504" t="b">
        <v>0</v>
      </c>
      <c r="N3504">
        <v>31</v>
      </c>
      <c r="O3504" t="b">
        <v>1</v>
      </c>
      <c r="P3504" t="s">
        <v>8271</v>
      </c>
      <c r="Q3504" s="7">
        <f t="shared" si="326"/>
        <v>1.054</v>
      </c>
      <c r="R3504" s="8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5">
        <f t="shared" si="324"/>
        <v>42545.478333333333</v>
      </c>
      <c r="L3505" s="5">
        <f t="shared" si="325"/>
        <v>42575.478333333333</v>
      </c>
      <c r="M3505" t="b">
        <v>0</v>
      </c>
      <c r="N3505">
        <v>38</v>
      </c>
      <c r="O3505" t="b">
        <v>1</v>
      </c>
      <c r="P3505" t="s">
        <v>8271</v>
      </c>
      <c r="Q3505" s="7">
        <f t="shared" si="326"/>
        <v>1.0755999999999999</v>
      </c>
      <c r="R3505" s="8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5">
        <f t="shared" si="324"/>
        <v>42297.748738425929</v>
      </c>
      <c r="L3506" s="5">
        <f t="shared" si="325"/>
        <v>42327.790405092594</v>
      </c>
      <c r="M3506" t="b">
        <v>0</v>
      </c>
      <c r="N3506">
        <v>8</v>
      </c>
      <c r="O3506" t="b">
        <v>1</v>
      </c>
      <c r="P3506" t="s">
        <v>8271</v>
      </c>
      <c r="Q3506" s="7">
        <f t="shared" si="326"/>
        <v>1</v>
      </c>
      <c r="R3506" s="8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5">
        <f t="shared" si="324"/>
        <v>41760.935706018521</v>
      </c>
      <c r="L3507" s="5">
        <f t="shared" si="325"/>
        <v>41772.166666666664</v>
      </c>
      <c r="M3507" t="b">
        <v>0</v>
      </c>
      <c r="N3507">
        <v>39</v>
      </c>
      <c r="O3507" t="b">
        <v>1</v>
      </c>
      <c r="P3507" t="s">
        <v>8271</v>
      </c>
      <c r="Q3507" s="7">
        <f t="shared" si="326"/>
        <v>1.0376000000000001</v>
      </c>
      <c r="R3507" s="8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5">
        <f t="shared" si="324"/>
        <v>41829.734259259261</v>
      </c>
      <c r="L3508" s="5">
        <f t="shared" si="325"/>
        <v>41874.734259259261</v>
      </c>
      <c r="M3508" t="b">
        <v>0</v>
      </c>
      <c r="N3508">
        <v>29</v>
      </c>
      <c r="O3508" t="b">
        <v>1</v>
      </c>
      <c r="P3508" t="s">
        <v>8271</v>
      </c>
      <c r="Q3508" s="7">
        <f t="shared" si="326"/>
        <v>1.0149999999999999</v>
      </c>
      <c r="R3508" s="8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5">
        <f t="shared" si="324"/>
        <v>42491.92288194444</v>
      </c>
      <c r="L3509" s="5">
        <f t="shared" si="325"/>
        <v>42521.92288194444</v>
      </c>
      <c r="M3509" t="b">
        <v>0</v>
      </c>
      <c r="N3509">
        <v>72</v>
      </c>
      <c r="O3509" t="b">
        <v>1</v>
      </c>
      <c r="P3509" t="s">
        <v>8271</v>
      </c>
      <c r="Q3509" s="7">
        <f t="shared" si="326"/>
        <v>1.044</v>
      </c>
      <c r="R3509" s="8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5">
        <f t="shared" si="324"/>
        <v>42477.729780092588</v>
      </c>
      <c r="L3510" s="5">
        <f t="shared" si="325"/>
        <v>42500.875</v>
      </c>
      <c r="M3510" t="b">
        <v>0</v>
      </c>
      <c r="N3510">
        <v>15</v>
      </c>
      <c r="O3510" t="b">
        <v>1</v>
      </c>
      <c r="P3510" t="s">
        <v>8271</v>
      </c>
      <c r="Q3510" s="7">
        <f t="shared" si="326"/>
        <v>1.8</v>
      </c>
      <c r="R3510" s="8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5">
        <f t="shared" si="324"/>
        <v>41950.859560185185</v>
      </c>
      <c r="L3511" s="5">
        <f t="shared" si="325"/>
        <v>41964.204861111109</v>
      </c>
      <c r="M3511" t="b">
        <v>0</v>
      </c>
      <c r="N3511">
        <v>33</v>
      </c>
      <c r="O3511" t="b">
        <v>1</v>
      </c>
      <c r="P3511" t="s">
        <v>8271</v>
      </c>
      <c r="Q3511" s="7">
        <f t="shared" si="326"/>
        <v>1.0633333333333332</v>
      </c>
      <c r="R3511" s="8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5">
        <f t="shared" si="324"/>
        <v>41802.62090277778</v>
      </c>
      <c r="L3512" s="5">
        <f t="shared" si="325"/>
        <v>41822.62090277778</v>
      </c>
      <c r="M3512" t="b">
        <v>0</v>
      </c>
      <c r="N3512">
        <v>15</v>
      </c>
      <c r="O3512" t="b">
        <v>1</v>
      </c>
      <c r="P3512" t="s">
        <v>8271</v>
      </c>
      <c r="Q3512" s="7">
        <f t="shared" si="326"/>
        <v>1.0055555555555555</v>
      </c>
      <c r="R3512" s="8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5">
        <f t="shared" si="324"/>
        <v>41927.873784722222</v>
      </c>
      <c r="L3513" s="5">
        <f t="shared" si="325"/>
        <v>41950.770833333336</v>
      </c>
      <c r="M3513" t="b">
        <v>0</v>
      </c>
      <c r="N3513">
        <v>19</v>
      </c>
      <c r="O3513" t="b">
        <v>1</v>
      </c>
      <c r="P3513" t="s">
        <v>8271</v>
      </c>
      <c r="Q3513" s="7">
        <f t="shared" si="326"/>
        <v>1.012</v>
      </c>
      <c r="R3513" s="8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5">
        <f t="shared" si="324"/>
        <v>42057.536944444444</v>
      </c>
      <c r="L3514" s="5">
        <f t="shared" si="325"/>
        <v>42117.49527777778</v>
      </c>
      <c r="M3514" t="b">
        <v>0</v>
      </c>
      <c r="N3514">
        <v>17</v>
      </c>
      <c r="O3514" t="b">
        <v>1</v>
      </c>
      <c r="P3514" t="s">
        <v>8271</v>
      </c>
      <c r="Q3514" s="7">
        <f t="shared" si="326"/>
        <v>1</v>
      </c>
      <c r="R3514" s="8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5">
        <f t="shared" si="324"/>
        <v>41781.096203703702</v>
      </c>
      <c r="L3515" s="5">
        <f t="shared" si="325"/>
        <v>41794.207638888889</v>
      </c>
      <c r="M3515" t="b">
        <v>0</v>
      </c>
      <c r="N3515">
        <v>44</v>
      </c>
      <c r="O3515" t="b">
        <v>1</v>
      </c>
      <c r="P3515" t="s">
        <v>8271</v>
      </c>
      <c r="Q3515" s="7">
        <f t="shared" si="326"/>
        <v>1.1839285714285714</v>
      </c>
      <c r="R3515" s="8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5">
        <f t="shared" si="324"/>
        <v>42020.846666666665</v>
      </c>
      <c r="L3516" s="5">
        <f t="shared" si="325"/>
        <v>42037.207638888889</v>
      </c>
      <c r="M3516" t="b">
        <v>0</v>
      </c>
      <c r="N3516">
        <v>10</v>
      </c>
      <c r="O3516" t="b">
        <v>1</v>
      </c>
      <c r="P3516" t="s">
        <v>8271</v>
      </c>
      <c r="Q3516" s="7">
        <f t="shared" si="326"/>
        <v>1.1000000000000001</v>
      </c>
      <c r="R3516" s="8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5">
        <f t="shared" si="324"/>
        <v>42125.772812499999</v>
      </c>
      <c r="L3517" s="5">
        <f t="shared" si="325"/>
        <v>42155.772812499999</v>
      </c>
      <c r="M3517" t="b">
        <v>0</v>
      </c>
      <c r="N3517">
        <v>46</v>
      </c>
      <c r="O3517" t="b">
        <v>1</v>
      </c>
      <c r="P3517" t="s">
        <v>8271</v>
      </c>
      <c r="Q3517" s="7">
        <f t="shared" si="326"/>
        <v>1.0266666666666666</v>
      </c>
      <c r="R3517" s="8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5">
        <f t="shared" si="324"/>
        <v>41856.010069444441</v>
      </c>
      <c r="L3518" s="5">
        <f t="shared" si="325"/>
        <v>41890.125</v>
      </c>
      <c r="M3518" t="b">
        <v>0</v>
      </c>
      <c r="N3518">
        <v>11</v>
      </c>
      <c r="O3518" t="b">
        <v>1</v>
      </c>
      <c r="P3518" t="s">
        <v>8271</v>
      </c>
      <c r="Q3518" s="7">
        <f t="shared" si="326"/>
        <v>1</v>
      </c>
      <c r="R3518" s="8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5">
        <f t="shared" si="324"/>
        <v>41794.817523148151</v>
      </c>
      <c r="L3519" s="5">
        <f t="shared" si="325"/>
        <v>41824.458333333336</v>
      </c>
      <c r="M3519" t="b">
        <v>0</v>
      </c>
      <c r="N3519">
        <v>13</v>
      </c>
      <c r="O3519" t="b">
        <v>1</v>
      </c>
      <c r="P3519" t="s">
        <v>8271</v>
      </c>
      <c r="Q3519" s="7">
        <f t="shared" si="326"/>
        <v>1</v>
      </c>
      <c r="R3519" s="8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5">
        <f t="shared" si="324"/>
        <v>41893.783553240741</v>
      </c>
      <c r="L3520" s="5">
        <f t="shared" si="325"/>
        <v>41914.597916666666</v>
      </c>
      <c r="M3520" t="b">
        <v>0</v>
      </c>
      <c r="N3520">
        <v>33</v>
      </c>
      <c r="O3520" t="b">
        <v>1</v>
      </c>
      <c r="P3520" t="s">
        <v>8271</v>
      </c>
      <c r="Q3520" s="7">
        <f t="shared" si="326"/>
        <v>1.10046</v>
      </c>
      <c r="R3520" s="8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5">
        <f t="shared" si="324"/>
        <v>42037.598958333328</v>
      </c>
      <c r="L3521" s="5">
        <f t="shared" si="325"/>
        <v>42067.598958333328</v>
      </c>
      <c r="M3521" t="b">
        <v>0</v>
      </c>
      <c r="N3521">
        <v>28</v>
      </c>
      <c r="O3521" t="b">
        <v>1</v>
      </c>
      <c r="P3521" t="s">
        <v>8271</v>
      </c>
      <c r="Q3521" s="7">
        <f t="shared" si="326"/>
        <v>1.0135000000000001</v>
      </c>
      <c r="R3521" s="8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5">
        <f t="shared" si="324"/>
        <v>42227.824212962965</v>
      </c>
      <c r="L3522" s="5">
        <f t="shared" si="325"/>
        <v>42253.57430555555</v>
      </c>
      <c r="M3522" t="b">
        <v>0</v>
      </c>
      <c r="N3522">
        <v>21</v>
      </c>
      <c r="O3522" t="b">
        <v>1</v>
      </c>
      <c r="P3522" t="s">
        <v>8271</v>
      </c>
      <c r="Q3522" s="7">
        <f t="shared" si="326"/>
        <v>1.0075000000000001</v>
      </c>
      <c r="R3522" s="8">
        <f t="shared" si="327"/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5">
        <f t="shared" ref="K3523:K3586" si="330">(((J3523/60)/60)/24)+DATE(1970,1,1)</f>
        <v>41881.361342592594</v>
      </c>
      <c r="L3523" s="5">
        <f t="shared" ref="L3523:L3586" si="331">(((I3523/60)/60)/24)+DATE(1970,1,1)</f>
        <v>41911.361342592594</v>
      </c>
      <c r="M3523" t="b">
        <v>0</v>
      </c>
      <c r="N3523">
        <v>13</v>
      </c>
      <c r="O3523" t="b">
        <v>1</v>
      </c>
      <c r="P3523" t="s">
        <v>8271</v>
      </c>
      <c r="Q3523" s="7">
        <f t="shared" ref="Q3523:Q3586" si="332">E3523/D3523</f>
        <v>1.6942857142857144</v>
      </c>
      <c r="R3523" s="8">
        <f t="shared" ref="R3523:R3586" si="333">IFERROR(E3523/N3523,0)</f>
        <v>45.615384615384613</v>
      </c>
      <c r="S3523" t="str">
        <f t="shared" ref="S3523:S3586" si="334">LEFT(P3523,FIND("/",P3523)-1)</f>
        <v>theater</v>
      </c>
      <c r="T3523" t="str">
        <f t="shared" ref="T3523:T3586" si="335">RIGHT(P3523,LEN(P3523)-FIND("/",P3523))</f>
        <v>plays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5">
        <f t="shared" si="330"/>
        <v>42234.789884259255</v>
      </c>
      <c r="L3524" s="5">
        <f t="shared" si="331"/>
        <v>42262.420833333337</v>
      </c>
      <c r="M3524" t="b">
        <v>0</v>
      </c>
      <c r="N3524">
        <v>34</v>
      </c>
      <c r="O3524" t="b">
        <v>1</v>
      </c>
      <c r="P3524" t="s">
        <v>8271</v>
      </c>
      <c r="Q3524" s="7">
        <f t="shared" si="332"/>
        <v>1</v>
      </c>
      <c r="R3524" s="8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5">
        <f t="shared" si="330"/>
        <v>42581.397546296299</v>
      </c>
      <c r="L3525" s="5">
        <f t="shared" si="331"/>
        <v>42638.958333333328</v>
      </c>
      <c r="M3525" t="b">
        <v>0</v>
      </c>
      <c r="N3525">
        <v>80</v>
      </c>
      <c r="O3525" t="b">
        <v>1</v>
      </c>
      <c r="P3525" t="s">
        <v>8271</v>
      </c>
      <c r="Q3525" s="7">
        <f t="shared" si="332"/>
        <v>1.1365000000000001</v>
      </c>
      <c r="R3525" s="8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5">
        <f t="shared" si="330"/>
        <v>41880.76357638889</v>
      </c>
      <c r="L3526" s="5">
        <f t="shared" si="331"/>
        <v>41895.166666666664</v>
      </c>
      <c r="M3526" t="b">
        <v>0</v>
      </c>
      <c r="N3526">
        <v>74</v>
      </c>
      <c r="O3526" t="b">
        <v>1</v>
      </c>
      <c r="P3526" t="s">
        <v>8271</v>
      </c>
      <c r="Q3526" s="7">
        <f t="shared" si="332"/>
        <v>1.0156000000000001</v>
      </c>
      <c r="R3526" s="8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5">
        <f t="shared" si="330"/>
        <v>42214.6956712963</v>
      </c>
      <c r="L3527" s="5">
        <f t="shared" si="331"/>
        <v>42225.666666666672</v>
      </c>
      <c r="M3527" t="b">
        <v>0</v>
      </c>
      <c r="N3527">
        <v>7</v>
      </c>
      <c r="O3527" t="b">
        <v>1</v>
      </c>
      <c r="P3527" t="s">
        <v>8271</v>
      </c>
      <c r="Q3527" s="7">
        <f t="shared" si="332"/>
        <v>1.06</v>
      </c>
      <c r="R3527" s="8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5">
        <f t="shared" si="330"/>
        <v>42460.335312499999</v>
      </c>
      <c r="L3528" s="5">
        <f t="shared" si="331"/>
        <v>42488.249305555553</v>
      </c>
      <c r="M3528" t="b">
        <v>0</v>
      </c>
      <c r="N3528">
        <v>34</v>
      </c>
      <c r="O3528" t="b">
        <v>1</v>
      </c>
      <c r="P3528" t="s">
        <v>8271</v>
      </c>
      <c r="Q3528" s="7">
        <f t="shared" si="332"/>
        <v>1.02</v>
      </c>
      <c r="R3528" s="8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5">
        <f t="shared" si="330"/>
        <v>42167.023206018523</v>
      </c>
      <c r="L3529" s="5">
        <f t="shared" si="331"/>
        <v>42196.165972222225</v>
      </c>
      <c r="M3529" t="b">
        <v>0</v>
      </c>
      <c r="N3529">
        <v>86</v>
      </c>
      <c r="O3529" t="b">
        <v>1</v>
      </c>
      <c r="P3529" t="s">
        <v>8271</v>
      </c>
      <c r="Q3529" s="7">
        <f t="shared" si="332"/>
        <v>1.1691666666666667</v>
      </c>
      <c r="R3529" s="8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5">
        <f t="shared" si="330"/>
        <v>42733.50136574074</v>
      </c>
      <c r="L3530" s="5">
        <f t="shared" si="331"/>
        <v>42753.50136574074</v>
      </c>
      <c r="M3530" t="b">
        <v>0</v>
      </c>
      <c r="N3530">
        <v>37</v>
      </c>
      <c r="O3530" t="b">
        <v>1</v>
      </c>
      <c r="P3530" t="s">
        <v>8271</v>
      </c>
      <c r="Q3530" s="7">
        <f t="shared" si="332"/>
        <v>1.0115151515151515</v>
      </c>
      <c r="R3530" s="8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5">
        <f t="shared" si="330"/>
        <v>42177.761782407411</v>
      </c>
      <c r="L3531" s="5">
        <f t="shared" si="331"/>
        <v>42198.041666666672</v>
      </c>
      <c r="M3531" t="b">
        <v>0</v>
      </c>
      <c r="N3531">
        <v>18</v>
      </c>
      <c r="O3531" t="b">
        <v>1</v>
      </c>
      <c r="P3531" t="s">
        <v>8271</v>
      </c>
      <c r="Q3531" s="7">
        <f t="shared" si="332"/>
        <v>1.32</v>
      </c>
      <c r="R3531" s="8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5">
        <f t="shared" si="330"/>
        <v>42442.623344907406</v>
      </c>
      <c r="L3532" s="5">
        <f t="shared" si="331"/>
        <v>42470.833333333328</v>
      </c>
      <c r="M3532" t="b">
        <v>0</v>
      </c>
      <c r="N3532">
        <v>22</v>
      </c>
      <c r="O3532" t="b">
        <v>1</v>
      </c>
      <c r="P3532" t="s">
        <v>8271</v>
      </c>
      <c r="Q3532" s="7">
        <f t="shared" si="332"/>
        <v>1</v>
      </c>
      <c r="R3532" s="8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5">
        <f t="shared" si="330"/>
        <v>42521.654328703706</v>
      </c>
      <c r="L3533" s="5">
        <f t="shared" si="331"/>
        <v>42551.654328703706</v>
      </c>
      <c r="M3533" t="b">
        <v>0</v>
      </c>
      <c r="N3533">
        <v>26</v>
      </c>
      <c r="O3533" t="b">
        <v>1</v>
      </c>
      <c r="P3533" t="s">
        <v>8271</v>
      </c>
      <c r="Q3533" s="7">
        <f t="shared" si="332"/>
        <v>1.28</v>
      </c>
      <c r="R3533" s="8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5">
        <f t="shared" si="330"/>
        <v>41884.599849537037</v>
      </c>
      <c r="L3534" s="5">
        <f t="shared" si="331"/>
        <v>41900.165972222225</v>
      </c>
      <c r="M3534" t="b">
        <v>0</v>
      </c>
      <c r="N3534">
        <v>27</v>
      </c>
      <c r="O3534" t="b">
        <v>1</v>
      </c>
      <c r="P3534" t="s">
        <v>8271</v>
      </c>
      <c r="Q3534" s="7">
        <f t="shared" si="332"/>
        <v>1.1895833333333334</v>
      </c>
      <c r="R3534" s="8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5">
        <f t="shared" si="330"/>
        <v>42289.761192129634</v>
      </c>
      <c r="L3535" s="5">
        <f t="shared" si="331"/>
        <v>42319.802858796291</v>
      </c>
      <c r="M3535" t="b">
        <v>0</v>
      </c>
      <c r="N3535">
        <v>8</v>
      </c>
      <c r="O3535" t="b">
        <v>1</v>
      </c>
      <c r="P3535" t="s">
        <v>8271</v>
      </c>
      <c r="Q3535" s="7">
        <f t="shared" si="332"/>
        <v>1.262</v>
      </c>
      <c r="R3535" s="8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5">
        <f t="shared" si="330"/>
        <v>42243.6252662037</v>
      </c>
      <c r="L3536" s="5">
        <f t="shared" si="331"/>
        <v>42278.6252662037</v>
      </c>
      <c r="M3536" t="b">
        <v>0</v>
      </c>
      <c r="N3536">
        <v>204</v>
      </c>
      <c r="O3536" t="b">
        <v>1</v>
      </c>
      <c r="P3536" t="s">
        <v>8271</v>
      </c>
      <c r="Q3536" s="7">
        <f t="shared" si="332"/>
        <v>1.5620000000000001</v>
      </c>
      <c r="R3536" s="8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5">
        <f t="shared" si="330"/>
        <v>42248.640162037031</v>
      </c>
      <c r="L3537" s="5">
        <f t="shared" si="331"/>
        <v>42279.75</v>
      </c>
      <c r="M3537" t="b">
        <v>0</v>
      </c>
      <c r="N3537">
        <v>46</v>
      </c>
      <c r="O3537" t="b">
        <v>1</v>
      </c>
      <c r="P3537" t="s">
        <v>8271</v>
      </c>
      <c r="Q3537" s="7">
        <f t="shared" si="332"/>
        <v>1.0315000000000001</v>
      </c>
      <c r="R3537" s="8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5">
        <f t="shared" si="330"/>
        <v>42328.727141203708</v>
      </c>
      <c r="L3538" s="5">
        <f t="shared" si="331"/>
        <v>42358.499305555553</v>
      </c>
      <c r="M3538" t="b">
        <v>0</v>
      </c>
      <c r="N3538">
        <v>17</v>
      </c>
      <c r="O3538" t="b">
        <v>1</v>
      </c>
      <c r="P3538" t="s">
        <v>8271</v>
      </c>
      <c r="Q3538" s="7">
        <f t="shared" si="332"/>
        <v>1.5333333333333334</v>
      </c>
      <c r="R3538" s="8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5">
        <f t="shared" si="330"/>
        <v>41923.354351851849</v>
      </c>
      <c r="L3539" s="5">
        <f t="shared" si="331"/>
        <v>41960.332638888889</v>
      </c>
      <c r="M3539" t="b">
        <v>0</v>
      </c>
      <c r="N3539">
        <v>28</v>
      </c>
      <c r="O3539" t="b">
        <v>1</v>
      </c>
      <c r="P3539" t="s">
        <v>8271</v>
      </c>
      <c r="Q3539" s="7">
        <f t="shared" si="332"/>
        <v>1.8044444444444445</v>
      </c>
      <c r="R3539" s="8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5">
        <f t="shared" si="330"/>
        <v>42571.420601851853</v>
      </c>
      <c r="L3540" s="5">
        <f t="shared" si="331"/>
        <v>42599.420601851853</v>
      </c>
      <c r="M3540" t="b">
        <v>0</v>
      </c>
      <c r="N3540">
        <v>83</v>
      </c>
      <c r="O3540" t="b">
        <v>1</v>
      </c>
      <c r="P3540" t="s">
        <v>8271</v>
      </c>
      <c r="Q3540" s="7">
        <f t="shared" si="332"/>
        <v>1.2845</v>
      </c>
      <c r="R3540" s="8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5">
        <f t="shared" si="330"/>
        <v>42600.756041666667</v>
      </c>
      <c r="L3541" s="5">
        <f t="shared" si="331"/>
        <v>42621.756041666667</v>
      </c>
      <c r="M3541" t="b">
        <v>0</v>
      </c>
      <c r="N3541">
        <v>13</v>
      </c>
      <c r="O3541" t="b">
        <v>1</v>
      </c>
      <c r="P3541" t="s">
        <v>8271</v>
      </c>
      <c r="Q3541" s="7">
        <f t="shared" si="332"/>
        <v>1.1966666666666668</v>
      </c>
      <c r="R3541" s="8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5">
        <f t="shared" si="330"/>
        <v>42517.003368055557</v>
      </c>
      <c r="L3542" s="5">
        <f t="shared" si="331"/>
        <v>42547.003368055557</v>
      </c>
      <c r="M3542" t="b">
        <v>0</v>
      </c>
      <c r="N3542">
        <v>8</v>
      </c>
      <c r="O3542" t="b">
        <v>1</v>
      </c>
      <c r="P3542" t="s">
        <v>8271</v>
      </c>
      <c r="Q3542" s="7">
        <f t="shared" si="332"/>
        <v>1.23</v>
      </c>
      <c r="R3542" s="8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5">
        <f t="shared" si="330"/>
        <v>42222.730034722219</v>
      </c>
      <c r="L3543" s="5">
        <f t="shared" si="331"/>
        <v>42247.730034722219</v>
      </c>
      <c r="M3543" t="b">
        <v>0</v>
      </c>
      <c r="N3543">
        <v>32</v>
      </c>
      <c r="O3543" t="b">
        <v>1</v>
      </c>
      <c r="P3543" t="s">
        <v>8271</v>
      </c>
      <c r="Q3543" s="7">
        <f t="shared" si="332"/>
        <v>1.05</v>
      </c>
      <c r="R3543" s="8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5">
        <f t="shared" si="330"/>
        <v>41829.599791666667</v>
      </c>
      <c r="L3544" s="5">
        <f t="shared" si="331"/>
        <v>41889.599791666667</v>
      </c>
      <c r="M3544" t="b">
        <v>0</v>
      </c>
      <c r="N3544">
        <v>85</v>
      </c>
      <c r="O3544" t="b">
        <v>1</v>
      </c>
      <c r="P3544" t="s">
        <v>8271</v>
      </c>
      <c r="Q3544" s="7">
        <f t="shared" si="332"/>
        <v>1.0223636363636364</v>
      </c>
      <c r="R3544" s="8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5">
        <f t="shared" si="330"/>
        <v>42150.755312499998</v>
      </c>
      <c r="L3545" s="5">
        <f t="shared" si="331"/>
        <v>42180.755312499998</v>
      </c>
      <c r="M3545" t="b">
        <v>0</v>
      </c>
      <c r="N3545">
        <v>29</v>
      </c>
      <c r="O3545" t="b">
        <v>1</v>
      </c>
      <c r="P3545" t="s">
        <v>8271</v>
      </c>
      <c r="Q3545" s="7">
        <f t="shared" si="332"/>
        <v>1.0466666666666666</v>
      </c>
      <c r="R3545" s="8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5">
        <f t="shared" si="330"/>
        <v>42040.831678240742</v>
      </c>
      <c r="L3546" s="5">
        <f t="shared" si="331"/>
        <v>42070.831678240742</v>
      </c>
      <c r="M3546" t="b">
        <v>0</v>
      </c>
      <c r="N3546">
        <v>24</v>
      </c>
      <c r="O3546" t="b">
        <v>1</v>
      </c>
      <c r="P3546" t="s">
        <v>8271</v>
      </c>
      <c r="Q3546" s="7">
        <f t="shared" si="332"/>
        <v>1</v>
      </c>
      <c r="R3546" s="8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5">
        <f t="shared" si="330"/>
        <v>42075.807395833333</v>
      </c>
      <c r="L3547" s="5">
        <f t="shared" si="331"/>
        <v>42105.807395833333</v>
      </c>
      <c r="M3547" t="b">
        <v>0</v>
      </c>
      <c r="N3547">
        <v>8</v>
      </c>
      <c r="O3547" t="b">
        <v>1</v>
      </c>
      <c r="P3547" t="s">
        <v>8271</v>
      </c>
      <c r="Q3547" s="7">
        <f t="shared" si="332"/>
        <v>1.004</v>
      </c>
      <c r="R3547" s="8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5">
        <f t="shared" si="330"/>
        <v>42073.660694444443</v>
      </c>
      <c r="L3548" s="5">
        <f t="shared" si="331"/>
        <v>42095.165972222225</v>
      </c>
      <c r="M3548" t="b">
        <v>0</v>
      </c>
      <c r="N3548">
        <v>19</v>
      </c>
      <c r="O3548" t="b">
        <v>1</v>
      </c>
      <c r="P3548" t="s">
        <v>8271</v>
      </c>
      <c r="Q3548" s="7">
        <f t="shared" si="332"/>
        <v>1.0227272727272727</v>
      </c>
      <c r="R3548" s="8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5">
        <f t="shared" si="330"/>
        <v>42480.078715277778</v>
      </c>
      <c r="L3549" s="5">
        <f t="shared" si="331"/>
        <v>42504.165972222225</v>
      </c>
      <c r="M3549" t="b">
        <v>0</v>
      </c>
      <c r="N3549">
        <v>336</v>
      </c>
      <c r="O3549" t="b">
        <v>1</v>
      </c>
      <c r="P3549" t="s">
        <v>8271</v>
      </c>
      <c r="Q3549" s="7">
        <f t="shared" si="332"/>
        <v>1.1440928571428572</v>
      </c>
      <c r="R3549" s="8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5">
        <f t="shared" si="330"/>
        <v>42411.942291666666</v>
      </c>
      <c r="L3550" s="5">
        <f t="shared" si="331"/>
        <v>42434.041666666672</v>
      </c>
      <c r="M3550" t="b">
        <v>0</v>
      </c>
      <c r="N3550">
        <v>13</v>
      </c>
      <c r="O3550" t="b">
        <v>1</v>
      </c>
      <c r="P3550" t="s">
        <v>8271</v>
      </c>
      <c r="Q3550" s="7">
        <f t="shared" si="332"/>
        <v>1.019047619047619</v>
      </c>
      <c r="R3550" s="8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5">
        <f t="shared" si="330"/>
        <v>42223.394363425927</v>
      </c>
      <c r="L3551" s="5">
        <f t="shared" si="331"/>
        <v>42251.394363425927</v>
      </c>
      <c r="M3551" t="b">
        <v>0</v>
      </c>
      <c r="N3551">
        <v>42</v>
      </c>
      <c r="O3551" t="b">
        <v>1</v>
      </c>
      <c r="P3551" t="s">
        <v>8271</v>
      </c>
      <c r="Q3551" s="7">
        <f t="shared" si="332"/>
        <v>1.02</v>
      </c>
      <c r="R3551" s="8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5">
        <f t="shared" si="330"/>
        <v>42462.893495370372</v>
      </c>
      <c r="L3552" s="5">
        <f t="shared" si="331"/>
        <v>42492.893495370372</v>
      </c>
      <c r="M3552" t="b">
        <v>0</v>
      </c>
      <c r="N3552">
        <v>64</v>
      </c>
      <c r="O3552" t="b">
        <v>1</v>
      </c>
      <c r="P3552" t="s">
        <v>8271</v>
      </c>
      <c r="Q3552" s="7">
        <f t="shared" si="332"/>
        <v>1.048</v>
      </c>
      <c r="R3552" s="8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5">
        <f t="shared" si="330"/>
        <v>41753.515856481477</v>
      </c>
      <c r="L3553" s="5">
        <f t="shared" si="331"/>
        <v>41781.921527777777</v>
      </c>
      <c r="M3553" t="b">
        <v>0</v>
      </c>
      <c r="N3553">
        <v>25</v>
      </c>
      <c r="O3553" t="b">
        <v>1</v>
      </c>
      <c r="P3553" t="s">
        <v>8271</v>
      </c>
      <c r="Q3553" s="7">
        <f t="shared" si="332"/>
        <v>1.0183333333333333</v>
      </c>
      <c r="R3553" s="8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5">
        <f t="shared" si="330"/>
        <v>41788.587083333332</v>
      </c>
      <c r="L3554" s="5">
        <f t="shared" si="331"/>
        <v>41818.587083333332</v>
      </c>
      <c r="M3554" t="b">
        <v>0</v>
      </c>
      <c r="N3554">
        <v>20</v>
      </c>
      <c r="O3554" t="b">
        <v>1</v>
      </c>
      <c r="P3554" t="s">
        <v>8271</v>
      </c>
      <c r="Q3554" s="7">
        <f t="shared" si="332"/>
        <v>1</v>
      </c>
      <c r="R3554" s="8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5">
        <f t="shared" si="330"/>
        <v>42196.028703703705</v>
      </c>
      <c r="L3555" s="5">
        <f t="shared" si="331"/>
        <v>42228</v>
      </c>
      <c r="M3555" t="b">
        <v>0</v>
      </c>
      <c r="N3555">
        <v>104</v>
      </c>
      <c r="O3555" t="b">
        <v>1</v>
      </c>
      <c r="P3555" t="s">
        <v>8271</v>
      </c>
      <c r="Q3555" s="7">
        <f t="shared" si="332"/>
        <v>1.0627272727272727</v>
      </c>
      <c r="R3555" s="8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5">
        <f t="shared" si="330"/>
        <v>42016.050451388888</v>
      </c>
      <c r="L3556" s="5">
        <f t="shared" si="331"/>
        <v>42046.708333333328</v>
      </c>
      <c r="M3556" t="b">
        <v>0</v>
      </c>
      <c r="N3556">
        <v>53</v>
      </c>
      <c r="O3556" t="b">
        <v>1</v>
      </c>
      <c r="P3556" t="s">
        <v>8271</v>
      </c>
      <c r="Q3556" s="7">
        <f t="shared" si="332"/>
        <v>1.1342219999999998</v>
      </c>
      <c r="R3556" s="8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5">
        <f t="shared" si="330"/>
        <v>42661.442060185189</v>
      </c>
      <c r="L3557" s="5">
        <f t="shared" si="331"/>
        <v>42691.483726851846</v>
      </c>
      <c r="M3557" t="b">
        <v>0</v>
      </c>
      <c r="N3557">
        <v>14</v>
      </c>
      <c r="O3557" t="b">
        <v>1</v>
      </c>
      <c r="P3557" t="s">
        <v>8271</v>
      </c>
      <c r="Q3557" s="7">
        <f t="shared" si="332"/>
        <v>1</v>
      </c>
      <c r="R3557" s="8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5">
        <f t="shared" si="330"/>
        <v>41808.649583333332</v>
      </c>
      <c r="L3558" s="5">
        <f t="shared" si="331"/>
        <v>41868.649583333332</v>
      </c>
      <c r="M3558" t="b">
        <v>0</v>
      </c>
      <c r="N3558">
        <v>20</v>
      </c>
      <c r="O3558" t="b">
        <v>1</v>
      </c>
      <c r="P3558" t="s">
        <v>8271</v>
      </c>
      <c r="Q3558" s="7">
        <f t="shared" si="332"/>
        <v>1.0045454545454546</v>
      </c>
      <c r="R3558" s="8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5">
        <f t="shared" si="330"/>
        <v>41730.276747685188</v>
      </c>
      <c r="L3559" s="5">
        <f t="shared" si="331"/>
        <v>41764.276747685188</v>
      </c>
      <c r="M3559" t="b">
        <v>0</v>
      </c>
      <c r="N3559">
        <v>558</v>
      </c>
      <c r="O3559" t="b">
        <v>1</v>
      </c>
      <c r="P3559" t="s">
        <v>8271</v>
      </c>
      <c r="Q3559" s="7">
        <f t="shared" si="332"/>
        <v>1.0003599999999999</v>
      </c>
      <c r="R3559" s="8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5">
        <f t="shared" si="330"/>
        <v>42139.816840277781</v>
      </c>
      <c r="L3560" s="5">
        <f t="shared" si="331"/>
        <v>42181.875</v>
      </c>
      <c r="M3560" t="b">
        <v>0</v>
      </c>
      <c r="N3560">
        <v>22</v>
      </c>
      <c r="O3560" t="b">
        <v>1</v>
      </c>
      <c r="P3560" t="s">
        <v>8271</v>
      </c>
      <c r="Q3560" s="7">
        <f t="shared" si="332"/>
        <v>1.44</v>
      </c>
      <c r="R3560" s="8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5">
        <f t="shared" si="330"/>
        <v>42194.096157407403</v>
      </c>
      <c r="L3561" s="5">
        <f t="shared" si="331"/>
        <v>42216.373611111107</v>
      </c>
      <c r="M3561" t="b">
        <v>0</v>
      </c>
      <c r="N3561">
        <v>24</v>
      </c>
      <c r="O3561" t="b">
        <v>1</v>
      </c>
      <c r="P3561" t="s">
        <v>8271</v>
      </c>
      <c r="Q3561" s="7">
        <f t="shared" si="332"/>
        <v>1.0349999999999999</v>
      </c>
      <c r="R3561" s="8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5">
        <f t="shared" si="330"/>
        <v>42115.889652777783</v>
      </c>
      <c r="L3562" s="5">
        <f t="shared" si="331"/>
        <v>42151.114583333328</v>
      </c>
      <c r="M3562" t="b">
        <v>0</v>
      </c>
      <c r="N3562">
        <v>74</v>
      </c>
      <c r="O3562" t="b">
        <v>1</v>
      </c>
      <c r="P3562" t="s">
        <v>8271</v>
      </c>
      <c r="Q3562" s="7">
        <f t="shared" si="332"/>
        <v>1.0843750000000001</v>
      </c>
      <c r="R3562" s="8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5">
        <f t="shared" si="330"/>
        <v>42203.680300925931</v>
      </c>
      <c r="L3563" s="5">
        <f t="shared" si="331"/>
        <v>42221.774999999994</v>
      </c>
      <c r="M3563" t="b">
        <v>0</v>
      </c>
      <c r="N3563">
        <v>54</v>
      </c>
      <c r="O3563" t="b">
        <v>1</v>
      </c>
      <c r="P3563" t="s">
        <v>8271</v>
      </c>
      <c r="Q3563" s="7">
        <f t="shared" si="332"/>
        <v>1.024</v>
      </c>
      <c r="R3563" s="8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5">
        <f t="shared" si="330"/>
        <v>42433.761886574073</v>
      </c>
      <c r="L3564" s="5">
        <f t="shared" si="331"/>
        <v>42442.916666666672</v>
      </c>
      <c r="M3564" t="b">
        <v>0</v>
      </c>
      <c r="N3564">
        <v>31</v>
      </c>
      <c r="O3564" t="b">
        <v>1</v>
      </c>
      <c r="P3564" t="s">
        <v>8271</v>
      </c>
      <c r="Q3564" s="7">
        <f t="shared" si="332"/>
        <v>1.4888888888888889</v>
      </c>
      <c r="R3564" s="8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5">
        <f t="shared" si="330"/>
        <v>42555.671944444446</v>
      </c>
      <c r="L3565" s="5">
        <f t="shared" si="331"/>
        <v>42583.791666666672</v>
      </c>
      <c r="M3565" t="b">
        <v>0</v>
      </c>
      <c r="N3565">
        <v>25</v>
      </c>
      <c r="O3565" t="b">
        <v>1</v>
      </c>
      <c r="P3565" t="s">
        <v>8271</v>
      </c>
      <c r="Q3565" s="7">
        <f t="shared" si="332"/>
        <v>1.0549000000000002</v>
      </c>
      <c r="R3565" s="8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5">
        <f t="shared" si="330"/>
        <v>42236.623252314821</v>
      </c>
      <c r="L3566" s="5">
        <f t="shared" si="331"/>
        <v>42282.666666666672</v>
      </c>
      <c r="M3566" t="b">
        <v>0</v>
      </c>
      <c r="N3566">
        <v>17</v>
      </c>
      <c r="O3566" t="b">
        <v>1</v>
      </c>
      <c r="P3566" t="s">
        <v>8271</v>
      </c>
      <c r="Q3566" s="7">
        <f t="shared" si="332"/>
        <v>1.0049999999999999</v>
      </c>
      <c r="R3566" s="8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5">
        <f t="shared" si="330"/>
        <v>41974.743148148147</v>
      </c>
      <c r="L3567" s="5">
        <f t="shared" si="331"/>
        <v>42004.743148148147</v>
      </c>
      <c r="M3567" t="b">
        <v>0</v>
      </c>
      <c r="N3567">
        <v>12</v>
      </c>
      <c r="O3567" t="b">
        <v>1</v>
      </c>
      <c r="P3567" t="s">
        <v>8271</v>
      </c>
      <c r="Q3567" s="7">
        <f t="shared" si="332"/>
        <v>1.3055555555555556</v>
      </c>
      <c r="R3567" s="8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5">
        <f t="shared" si="330"/>
        <v>41997.507905092592</v>
      </c>
      <c r="L3568" s="5">
        <f t="shared" si="331"/>
        <v>42027.507905092592</v>
      </c>
      <c r="M3568" t="b">
        <v>0</v>
      </c>
      <c r="N3568">
        <v>38</v>
      </c>
      <c r="O3568" t="b">
        <v>1</v>
      </c>
      <c r="P3568" t="s">
        <v>8271</v>
      </c>
      <c r="Q3568" s="7">
        <f t="shared" si="332"/>
        <v>1.0475000000000001</v>
      </c>
      <c r="R3568" s="8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5">
        <f t="shared" si="330"/>
        <v>42135.810694444444</v>
      </c>
      <c r="L3569" s="5">
        <f t="shared" si="331"/>
        <v>42165.810694444444</v>
      </c>
      <c r="M3569" t="b">
        <v>0</v>
      </c>
      <c r="N3569">
        <v>41</v>
      </c>
      <c r="O3569" t="b">
        <v>1</v>
      </c>
      <c r="P3569" t="s">
        <v>8271</v>
      </c>
      <c r="Q3569" s="7">
        <f t="shared" si="332"/>
        <v>1.0880000000000001</v>
      </c>
      <c r="R3569" s="8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5">
        <f t="shared" si="330"/>
        <v>41869.740671296298</v>
      </c>
      <c r="L3570" s="5">
        <f t="shared" si="331"/>
        <v>41899.740671296298</v>
      </c>
      <c r="M3570" t="b">
        <v>0</v>
      </c>
      <c r="N3570">
        <v>19</v>
      </c>
      <c r="O3570" t="b">
        <v>1</v>
      </c>
      <c r="P3570" t="s">
        <v>8271</v>
      </c>
      <c r="Q3570" s="7">
        <f t="shared" si="332"/>
        <v>1.1100000000000001</v>
      </c>
      <c r="R3570" s="8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5">
        <f t="shared" si="330"/>
        <v>41982.688611111109</v>
      </c>
      <c r="L3571" s="5">
        <f t="shared" si="331"/>
        <v>42012.688611111109</v>
      </c>
      <c r="M3571" t="b">
        <v>0</v>
      </c>
      <c r="N3571">
        <v>41</v>
      </c>
      <c r="O3571" t="b">
        <v>1</v>
      </c>
      <c r="P3571" t="s">
        <v>8271</v>
      </c>
      <c r="Q3571" s="7">
        <f t="shared" si="332"/>
        <v>1.0047999999999999</v>
      </c>
      <c r="R3571" s="8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5">
        <f t="shared" si="330"/>
        <v>41976.331979166673</v>
      </c>
      <c r="L3572" s="5">
        <f t="shared" si="331"/>
        <v>42004.291666666672</v>
      </c>
      <c r="M3572" t="b">
        <v>0</v>
      </c>
      <c r="N3572">
        <v>26</v>
      </c>
      <c r="O3572" t="b">
        <v>1</v>
      </c>
      <c r="P3572" t="s">
        <v>8271</v>
      </c>
      <c r="Q3572" s="7">
        <f t="shared" si="332"/>
        <v>1.1435</v>
      </c>
      <c r="R3572" s="8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5">
        <f t="shared" si="330"/>
        <v>41912.858946759261</v>
      </c>
      <c r="L3573" s="5">
        <f t="shared" si="331"/>
        <v>41942.858946759261</v>
      </c>
      <c r="M3573" t="b">
        <v>0</v>
      </c>
      <c r="N3573">
        <v>25</v>
      </c>
      <c r="O3573" t="b">
        <v>1</v>
      </c>
      <c r="P3573" t="s">
        <v>8271</v>
      </c>
      <c r="Q3573" s="7">
        <f t="shared" si="332"/>
        <v>1.2206666666666666</v>
      </c>
      <c r="R3573" s="8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5">
        <f t="shared" si="330"/>
        <v>42146.570393518516</v>
      </c>
      <c r="L3574" s="5">
        <f t="shared" si="331"/>
        <v>42176.570393518516</v>
      </c>
      <c r="M3574" t="b">
        <v>0</v>
      </c>
      <c r="N3574">
        <v>9</v>
      </c>
      <c r="O3574" t="b">
        <v>1</v>
      </c>
      <c r="P3574" t="s">
        <v>8271</v>
      </c>
      <c r="Q3574" s="7">
        <f t="shared" si="332"/>
        <v>1</v>
      </c>
      <c r="R3574" s="8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5">
        <f t="shared" si="330"/>
        <v>41921.375532407408</v>
      </c>
      <c r="L3575" s="5">
        <f t="shared" si="331"/>
        <v>41951.417199074072</v>
      </c>
      <c r="M3575" t="b">
        <v>0</v>
      </c>
      <c r="N3575">
        <v>78</v>
      </c>
      <c r="O3575" t="b">
        <v>1</v>
      </c>
      <c r="P3575" t="s">
        <v>8271</v>
      </c>
      <c r="Q3575" s="7">
        <f t="shared" si="332"/>
        <v>1.028</v>
      </c>
      <c r="R3575" s="8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5">
        <f t="shared" si="330"/>
        <v>41926.942685185182</v>
      </c>
      <c r="L3576" s="5">
        <f t="shared" si="331"/>
        <v>41956.984351851846</v>
      </c>
      <c r="M3576" t="b">
        <v>0</v>
      </c>
      <c r="N3576">
        <v>45</v>
      </c>
      <c r="O3576" t="b">
        <v>1</v>
      </c>
      <c r="P3576" t="s">
        <v>8271</v>
      </c>
      <c r="Q3576" s="7">
        <f t="shared" si="332"/>
        <v>1.0612068965517241</v>
      </c>
      <c r="R3576" s="8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5">
        <f t="shared" si="330"/>
        <v>42561.783877314811</v>
      </c>
      <c r="L3577" s="5">
        <f t="shared" si="331"/>
        <v>42593.165972222225</v>
      </c>
      <c r="M3577" t="b">
        <v>0</v>
      </c>
      <c r="N3577">
        <v>102</v>
      </c>
      <c r="O3577" t="b">
        <v>1</v>
      </c>
      <c r="P3577" t="s">
        <v>8271</v>
      </c>
      <c r="Q3577" s="7">
        <f t="shared" si="332"/>
        <v>1.0133000000000001</v>
      </c>
      <c r="R3577" s="8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5">
        <f t="shared" si="330"/>
        <v>42649.54923611111</v>
      </c>
      <c r="L3578" s="5">
        <f t="shared" si="331"/>
        <v>42709.590902777782</v>
      </c>
      <c r="M3578" t="b">
        <v>0</v>
      </c>
      <c r="N3578">
        <v>5</v>
      </c>
      <c r="O3578" t="b">
        <v>1</v>
      </c>
      <c r="P3578" t="s">
        <v>8271</v>
      </c>
      <c r="Q3578" s="7">
        <f t="shared" si="332"/>
        <v>1</v>
      </c>
      <c r="R3578" s="8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5">
        <f t="shared" si="330"/>
        <v>42093.786840277782</v>
      </c>
      <c r="L3579" s="5">
        <f t="shared" si="331"/>
        <v>42120.26944444445</v>
      </c>
      <c r="M3579" t="b">
        <v>0</v>
      </c>
      <c r="N3579">
        <v>27</v>
      </c>
      <c r="O3579" t="b">
        <v>1</v>
      </c>
      <c r="P3579" t="s">
        <v>8271</v>
      </c>
      <c r="Q3579" s="7">
        <f t="shared" si="332"/>
        <v>1.3</v>
      </c>
      <c r="R3579" s="8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5">
        <f t="shared" si="330"/>
        <v>42460.733530092592</v>
      </c>
      <c r="L3580" s="5">
        <f t="shared" si="331"/>
        <v>42490.733530092592</v>
      </c>
      <c r="M3580" t="b">
        <v>0</v>
      </c>
      <c r="N3580">
        <v>37</v>
      </c>
      <c r="O3580" t="b">
        <v>1</v>
      </c>
      <c r="P3580" t="s">
        <v>8271</v>
      </c>
      <c r="Q3580" s="7">
        <f t="shared" si="332"/>
        <v>1.0001333333333333</v>
      </c>
      <c r="R3580" s="8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5">
        <f t="shared" si="330"/>
        <v>42430.762222222227</v>
      </c>
      <c r="L3581" s="5">
        <f t="shared" si="331"/>
        <v>42460.720555555556</v>
      </c>
      <c r="M3581" t="b">
        <v>0</v>
      </c>
      <c r="N3581">
        <v>14</v>
      </c>
      <c r="O3581" t="b">
        <v>1</v>
      </c>
      <c r="P3581" t="s">
        <v>8271</v>
      </c>
      <c r="Q3581" s="7">
        <f t="shared" si="332"/>
        <v>1</v>
      </c>
      <c r="R3581" s="8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5">
        <f t="shared" si="330"/>
        <v>42026.176180555558</v>
      </c>
      <c r="L3582" s="5">
        <f t="shared" si="331"/>
        <v>42064.207638888889</v>
      </c>
      <c r="M3582" t="b">
        <v>0</v>
      </c>
      <c r="N3582">
        <v>27</v>
      </c>
      <c r="O3582" t="b">
        <v>1</v>
      </c>
      <c r="P3582" t="s">
        <v>8271</v>
      </c>
      <c r="Q3582" s="7">
        <f t="shared" si="332"/>
        <v>1.1388888888888888</v>
      </c>
      <c r="R3582" s="8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5">
        <f t="shared" si="330"/>
        <v>41836.471180555556</v>
      </c>
      <c r="L3583" s="5">
        <f t="shared" si="331"/>
        <v>41850.471180555556</v>
      </c>
      <c r="M3583" t="b">
        <v>0</v>
      </c>
      <c r="N3583">
        <v>45</v>
      </c>
      <c r="O3583" t="b">
        <v>1</v>
      </c>
      <c r="P3583" t="s">
        <v>8271</v>
      </c>
      <c r="Q3583" s="7">
        <f t="shared" si="332"/>
        <v>1</v>
      </c>
      <c r="R3583" s="8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5">
        <f t="shared" si="330"/>
        <v>42451.095856481479</v>
      </c>
      <c r="L3584" s="5">
        <f t="shared" si="331"/>
        <v>42465.095856481479</v>
      </c>
      <c r="M3584" t="b">
        <v>0</v>
      </c>
      <c r="N3584">
        <v>49</v>
      </c>
      <c r="O3584" t="b">
        <v>1</v>
      </c>
      <c r="P3584" t="s">
        <v>8271</v>
      </c>
      <c r="Q3584" s="7">
        <f t="shared" si="332"/>
        <v>2.87</v>
      </c>
      <c r="R3584" s="8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5">
        <f t="shared" si="330"/>
        <v>42418.425983796296</v>
      </c>
      <c r="L3585" s="5">
        <f t="shared" si="331"/>
        <v>42478.384317129632</v>
      </c>
      <c r="M3585" t="b">
        <v>0</v>
      </c>
      <c r="N3585">
        <v>24</v>
      </c>
      <c r="O3585" t="b">
        <v>1</v>
      </c>
      <c r="P3585" t="s">
        <v>8271</v>
      </c>
      <c r="Q3585" s="7">
        <f t="shared" si="332"/>
        <v>1.085</v>
      </c>
      <c r="R3585" s="8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5">
        <f t="shared" si="330"/>
        <v>42168.316481481481</v>
      </c>
      <c r="L3586" s="5">
        <f t="shared" si="331"/>
        <v>42198.316481481481</v>
      </c>
      <c r="M3586" t="b">
        <v>0</v>
      </c>
      <c r="N3586">
        <v>112</v>
      </c>
      <c r="O3586" t="b">
        <v>1</v>
      </c>
      <c r="P3586" t="s">
        <v>8271</v>
      </c>
      <c r="Q3586" s="7">
        <f t="shared" si="332"/>
        <v>1.155</v>
      </c>
      <c r="R3586" s="8">
        <f t="shared" si="333"/>
        <v>30.9375</v>
      </c>
      <c r="S3586" t="str">
        <f t="shared" si="334"/>
        <v>theater</v>
      </c>
      <c r="T3586" t="str">
        <f t="shared" si="335"/>
        <v>plays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5">
        <f t="shared" ref="K3587:K3650" si="336">(((J3587/60)/60)/24)+DATE(1970,1,1)</f>
        <v>41964.716319444444</v>
      </c>
      <c r="L3587" s="5">
        <f t="shared" ref="L3587:L3650" si="337">(((I3587/60)/60)/24)+DATE(1970,1,1)</f>
        <v>41994.716319444444</v>
      </c>
      <c r="M3587" t="b">
        <v>0</v>
      </c>
      <c r="N3587">
        <v>23</v>
      </c>
      <c r="O3587" t="b">
        <v>1</v>
      </c>
      <c r="P3587" t="s">
        <v>8271</v>
      </c>
      <c r="Q3587" s="7">
        <f t="shared" ref="Q3587:Q3650" si="338">E3587/D3587</f>
        <v>1.1911764705882353</v>
      </c>
      <c r="R3587" s="8">
        <f t="shared" ref="R3587:R3650" si="339">IFERROR(E3587/N3587,0)</f>
        <v>176.08695652173913</v>
      </c>
      <c r="S3587" t="str">
        <f t="shared" ref="S3587:S3650" si="340">LEFT(P3587,FIND("/",P3587)-1)</f>
        <v>theater</v>
      </c>
      <c r="T3587" t="str">
        <f t="shared" ref="T3587:T3650" si="341">RIGHT(P3587,LEN(P3587)-FIND("/",P3587))</f>
        <v>plays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5">
        <f t="shared" si="336"/>
        <v>42576.697569444441</v>
      </c>
      <c r="L3588" s="5">
        <f t="shared" si="337"/>
        <v>42636.697569444441</v>
      </c>
      <c r="M3588" t="b">
        <v>0</v>
      </c>
      <c r="N3588">
        <v>54</v>
      </c>
      <c r="O3588" t="b">
        <v>1</v>
      </c>
      <c r="P3588" t="s">
        <v>8271</v>
      </c>
      <c r="Q3588" s="7">
        <f t="shared" si="338"/>
        <v>1.0942666666666667</v>
      </c>
      <c r="R3588" s="8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5">
        <f t="shared" si="336"/>
        <v>42503.539976851855</v>
      </c>
      <c r="L3589" s="5">
        <f t="shared" si="337"/>
        <v>42548.791666666672</v>
      </c>
      <c r="M3589" t="b">
        <v>0</v>
      </c>
      <c r="N3589">
        <v>28</v>
      </c>
      <c r="O3589" t="b">
        <v>1</v>
      </c>
      <c r="P3589" t="s">
        <v>8271</v>
      </c>
      <c r="Q3589" s="7">
        <f t="shared" si="338"/>
        <v>1.266</v>
      </c>
      <c r="R3589" s="8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5">
        <f t="shared" si="336"/>
        <v>42101.828819444447</v>
      </c>
      <c r="L3590" s="5">
        <f t="shared" si="337"/>
        <v>42123.958333333328</v>
      </c>
      <c r="M3590" t="b">
        <v>0</v>
      </c>
      <c r="N3590">
        <v>11</v>
      </c>
      <c r="O3590" t="b">
        <v>1</v>
      </c>
      <c r="P3590" t="s">
        <v>8271</v>
      </c>
      <c r="Q3590" s="7">
        <f t="shared" si="338"/>
        <v>1.0049999999999999</v>
      </c>
      <c r="R3590" s="8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5">
        <f t="shared" si="336"/>
        <v>42125.647534722222</v>
      </c>
      <c r="L3591" s="5">
        <f t="shared" si="337"/>
        <v>42150.647534722222</v>
      </c>
      <c r="M3591" t="b">
        <v>0</v>
      </c>
      <c r="N3591">
        <v>62</v>
      </c>
      <c r="O3591" t="b">
        <v>1</v>
      </c>
      <c r="P3591" t="s">
        <v>8271</v>
      </c>
      <c r="Q3591" s="7">
        <f t="shared" si="338"/>
        <v>1.2749999999999999</v>
      </c>
      <c r="R3591" s="8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5">
        <f t="shared" si="336"/>
        <v>41902.333726851852</v>
      </c>
      <c r="L3592" s="5">
        <f t="shared" si="337"/>
        <v>41932.333726851852</v>
      </c>
      <c r="M3592" t="b">
        <v>0</v>
      </c>
      <c r="N3592">
        <v>73</v>
      </c>
      <c r="O3592" t="b">
        <v>1</v>
      </c>
      <c r="P3592" t="s">
        <v>8271</v>
      </c>
      <c r="Q3592" s="7">
        <f t="shared" si="338"/>
        <v>1.0005999999999999</v>
      </c>
      <c r="R3592" s="8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5">
        <f t="shared" si="336"/>
        <v>42003.948425925926</v>
      </c>
      <c r="L3593" s="5">
        <f t="shared" si="337"/>
        <v>42028.207638888889</v>
      </c>
      <c r="M3593" t="b">
        <v>0</v>
      </c>
      <c r="N3593">
        <v>18</v>
      </c>
      <c r="O3593" t="b">
        <v>1</v>
      </c>
      <c r="P3593" t="s">
        <v>8271</v>
      </c>
      <c r="Q3593" s="7">
        <f t="shared" si="338"/>
        <v>1.75</v>
      </c>
      <c r="R3593" s="8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5">
        <f t="shared" si="336"/>
        <v>41988.829942129625</v>
      </c>
      <c r="L3594" s="5">
        <f t="shared" si="337"/>
        <v>42046.207638888889</v>
      </c>
      <c r="M3594" t="b">
        <v>0</v>
      </c>
      <c r="N3594">
        <v>35</v>
      </c>
      <c r="O3594" t="b">
        <v>1</v>
      </c>
      <c r="P3594" t="s">
        <v>8271</v>
      </c>
      <c r="Q3594" s="7">
        <f t="shared" si="338"/>
        <v>1.2725</v>
      </c>
      <c r="R3594" s="8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5">
        <f t="shared" si="336"/>
        <v>41974.898599537039</v>
      </c>
      <c r="L3595" s="5">
        <f t="shared" si="337"/>
        <v>42009.851388888885</v>
      </c>
      <c r="M3595" t="b">
        <v>0</v>
      </c>
      <c r="N3595">
        <v>43</v>
      </c>
      <c r="O3595" t="b">
        <v>1</v>
      </c>
      <c r="P3595" t="s">
        <v>8271</v>
      </c>
      <c r="Q3595" s="7">
        <f t="shared" si="338"/>
        <v>1.1063333333333334</v>
      </c>
      <c r="R3595" s="8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5">
        <f t="shared" si="336"/>
        <v>42592.066921296297</v>
      </c>
      <c r="L3596" s="5">
        <f t="shared" si="337"/>
        <v>42617.066921296297</v>
      </c>
      <c r="M3596" t="b">
        <v>0</v>
      </c>
      <c r="N3596">
        <v>36</v>
      </c>
      <c r="O3596" t="b">
        <v>1</v>
      </c>
      <c r="P3596" t="s">
        <v>8271</v>
      </c>
      <c r="Q3596" s="7">
        <f t="shared" si="338"/>
        <v>1.2593749999999999</v>
      </c>
      <c r="R3596" s="8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5">
        <f t="shared" si="336"/>
        <v>42050.008368055554</v>
      </c>
      <c r="L3597" s="5">
        <f t="shared" si="337"/>
        <v>42076.290972222225</v>
      </c>
      <c r="M3597" t="b">
        <v>0</v>
      </c>
      <c r="N3597">
        <v>62</v>
      </c>
      <c r="O3597" t="b">
        <v>1</v>
      </c>
      <c r="P3597" t="s">
        <v>8271</v>
      </c>
      <c r="Q3597" s="7">
        <f t="shared" si="338"/>
        <v>1.1850000000000001</v>
      </c>
      <c r="R3597" s="8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5">
        <f t="shared" si="336"/>
        <v>41856.715069444443</v>
      </c>
      <c r="L3598" s="5">
        <f t="shared" si="337"/>
        <v>41877.715069444443</v>
      </c>
      <c r="M3598" t="b">
        <v>0</v>
      </c>
      <c r="N3598">
        <v>15</v>
      </c>
      <c r="O3598" t="b">
        <v>1</v>
      </c>
      <c r="P3598" t="s">
        <v>8271</v>
      </c>
      <c r="Q3598" s="7">
        <f t="shared" si="338"/>
        <v>1.0772727272727274</v>
      </c>
      <c r="R3598" s="8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5">
        <f t="shared" si="336"/>
        <v>42417.585532407407</v>
      </c>
      <c r="L3599" s="5">
        <f t="shared" si="337"/>
        <v>42432.249305555553</v>
      </c>
      <c r="M3599" t="b">
        <v>0</v>
      </c>
      <c r="N3599">
        <v>33</v>
      </c>
      <c r="O3599" t="b">
        <v>1</v>
      </c>
      <c r="P3599" t="s">
        <v>8271</v>
      </c>
      <c r="Q3599" s="7">
        <f t="shared" si="338"/>
        <v>1.026</v>
      </c>
      <c r="R3599" s="8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5">
        <f t="shared" si="336"/>
        <v>41866.79886574074</v>
      </c>
      <c r="L3600" s="5">
        <f t="shared" si="337"/>
        <v>41885.207638888889</v>
      </c>
      <c r="M3600" t="b">
        <v>0</v>
      </c>
      <c r="N3600">
        <v>27</v>
      </c>
      <c r="O3600" t="b">
        <v>1</v>
      </c>
      <c r="P3600" t="s">
        <v>8271</v>
      </c>
      <c r="Q3600" s="7">
        <f t="shared" si="338"/>
        <v>1.101</v>
      </c>
      <c r="R3600" s="8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5">
        <f t="shared" si="336"/>
        <v>42220.79487268519</v>
      </c>
      <c r="L3601" s="5">
        <f t="shared" si="337"/>
        <v>42246</v>
      </c>
      <c r="M3601" t="b">
        <v>0</v>
      </c>
      <c r="N3601">
        <v>17</v>
      </c>
      <c r="O3601" t="b">
        <v>1</v>
      </c>
      <c r="P3601" t="s">
        <v>8271</v>
      </c>
      <c r="Q3601" s="7">
        <f t="shared" si="338"/>
        <v>2.02</v>
      </c>
      <c r="R3601" s="8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5">
        <f t="shared" si="336"/>
        <v>42628.849120370374</v>
      </c>
      <c r="L3602" s="5">
        <f t="shared" si="337"/>
        <v>42656.849120370374</v>
      </c>
      <c r="M3602" t="b">
        <v>0</v>
      </c>
      <c r="N3602">
        <v>4</v>
      </c>
      <c r="O3602" t="b">
        <v>1</v>
      </c>
      <c r="P3602" t="s">
        <v>8271</v>
      </c>
      <c r="Q3602" s="7">
        <f t="shared" si="338"/>
        <v>1.3</v>
      </c>
      <c r="R3602" s="8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5">
        <f t="shared" si="336"/>
        <v>41990.99863425926</v>
      </c>
      <c r="L3603" s="5">
        <f t="shared" si="337"/>
        <v>42020.99863425926</v>
      </c>
      <c r="M3603" t="b">
        <v>0</v>
      </c>
      <c r="N3603">
        <v>53</v>
      </c>
      <c r="O3603" t="b">
        <v>1</v>
      </c>
      <c r="P3603" t="s">
        <v>8271</v>
      </c>
      <c r="Q3603" s="7">
        <f t="shared" si="338"/>
        <v>1.0435000000000001</v>
      </c>
      <c r="R3603" s="8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5">
        <f t="shared" si="336"/>
        <v>42447.894432870366</v>
      </c>
      <c r="L3604" s="5">
        <f t="shared" si="337"/>
        <v>42507.894432870366</v>
      </c>
      <c r="M3604" t="b">
        <v>0</v>
      </c>
      <c r="N3604">
        <v>49</v>
      </c>
      <c r="O3604" t="b">
        <v>1</v>
      </c>
      <c r="P3604" t="s">
        <v>8271</v>
      </c>
      <c r="Q3604" s="7">
        <f t="shared" si="338"/>
        <v>1.0004999999999999</v>
      </c>
      <c r="R3604" s="8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5">
        <f t="shared" si="336"/>
        <v>42283.864351851851</v>
      </c>
      <c r="L3605" s="5">
        <f t="shared" si="337"/>
        <v>42313.906018518523</v>
      </c>
      <c r="M3605" t="b">
        <v>0</v>
      </c>
      <c r="N3605">
        <v>57</v>
      </c>
      <c r="O3605" t="b">
        <v>1</v>
      </c>
      <c r="P3605" t="s">
        <v>8271</v>
      </c>
      <c r="Q3605" s="7">
        <f t="shared" si="338"/>
        <v>1.7066666666666668</v>
      </c>
      <c r="R3605" s="8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5">
        <f t="shared" si="336"/>
        <v>42483.015694444446</v>
      </c>
      <c r="L3606" s="5">
        <f t="shared" si="337"/>
        <v>42489.290972222225</v>
      </c>
      <c r="M3606" t="b">
        <v>0</v>
      </c>
      <c r="N3606">
        <v>69</v>
      </c>
      <c r="O3606" t="b">
        <v>1</v>
      </c>
      <c r="P3606" t="s">
        <v>8271</v>
      </c>
      <c r="Q3606" s="7">
        <f t="shared" si="338"/>
        <v>1.1283333333333334</v>
      </c>
      <c r="R3606" s="8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5">
        <f t="shared" si="336"/>
        <v>42383.793124999997</v>
      </c>
      <c r="L3607" s="5">
        <f t="shared" si="337"/>
        <v>42413.793124999997</v>
      </c>
      <c r="M3607" t="b">
        <v>0</v>
      </c>
      <c r="N3607">
        <v>15</v>
      </c>
      <c r="O3607" t="b">
        <v>1</v>
      </c>
      <c r="P3607" t="s">
        <v>8271</v>
      </c>
      <c r="Q3607" s="7">
        <f t="shared" si="338"/>
        <v>1.84</v>
      </c>
      <c r="R3607" s="8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5">
        <f t="shared" si="336"/>
        <v>42566.604826388888</v>
      </c>
      <c r="L3608" s="5">
        <f t="shared" si="337"/>
        <v>42596.604826388888</v>
      </c>
      <c r="M3608" t="b">
        <v>0</v>
      </c>
      <c r="N3608">
        <v>64</v>
      </c>
      <c r="O3608" t="b">
        <v>1</v>
      </c>
      <c r="P3608" t="s">
        <v>8271</v>
      </c>
      <c r="Q3608" s="7">
        <f t="shared" si="338"/>
        <v>1.3026666666666666</v>
      </c>
      <c r="R3608" s="8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5">
        <f t="shared" si="336"/>
        <v>42338.963912037041</v>
      </c>
      <c r="L3609" s="5">
        <f t="shared" si="337"/>
        <v>42353</v>
      </c>
      <c r="M3609" t="b">
        <v>0</v>
      </c>
      <c r="N3609">
        <v>20</v>
      </c>
      <c r="O3609" t="b">
        <v>1</v>
      </c>
      <c r="P3609" t="s">
        <v>8271</v>
      </c>
      <c r="Q3609" s="7">
        <f t="shared" si="338"/>
        <v>1.0545454545454545</v>
      </c>
      <c r="R3609" s="8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5">
        <f t="shared" si="336"/>
        <v>42506.709375000006</v>
      </c>
      <c r="L3610" s="5">
        <f t="shared" si="337"/>
        <v>42538.583333333328</v>
      </c>
      <c r="M3610" t="b">
        <v>0</v>
      </c>
      <c r="N3610">
        <v>27</v>
      </c>
      <c r="O3610" t="b">
        <v>1</v>
      </c>
      <c r="P3610" t="s">
        <v>8271</v>
      </c>
      <c r="Q3610" s="7">
        <f t="shared" si="338"/>
        <v>1</v>
      </c>
      <c r="R3610" s="8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5">
        <f t="shared" si="336"/>
        <v>42429.991724537031</v>
      </c>
      <c r="L3611" s="5">
        <f t="shared" si="337"/>
        <v>42459.950057870374</v>
      </c>
      <c r="M3611" t="b">
        <v>0</v>
      </c>
      <c r="N3611">
        <v>21</v>
      </c>
      <c r="O3611" t="b">
        <v>1</v>
      </c>
      <c r="P3611" t="s">
        <v>8271</v>
      </c>
      <c r="Q3611" s="7">
        <f t="shared" si="338"/>
        <v>1.5331632653061225</v>
      </c>
      <c r="R3611" s="8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5">
        <f t="shared" si="336"/>
        <v>42203.432129629626</v>
      </c>
      <c r="L3612" s="5">
        <f t="shared" si="337"/>
        <v>42233.432129629626</v>
      </c>
      <c r="M3612" t="b">
        <v>0</v>
      </c>
      <c r="N3612">
        <v>31</v>
      </c>
      <c r="O3612" t="b">
        <v>1</v>
      </c>
      <c r="P3612" t="s">
        <v>8271</v>
      </c>
      <c r="Q3612" s="7">
        <f t="shared" si="338"/>
        <v>1.623</v>
      </c>
      <c r="R3612" s="8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5">
        <f t="shared" si="336"/>
        <v>42072.370381944449</v>
      </c>
      <c r="L3613" s="5">
        <f t="shared" si="337"/>
        <v>42102.370381944449</v>
      </c>
      <c r="M3613" t="b">
        <v>0</v>
      </c>
      <c r="N3613">
        <v>51</v>
      </c>
      <c r="O3613" t="b">
        <v>1</v>
      </c>
      <c r="P3613" t="s">
        <v>8271</v>
      </c>
      <c r="Q3613" s="7">
        <f t="shared" si="338"/>
        <v>1.36</v>
      </c>
      <c r="R3613" s="8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5">
        <f t="shared" si="336"/>
        <v>41789.726979166669</v>
      </c>
      <c r="L3614" s="5">
        <f t="shared" si="337"/>
        <v>41799.726979166669</v>
      </c>
      <c r="M3614" t="b">
        <v>0</v>
      </c>
      <c r="N3614">
        <v>57</v>
      </c>
      <c r="O3614" t="b">
        <v>1</v>
      </c>
      <c r="P3614" t="s">
        <v>8271</v>
      </c>
      <c r="Q3614" s="7">
        <f t="shared" si="338"/>
        <v>1.444</v>
      </c>
      <c r="R3614" s="8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5">
        <f t="shared" si="336"/>
        <v>41788.58997685185</v>
      </c>
      <c r="L3615" s="5">
        <f t="shared" si="337"/>
        <v>41818.58997685185</v>
      </c>
      <c r="M3615" t="b">
        <v>0</v>
      </c>
      <c r="N3615">
        <v>20</v>
      </c>
      <c r="O3615" t="b">
        <v>1</v>
      </c>
      <c r="P3615" t="s">
        <v>8271</v>
      </c>
      <c r="Q3615" s="7">
        <f t="shared" si="338"/>
        <v>1</v>
      </c>
      <c r="R3615" s="8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5">
        <f t="shared" si="336"/>
        <v>42144.041851851856</v>
      </c>
      <c r="L3616" s="5">
        <f t="shared" si="337"/>
        <v>42174.041851851856</v>
      </c>
      <c r="M3616" t="b">
        <v>0</v>
      </c>
      <c r="N3616">
        <v>71</v>
      </c>
      <c r="O3616" t="b">
        <v>1</v>
      </c>
      <c r="P3616" t="s">
        <v>8271</v>
      </c>
      <c r="Q3616" s="7">
        <f t="shared" si="338"/>
        <v>1.008</v>
      </c>
      <c r="R3616" s="8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5">
        <f t="shared" si="336"/>
        <v>42318.593703703707</v>
      </c>
      <c r="L3617" s="5">
        <f t="shared" si="337"/>
        <v>42348.593703703707</v>
      </c>
      <c r="M3617" t="b">
        <v>0</v>
      </c>
      <c r="N3617">
        <v>72</v>
      </c>
      <c r="O3617" t="b">
        <v>1</v>
      </c>
      <c r="P3617" t="s">
        <v>8271</v>
      </c>
      <c r="Q3617" s="7">
        <f t="shared" si="338"/>
        <v>1.0680000000000001</v>
      </c>
      <c r="R3617" s="8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5">
        <f t="shared" si="336"/>
        <v>42052.949814814812</v>
      </c>
      <c r="L3618" s="5">
        <f t="shared" si="337"/>
        <v>42082.908148148148</v>
      </c>
      <c r="M3618" t="b">
        <v>0</v>
      </c>
      <c r="N3618">
        <v>45</v>
      </c>
      <c r="O3618" t="b">
        <v>1</v>
      </c>
      <c r="P3618" t="s">
        <v>8271</v>
      </c>
      <c r="Q3618" s="7">
        <f t="shared" si="338"/>
        <v>1.248</v>
      </c>
      <c r="R3618" s="8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5">
        <f t="shared" si="336"/>
        <v>42779.610289351855</v>
      </c>
      <c r="L3619" s="5">
        <f t="shared" si="337"/>
        <v>42794</v>
      </c>
      <c r="M3619" t="b">
        <v>0</v>
      </c>
      <c r="N3619">
        <v>51</v>
      </c>
      <c r="O3619" t="b">
        <v>1</v>
      </c>
      <c r="P3619" t="s">
        <v>8271</v>
      </c>
      <c r="Q3619" s="7">
        <f t="shared" si="338"/>
        <v>1.1891891891891893</v>
      </c>
      <c r="R3619" s="8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5">
        <f t="shared" si="336"/>
        <v>42128.627893518518</v>
      </c>
      <c r="L3620" s="5">
        <f t="shared" si="337"/>
        <v>42158.627893518518</v>
      </c>
      <c r="M3620" t="b">
        <v>0</v>
      </c>
      <c r="N3620">
        <v>56</v>
      </c>
      <c r="O3620" t="b">
        <v>1</v>
      </c>
      <c r="P3620" t="s">
        <v>8271</v>
      </c>
      <c r="Q3620" s="7">
        <f t="shared" si="338"/>
        <v>1.01</v>
      </c>
      <c r="R3620" s="8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5">
        <f t="shared" si="336"/>
        <v>42661.132245370376</v>
      </c>
      <c r="L3621" s="5">
        <f t="shared" si="337"/>
        <v>42693.916666666672</v>
      </c>
      <c r="M3621" t="b">
        <v>0</v>
      </c>
      <c r="N3621">
        <v>17</v>
      </c>
      <c r="O3621" t="b">
        <v>1</v>
      </c>
      <c r="P3621" t="s">
        <v>8271</v>
      </c>
      <c r="Q3621" s="7">
        <f t="shared" si="338"/>
        <v>1.1299999999999999</v>
      </c>
      <c r="R3621" s="8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5">
        <f t="shared" si="336"/>
        <v>42037.938206018516</v>
      </c>
      <c r="L3622" s="5">
        <f t="shared" si="337"/>
        <v>42068.166666666672</v>
      </c>
      <c r="M3622" t="b">
        <v>0</v>
      </c>
      <c r="N3622">
        <v>197</v>
      </c>
      <c r="O3622" t="b">
        <v>1</v>
      </c>
      <c r="P3622" t="s">
        <v>8271</v>
      </c>
      <c r="Q3622" s="7">
        <f t="shared" si="338"/>
        <v>1.0519047619047619</v>
      </c>
      <c r="R3622" s="8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5">
        <f t="shared" si="336"/>
        <v>42619.935694444444</v>
      </c>
      <c r="L3623" s="5">
        <f t="shared" si="337"/>
        <v>42643.875</v>
      </c>
      <c r="M3623" t="b">
        <v>0</v>
      </c>
      <c r="N3623">
        <v>70</v>
      </c>
      <c r="O3623" t="b">
        <v>1</v>
      </c>
      <c r="P3623" t="s">
        <v>8271</v>
      </c>
      <c r="Q3623" s="7">
        <f t="shared" si="338"/>
        <v>1.0973333333333333</v>
      </c>
      <c r="R3623" s="8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5">
        <f t="shared" si="336"/>
        <v>41877.221886574072</v>
      </c>
      <c r="L3624" s="5">
        <f t="shared" si="337"/>
        <v>41910.140972222223</v>
      </c>
      <c r="M3624" t="b">
        <v>0</v>
      </c>
      <c r="N3624">
        <v>21</v>
      </c>
      <c r="O3624" t="b">
        <v>1</v>
      </c>
      <c r="P3624" t="s">
        <v>8271</v>
      </c>
      <c r="Q3624" s="7">
        <f t="shared" si="338"/>
        <v>1.00099</v>
      </c>
      <c r="R3624" s="8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5">
        <f t="shared" si="336"/>
        <v>41828.736921296295</v>
      </c>
      <c r="L3625" s="5">
        <f t="shared" si="337"/>
        <v>41846.291666666664</v>
      </c>
      <c r="M3625" t="b">
        <v>0</v>
      </c>
      <c r="N3625">
        <v>34</v>
      </c>
      <c r="O3625" t="b">
        <v>1</v>
      </c>
      <c r="P3625" t="s">
        <v>8271</v>
      </c>
      <c r="Q3625" s="7">
        <f t="shared" si="338"/>
        <v>1.2</v>
      </c>
      <c r="R3625" s="8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5">
        <f t="shared" si="336"/>
        <v>42545.774189814809</v>
      </c>
      <c r="L3626" s="5">
        <f t="shared" si="337"/>
        <v>42605.774189814809</v>
      </c>
      <c r="M3626" t="b">
        <v>0</v>
      </c>
      <c r="N3626">
        <v>39</v>
      </c>
      <c r="O3626" t="b">
        <v>1</v>
      </c>
      <c r="P3626" t="s">
        <v>8271</v>
      </c>
      <c r="Q3626" s="7">
        <f t="shared" si="338"/>
        <v>1.0493333333333332</v>
      </c>
      <c r="R3626" s="8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5">
        <f t="shared" si="336"/>
        <v>42157.652511574073</v>
      </c>
      <c r="L3627" s="5">
        <f t="shared" si="337"/>
        <v>42187.652511574073</v>
      </c>
      <c r="M3627" t="b">
        <v>0</v>
      </c>
      <c r="N3627">
        <v>78</v>
      </c>
      <c r="O3627" t="b">
        <v>1</v>
      </c>
      <c r="P3627" t="s">
        <v>8271</v>
      </c>
      <c r="Q3627" s="7">
        <f t="shared" si="338"/>
        <v>1.0266666666666666</v>
      </c>
      <c r="R3627" s="8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5">
        <f t="shared" si="336"/>
        <v>41846.667326388888</v>
      </c>
      <c r="L3628" s="5">
        <f t="shared" si="337"/>
        <v>41867.667326388888</v>
      </c>
      <c r="M3628" t="b">
        <v>0</v>
      </c>
      <c r="N3628">
        <v>48</v>
      </c>
      <c r="O3628" t="b">
        <v>1</v>
      </c>
      <c r="P3628" t="s">
        <v>8271</v>
      </c>
      <c r="Q3628" s="7">
        <f t="shared" si="338"/>
        <v>1.0182500000000001</v>
      </c>
      <c r="R3628" s="8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5">
        <f t="shared" si="336"/>
        <v>42460.741747685184</v>
      </c>
      <c r="L3629" s="5">
        <f t="shared" si="337"/>
        <v>42511.165972222225</v>
      </c>
      <c r="M3629" t="b">
        <v>0</v>
      </c>
      <c r="N3629">
        <v>29</v>
      </c>
      <c r="O3629" t="b">
        <v>1</v>
      </c>
      <c r="P3629" t="s">
        <v>8271</v>
      </c>
      <c r="Q3629" s="7">
        <f t="shared" si="338"/>
        <v>1</v>
      </c>
      <c r="R3629" s="8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5">
        <f t="shared" si="336"/>
        <v>42291.833287037036</v>
      </c>
      <c r="L3630" s="5">
        <f t="shared" si="337"/>
        <v>42351.874953703707</v>
      </c>
      <c r="M3630" t="b">
        <v>0</v>
      </c>
      <c r="N3630">
        <v>0</v>
      </c>
      <c r="O3630" t="b">
        <v>0</v>
      </c>
      <c r="P3630" t="s">
        <v>8305</v>
      </c>
      <c r="Q3630" s="7">
        <f t="shared" si="338"/>
        <v>0</v>
      </c>
      <c r="R3630" s="8">
        <f t="shared" si="339"/>
        <v>0</v>
      </c>
      <c r="S3630" t="str">
        <f t="shared" si="340"/>
        <v>theater</v>
      </c>
      <c r="T3630" t="str">
        <f t="shared" si="341"/>
        <v>musical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5">
        <f t="shared" si="336"/>
        <v>42437.094490740739</v>
      </c>
      <c r="L3631" s="5">
        <f t="shared" si="337"/>
        <v>42495.708333333328</v>
      </c>
      <c r="M3631" t="b">
        <v>0</v>
      </c>
      <c r="N3631">
        <v>2</v>
      </c>
      <c r="O3631" t="b">
        <v>0</v>
      </c>
      <c r="P3631" t="s">
        <v>8305</v>
      </c>
      <c r="Q3631" s="7">
        <f t="shared" si="338"/>
        <v>1.9999999999999999E-6</v>
      </c>
      <c r="R3631" s="8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5">
        <f t="shared" si="336"/>
        <v>41942.84710648148</v>
      </c>
      <c r="L3632" s="5">
        <f t="shared" si="337"/>
        <v>41972.888773148152</v>
      </c>
      <c r="M3632" t="b">
        <v>0</v>
      </c>
      <c r="N3632">
        <v>1</v>
      </c>
      <c r="O3632" t="b">
        <v>0</v>
      </c>
      <c r="P3632" t="s">
        <v>8305</v>
      </c>
      <c r="Q3632" s="7">
        <f t="shared" si="338"/>
        <v>3.3333333333333332E-4</v>
      </c>
      <c r="R3632" s="8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5">
        <f t="shared" si="336"/>
        <v>41880.753437499996</v>
      </c>
      <c r="L3633" s="5">
        <f t="shared" si="337"/>
        <v>41905.165972222225</v>
      </c>
      <c r="M3633" t="b">
        <v>0</v>
      </c>
      <c r="N3633">
        <v>59</v>
      </c>
      <c r="O3633" t="b">
        <v>0</v>
      </c>
      <c r="P3633" t="s">
        <v>8305</v>
      </c>
      <c r="Q3633" s="7">
        <f t="shared" si="338"/>
        <v>0.51023391812865493</v>
      </c>
      <c r="R3633" s="8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5">
        <f t="shared" si="336"/>
        <v>41946.936909722222</v>
      </c>
      <c r="L3634" s="5">
        <f t="shared" si="337"/>
        <v>41966.936909722222</v>
      </c>
      <c r="M3634" t="b">
        <v>0</v>
      </c>
      <c r="N3634">
        <v>1</v>
      </c>
      <c r="O3634" t="b">
        <v>0</v>
      </c>
      <c r="P3634" t="s">
        <v>8305</v>
      </c>
      <c r="Q3634" s="7">
        <f t="shared" si="338"/>
        <v>0.2</v>
      </c>
      <c r="R3634" s="8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5">
        <f t="shared" si="336"/>
        <v>42649.623460648145</v>
      </c>
      <c r="L3635" s="5">
        <f t="shared" si="337"/>
        <v>42693.041666666672</v>
      </c>
      <c r="M3635" t="b">
        <v>0</v>
      </c>
      <c r="N3635">
        <v>31</v>
      </c>
      <c r="O3635" t="b">
        <v>0</v>
      </c>
      <c r="P3635" t="s">
        <v>8305</v>
      </c>
      <c r="Q3635" s="7">
        <f t="shared" si="338"/>
        <v>0.35239999999999999</v>
      </c>
      <c r="R3635" s="8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5">
        <f t="shared" si="336"/>
        <v>42701.166365740741</v>
      </c>
      <c r="L3636" s="5">
        <f t="shared" si="337"/>
        <v>42749.165972222225</v>
      </c>
      <c r="M3636" t="b">
        <v>0</v>
      </c>
      <c r="N3636">
        <v>18</v>
      </c>
      <c r="O3636" t="b">
        <v>0</v>
      </c>
      <c r="P3636" t="s">
        <v>8305</v>
      </c>
      <c r="Q3636" s="7">
        <f t="shared" si="338"/>
        <v>4.2466666666666666E-2</v>
      </c>
      <c r="R3636" s="8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5">
        <f t="shared" si="336"/>
        <v>42450.88282407407</v>
      </c>
      <c r="L3637" s="5">
        <f t="shared" si="337"/>
        <v>42480.88282407407</v>
      </c>
      <c r="M3637" t="b">
        <v>0</v>
      </c>
      <c r="N3637">
        <v>10</v>
      </c>
      <c r="O3637" t="b">
        <v>0</v>
      </c>
      <c r="P3637" t="s">
        <v>8305</v>
      </c>
      <c r="Q3637" s="7">
        <f t="shared" si="338"/>
        <v>0.36457142857142855</v>
      </c>
      <c r="R3637" s="8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5">
        <f t="shared" si="336"/>
        <v>42226.694780092599</v>
      </c>
      <c r="L3638" s="5">
        <f t="shared" si="337"/>
        <v>42261.694780092599</v>
      </c>
      <c r="M3638" t="b">
        <v>0</v>
      </c>
      <c r="N3638">
        <v>0</v>
      </c>
      <c r="O3638" t="b">
        <v>0</v>
      </c>
      <c r="P3638" t="s">
        <v>8305</v>
      </c>
      <c r="Q3638" s="7">
        <f t="shared" si="338"/>
        <v>0</v>
      </c>
      <c r="R3638" s="8">
        <f t="shared" si="339"/>
        <v>0</v>
      </c>
      <c r="S3638" t="str">
        <f t="shared" si="340"/>
        <v>theater</v>
      </c>
      <c r="T3638" t="str">
        <f t="shared" si="341"/>
        <v>musical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5">
        <f t="shared" si="336"/>
        <v>41975.700636574074</v>
      </c>
      <c r="L3639" s="5">
        <f t="shared" si="337"/>
        <v>42005.700636574074</v>
      </c>
      <c r="M3639" t="b">
        <v>0</v>
      </c>
      <c r="N3639">
        <v>14</v>
      </c>
      <c r="O3639" t="b">
        <v>0</v>
      </c>
      <c r="P3639" t="s">
        <v>8305</v>
      </c>
      <c r="Q3639" s="7">
        <f t="shared" si="338"/>
        <v>0.30866666666666664</v>
      </c>
      <c r="R3639" s="8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5">
        <f t="shared" si="336"/>
        <v>42053.672824074078</v>
      </c>
      <c r="L3640" s="5">
        <f t="shared" si="337"/>
        <v>42113.631157407406</v>
      </c>
      <c r="M3640" t="b">
        <v>0</v>
      </c>
      <c r="N3640">
        <v>2</v>
      </c>
      <c r="O3640" t="b">
        <v>0</v>
      </c>
      <c r="P3640" t="s">
        <v>8305</v>
      </c>
      <c r="Q3640" s="7">
        <f t="shared" si="338"/>
        <v>6.545454545454546E-2</v>
      </c>
      <c r="R3640" s="8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5">
        <f t="shared" si="336"/>
        <v>42590.677152777775</v>
      </c>
      <c r="L3641" s="5">
        <f t="shared" si="337"/>
        <v>42650.632638888885</v>
      </c>
      <c r="M3641" t="b">
        <v>0</v>
      </c>
      <c r="N3641">
        <v>1</v>
      </c>
      <c r="O3641" t="b">
        <v>0</v>
      </c>
      <c r="P3641" t="s">
        <v>8305</v>
      </c>
      <c r="Q3641" s="7">
        <f t="shared" si="338"/>
        <v>4.0000000000000003E-5</v>
      </c>
      <c r="R3641" s="8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5">
        <f t="shared" si="336"/>
        <v>42104.781597222223</v>
      </c>
      <c r="L3642" s="5">
        <f t="shared" si="337"/>
        <v>42134.781597222223</v>
      </c>
      <c r="M3642" t="b">
        <v>0</v>
      </c>
      <c r="N3642">
        <v>3</v>
      </c>
      <c r="O3642" t="b">
        <v>0</v>
      </c>
      <c r="P3642" t="s">
        <v>8305</v>
      </c>
      <c r="Q3642" s="7">
        <f t="shared" si="338"/>
        <v>5.5E-2</v>
      </c>
      <c r="R3642" s="8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5">
        <f t="shared" si="336"/>
        <v>41899.627071759263</v>
      </c>
      <c r="L3643" s="5">
        <f t="shared" si="337"/>
        <v>41917.208333333336</v>
      </c>
      <c r="M3643" t="b">
        <v>0</v>
      </c>
      <c r="N3643">
        <v>0</v>
      </c>
      <c r="O3643" t="b">
        <v>0</v>
      </c>
      <c r="P3643" t="s">
        <v>8305</v>
      </c>
      <c r="Q3643" s="7">
        <f t="shared" si="338"/>
        <v>0</v>
      </c>
      <c r="R3643" s="8">
        <f t="shared" si="339"/>
        <v>0</v>
      </c>
      <c r="S3643" t="str">
        <f t="shared" si="340"/>
        <v>theater</v>
      </c>
      <c r="T3643" t="str">
        <f t="shared" si="341"/>
        <v>musical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5">
        <f t="shared" si="336"/>
        <v>42297.816284722227</v>
      </c>
      <c r="L3644" s="5">
        <f t="shared" si="337"/>
        <v>42338.708333333328</v>
      </c>
      <c r="M3644" t="b">
        <v>0</v>
      </c>
      <c r="N3644">
        <v>2</v>
      </c>
      <c r="O3644" t="b">
        <v>0</v>
      </c>
      <c r="P3644" t="s">
        <v>8305</v>
      </c>
      <c r="Q3644" s="7">
        <f t="shared" si="338"/>
        <v>2.1428571428571429E-2</v>
      </c>
      <c r="R3644" s="8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5">
        <f t="shared" si="336"/>
        <v>42285.143969907411</v>
      </c>
      <c r="L3645" s="5">
        <f t="shared" si="337"/>
        <v>42325.185636574075</v>
      </c>
      <c r="M3645" t="b">
        <v>0</v>
      </c>
      <c r="N3645">
        <v>0</v>
      </c>
      <c r="O3645" t="b">
        <v>0</v>
      </c>
      <c r="P3645" t="s">
        <v>8305</v>
      </c>
      <c r="Q3645" s="7">
        <f t="shared" si="338"/>
        <v>0</v>
      </c>
      <c r="R3645" s="8">
        <f t="shared" si="339"/>
        <v>0</v>
      </c>
      <c r="S3645" t="str">
        <f t="shared" si="340"/>
        <v>theater</v>
      </c>
      <c r="T3645" t="str">
        <f t="shared" si="341"/>
        <v>musical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5">
        <f t="shared" si="336"/>
        <v>42409.241747685184</v>
      </c>
      <c r="L3646" s="5">
        <f t="shared" si="337"/>
        <v>42437.207638888889</v>
      </c>
      <c r="M3646" t="b">
        <v>0</v>
      </c>
      <c r="N3646">
        <v>12</v>
      </c>
      <c r="O3646" t="b">
        <v>0</v>
      </c>
      <c r="P3646" t="s">
        <v>8305</v>
      </c>
      <c r="Q3646" s="7">
        <f t="shared" si="338"/>
        <v>0.16420000000000001</v>
      </c>
      <c r="R3646" s="8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5">
        <f t="shared" si="336"/>
        <v>42665.970347222217</v>
      </c>
      <c r="L3647" s="5">
        <f t="shared" si="337"/>
        <v>42696.012013888889</v>
      </c>
      <c r="M3647" t="b">
        <v>0</v>
      </c>
      <c r="N3647">
        <v>1</v>
      </c>
      <c r="O3647" t="b">
        <v>0</v>
      </c>
      <c r="P3647" t="s">
        <v>8305</v>
      </c>
      <c r="Q3647" s="7">
        <f t="shared" si="338"/>
        <v>1E-3</v>
      </c>
      <c r="R3647" s="8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5">
        <f t="shared" si="336"/>
        <v>42140.421319444446</v>
      </c>
      <c r="L3648" s="5">
        <f t="shared" si="337"/>
        <v>42171.979166666672</v>
      </c>
      <c r="M3648" t="b">
        <v>0</v>
      </c>
      <c r="N3648">
        <v>8</v>
      </c>
      <c r="O3648" t="b">
        <v>0</v>
      </c>
      <c r="P3648" t="s">
        <v>8305</v>
      </c>
      <c r="Q3648" s="7">
        <f t="shared" si="338"/>
        <v>4.8099999999999997E-2</v>
      </c>
      <c r="R3648" s="8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5">
        <f t="shared" si="336"/>
        <v>42598.749155092592</v>
      </c>
      <c r="L3649" s="5">
        <f t="shared" si="337"/>
        <v>42643.749155092592</v>
      </c>
      <c r="M3649" t="b">
        <v>0</v>
      </c>
      <c r="N3649">
        <v>2</v>
      </c>
      <c r="O3649" t="b">
        <v>0</v>
      </c>
      <c r="P3649" t="s">
        <v>8305</v>
      </c>
      <c r="Q3649" s="7">
        <f t="shared" si="338"/>
        <v>0.06</v>
      </c>
      <c r="R3649" s="8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5">
        <f t="shared" si="336"/>
        <v>41887.292187500003</v>
      </c>
      <c r="L3650" s="5">
        <f t="shared" si="337"/>
        <v>41917.292187500003</v>
      </c>
      <c r="M3650" t="b">
        <v>0</v>
      </c>
      <c r="N3650">
        <v>73</v>
      </c>
      <c r="O3650" t="b">
        <v>1</v>
      </c>
      <c r="P3650" t="s">
        <v>8271</v>
      </c>
      <c r="Q3650" s="7">
        <f t="shared" si="338"/>
        <v>1.003825</v>
      </c>
      <c r="R3650" s="8">
        <f t="shared" si="339"/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5">
        <f t="shared" ref="K3651:K3714" si="342">(((J3651/60)/60)/24)+DATE(1970,1,1)</f>
        <v>41780.712893518517</v>
      </c>
      <c r="L3651" s="5">
        <f t="shared" ref="L3651:L3714" si="343">(((I3651/60)/60)/24)+DATE(1970,1,1)</f>
        <v>41806.712893518517</v>
      </c>
      <c r="M3651" t="b">
        <v>0</v>
      </c>
      <c r="N3651">
        <v>8</v>
      </c>
      <c r="O3651" t="b">
        <v>1</v>
      </c>
      <c r="P3651" t="s">
        <v>8271</v>
      </c>
      <c r="Q3651" s="7">
        <f t="shared" ref="Q3651:Q3714" si="344">E3651/D3651</f>
        <v>1.04</v>
      </c>
      <c r="R3651" s="8">
        <f t="shared" ref="R3651:R3714" si="345">IFERROR(E3651/N3651,0)</f>
        <v>97.5</v>
      </c>
      <c r="S3651" t="str">
        <f t="shared" ref="S3651:S3714" si="346">LEFT(P3651,FIND("/",P3651)-1)</f>
        <v>theater</v>
      </c>
      <c r="T3651" t="str">
        <f t="shared" ref="T3651:T3714" si="347">RIGHT(P3651,LEN(P3651)-FIND("/",P3651))</f>
        <v>plays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5">
        <f t="shared" si="342"/>
        <v>42381.478981481487</v>
      </c>
      <c r="L3652" s="5">
        <f t="shared" si="343"/>
        <v>42402.478981481487</v>
      </c>
      <c r="M3652" t="b">
        <v>0</v>
      </c>
      <c r="N3652">
        <v>17</v>
      </c>
      <c r="O3652" t="b">
        <v>1</v>
      </c>
      <c r="P3652" t="s">
        <v>8271</v>
      </c>
      <c r="Q3652" s="7">
        <f t="shared" si="344"/>
        <v>1</v>
      </c>
      <c r="R3652" s="8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5">
        <f t="shared" si="342"/>
        <v>41828.646319444444</v>
      </c>
      <c r="L3653" s="5">
        <f t="shared" si="343"/>
        <v>41861.665972222225</v>
      </c>
      <c r="M3653" t="b">
        <v>0</v>
      </c>
      <c r="N3653">
        <v>9</v>
      </c>
      <c r="O3653" t="b">
        <v>1</v>
      </c>
      <c r="P3653" t="s">
        <v>8271</v>
      </c>
      <c r="Q3653" s="7">
        <f t="shared" si="344"/>
        <v>1.04</v>
      </c>
      <c r="R3653" s="8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5">
        <f t="shared" si="342"/>
        <v>42596.644699074073</v>
      </c>
      <c r="L3654" s="5">
        <f t="shared" si="343"/>
        <v>42607.165972222225</v>
      </c>
      <c r="M3654" t="b">
        <v>0</v>
      </c>
      <c r="N3654">
        <v>17</v>
      </c>
      <c r="O3654" t="b">
        <v>1</v>
      </c>
      <c r="P3654" t="s">
        <v>8271</v>
      </c>
      <c r="Q3654" s="7">
        <f t="shared" si="344"/>
        <v>2.5066666666666668</v>
      </c>
      <c r="R3654" s="8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5">
        <f t="shared" si="342"/>
        <v>42191.363506944443</v>
      </c>
      <c r="L3655" s="5">
        <f t="shared" si="343"/>
        <v>42221.363506944443</v>
      </c>
      <c r="M3655" t="b">
        <v>0</v>
      </c>
      <c r="N3655">
        <v>33</v>
      </c>
      <c r="O3655" t="b">
        <v>1</v>
      </c>
      <c r="P3655" t="s">
        <v>8271</v>
      </c>
      <c r="Q3655" s="7">
        <f t="shared" si="344"/>
        <v>1.0049999999999999</v>
      </c>
      <c r="R3655" s="8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5">
        <f t="shared" si="342"/>
        <v>42440.416504629626</v>
      </c>
      <c r="L3656" s="5">
        <f t="shared" si="343"/>
        <v>42463.708333333328</v>
      </c>
      <c r="M3656" t="b">
        <v>0</v>
      </c>
      <c r="N3656">
        <v>38</v>
      </c>
      <c r="O3656" t="b">
        <v>1</v>
      </c>
      <c r="P3656" t="s">
        <v>8271</v>
      </c>
      <c r="Q3656" s="7">
        <f t="shared" si="344"/>
        <v>1.744</v>
      </c>
      <c r="R3656" s="8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5">
        <f t="shared" si="342"/>
        <v>42173.803217592591</v>
      </c>
      <c r="L3657" s="5">
        <f t="shared" si="343"/>
        <v>42203.290972222225</v>
      </c>
      <c r="M3657" t="b">
        <v>0</v>
      </c>
      <c r="N3657">
        <v>79</v>
      </c>
      <c r="O3657" t="b">
        <v>1</v>
      </c>
      <c r="P3657" t="s">
        <v>8271</v>
      </c>
      <c r="Q3657" s="7">
        <f t="shared" si="344"/>
        <v>1.1626000000000001</v>
      </c>
      <c r="R3657" s="8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5">
        <f t="shared" si="342"/>
        <v>42737.910138888896</v>
      </c>
      <c r="L3658" s="5">
        <f t="shared" si="343"/>
        <v>42767.957638888889</v>
      </c>
      <c r="M3658" t="b">
        <v>0</v>
      </c>
      <c r="N3658">
        <v>46</v>
      </c>
      <c r="O3658" t="b">
        <v>1</v>
      </c>
      <c r="P3658" t="s">
        <v>8271</v>
      </c>
      <c r="Q3658" s="7">
        <f t="shared" si="344"/>
        <v>1.0582</v>
      </c>
      <c r="R3658" s="8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5">
        <f t="shared" si="342"/>
        <v>42499.629849537043</v>
      </c>
      <c r="L3659" s="5">
        <f t="shared" si="343"/>
        <v>42522.904166666667</v>
      </c>
      <c r="M3659" t="b">
        <v>0</v>
      </c>
      <c r="N3659">
        <v>20</v>
      </c>
      <c r="O3659" t="b">
        <v>1</v>
      </c>
      <c r="P3659" t="s">
        <v>8271</v>
      </c>
      <c r="Q3659" s="7">
        <f t="shared" si="344"/>
        <v>1.1074999999999999</v>
      </c>
      <c r="R3659" s="8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5">
        <f t="shared" si="342"/>
        <v>41775.858564814815</v>
      </c>
      <c r="L3660" s="5">
        <f t="shared" si="343"/>
        <v>41822.165972222225</v>
      </c>
      <c r="M3660" t="b">
        <v>0</v>
      </c>
      <c r="N3660">
        <v>20</v>
      </c>
      <c r="O3660" t="b">
        <v>1</v>
      </c>
      <c r="P3660" t="s">
        <v>8271</v>
      </c>
      <c r="Q3660" s="7">
        <f t="shared" si="344"/>
        <v>1.0066666666666666</v>
      </c>
      <c r="R3660" s="8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5">
        <f t="shared" si="342"/>
        <v>42055.277199074073</v>
      </c>
      <c r="L3661" s="5">
        <f t="shared" si="343"/>
        <v>42082.610416666663</v>
      </c>
      <c r="M3661" t="b">
        <v>0</v>
      </c>
      <c r="N3661">
        <v>13</v>
      </c>
      <c r="O3661" t="b">
        <v>1</v>
      </c>
      <c r="P3661" t="s">
        <v>8271</v>
      </c>
      <c r="Q3661" s="7">
        <f t="shared" si="344"/>
        <v>1.0203333333333333</v>
      </c>
      <c r="R3661" s="8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5">
        <f t="shared" si="342"/>
        <v>41971.881076388891</v>
      </c>
      <c r="L3662" s="5">
        <f t="shared" si="343"/>
        <v>41996.881076388891</v>
      </c>
      <c r="M3662" t="b">
        <v>0</v>
      </c>
      <c r="N3662">
        <v>22</v>
      </c>
      <c r="O3662" t="b">
        <v>1</v>
      </c>
      <c r="P3662" t="s">
        <v>8271</v>
      </c>
      <c r="Q3662" s="7">
        <f t="shared" si="344"/>
        <v>1</v>
      </c>
      <c r="R3662" s="8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5">
        <f t="shared" si="342"/>
        <v>42447.896666666667</v>
      </c>
      <c r="L3663" s="5">
        <f t="shared" si="343"/>
        <v>42470.166666666672</v>
      </c>
      <c r="M3663" t="b">
        <v>0</v>
      </c>
      <c r="N3663">
        <v>36</v>
      </c>
      <c r="O3663" t="b">
        <v>1</v>
      </c>
      <c r="P3663" t="s">
        <v>8271</v>
      </c>
      <c r="Q3663" s="7">
        <f t="shared" si="344"/>
        <v>1.1100000000000001</v>
      </c>
      <c r="R3663" s="8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5">
        <f t="shared" si="342"/>
        <v>42064.220069444447</v>
      </c>
      <c r="L3664" s="5">
        <f t="shared" si="343"/>
        <v>42094.178402777776</v>
      </c>
      <c r="M3664" t="b">
        <v>0</v>
      </c>
      <c r="N3664">
        <v>40</v>
      </c>
      <c r="O3664" t="b">
        <v>1</v>
      </c>
      <c r="P3664" t="s">
        <v>8271</v>
      </c>
      <c r="Q3664" s="7">
        <f t="shared" si="344"/>
        <v>1.0142500000000001</v>
      </c>
      <c r="R3664" s="8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5">
        <f t="shared" si="342"/>
        <v>42665.451736111107</v>
      </c>
      <c r="L3665" s="5">
        <f t="shared" si="343"/>
        <v>42725.493402777778</v>
      </c>
      <c r="M3665" t="b">
        <v>0</v>
      </c>
      <c r="N3665">
        <v>9</v>
      </c>
      <c r="O3665" t="b">
        <v>1</v>
      </c>
      <c r="P3665" t="s">
        <v>8271</v>
      </c>
      <c r="Q3665" s="7">
        <f t="shared" si="344"/>
        <v>1.04</v>
      </c>
      <c r="R3665" s="8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5">
        <f t="shared" si="342"/>
        <v>42523.248715277776</v>
      </c>
      <c r="L3666" s="5">
        <f t="shared" si="343"/>
        <v>42537.248715277776</v>
      </c>
      <c r="M3666" t="b">
        <v>0</v>
      </c>
      <c r="N3666">
        <v>19</v>
      </c>
      <c r="O3666" t="b">
        <v>1</v>
      </c>
      <c r="P3666" t="s">
        <v>8271</v>
      </c>
      <c r="Q3666" s="7">
        <f t="shared" si="344"/>
        <v>1.09375</v>
      </c>
      <c r="R3666" s="8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5">
        <f t="shared" si="342"/>
        <v>42294.808124999996</v>
      </c>
      <c r="L3667" s="5">
        <f t="shared" si="343"/>
        <v>42305.829166666663</v>
      </c>
      <c r="M3667" t="b">
        <v>0</v>
      </c>
      <c r="N3667">
        <v>14</v>
      </c>
      <c r="O3667" t="b">
        <v>1</v>
      </c>
      <c r="P3667" t="s">
        <v>8271</v>
      </c>
      <c r="Q3667" s="7">
        <f t="shared" si="344"/>
        <v>1.1516129032258065</v>
      </c>
      <c r="R3667" s="8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5">
        <f t="shared" si="342"/>
        <v>41822.90488425926</v>
      </c>
      <c r="L3668" s="5">
        <f t="shared" si="343"/>
        <v>41844.291666666664</v>
      </c>
      <c r="M3668" t="b">
        <v>0</v>
      </c>
      <c r="N3668">
        <v>38</v>
      </c>
      <c r="O3668" t="b">
        <v>1</v>
      </c>
      <c r="P3668" t="s">
        <v>8271</v>
      </c>
      <c r="Q3668" s="7">
        <f t="shared" si="344"/>
        <v>1</v>
      </c>
      <c r="R3668" s="8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5">
        <f t="shared" si="342"/>
        <v>42173.970127314817</v>
      </c>
      <c r="L3669" s="5">
        <f t="shared" si="343"/>
        <v>42203.970127314817</v>
      </c>
      <c r="M3669" t="b">
        <v>0</v>
      </c>
      <c r="N3669">
        <v>58</v>
      </c>
      <c r="O3669" t="b">
        <v>1</v>
      </c>
      <c r="P3669" t="s">
        <v>8271</v>
      </c>
      <c r="Q3669" s="7">
        <f t="shared" si="344"/>
        <v>1.0317033333333334</v>
      </c>
      <c r="R3669" s="8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5">
        <f t="shared" si="342"/>
        <v>42185.556157407409</v>
      </c>
      <c r="L3670" s="5">
        <f t="shared" si="343"/>
        <v>42208.772916666669</v>
      </c>
      <c r="M3670" t="b">
        <v>0</v>
      </c>
      <c r="N3670">
        <v>28</v>
      </c>
      <c r="O3670" t="b">
        <v>1</v>
      </c>
      <c r="P3670" t="s">
        <v>8271</v>
      </c>
      <c r="Q3670" s="7">
        <f t="shared" si="344"/>
        <v>1.0349999999999999</v>
      </c>
      <c r="R3670" s="8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5">
        <f t="shared" si="342"/>
        <v>42136.675196759257</v>
      </c>
      <c r="L3671" s="5">
        <f t="shared" si="343"/>
        <v>42166.675196759257</v>
      </c>
      <c r="M3671" t="b">
        <v>0</v>
      </c>
      <c r="N3671">
        <v>17</v>
      </c>
      <c r="O3671" t="b">
        <v>1</v>
      </c>
      <c r="P3671" t="s">
        <v>8271</v>
      </c>
      <c r="Q3671" s="7">
        <f t="shared" si="344"/>
        <v>1.3819999999999999</v>
      </c>
      <c r="R3671" s="8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5">
        <f t="shared" si="342"/>
        <v>42142.514016203699</v>
      </c>
      <c r="L3672" s="5">
        <f t="shared" si="343"/>
        <v>42155.958333333328</v>
      </c>
      <c r="M3672" t="b">
        <v>0</v>
      </c>
      <c r="N3672">
        <v>12</v>
      </c>
      <c r="O3672" t="b">
        <v>1</v>
      </c>
      <c r="P3672" t="s">
        <v>8271</v>
      </c>
      <c r="Q3672" s="7">
        <f t="shared" si="344"/>
        <v>1.0954545454545455</v>
      </c>
      <c r="R3672" s="8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5">
        <f t="shared" si="342"/>
        <v>41820.62809027778</v>
      </c>
      <c r="L3673" s="5">
        <f t="shared" si="343"/>
        <v>41841.165972222225</v>
      </c>
      <c r="M3673" t="b">
        <v>0</v>
      </c>
      <c r="N3673">
        <v>40</v>
      </c>
      <c r="O3673" t="b">
        <v>1</v>
      </c>
      <c r="P3673" t="s">
        <v>8271</v>
      </c>
      <c r="Q3673" s="7">
        <f t="shared" si="344"/>
        <v>1.0085714285714287</v>
      </c>
      <c r="R3673" s="8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5">
        <f t="shared" si="342"/>
        <v>41878.946574074071</v>
      </c>
      <c r="L3674" s="5">
        <f t="shared" si="343"/>
        <v>41908.946574074071</v>
      </c>
      <c r="M3674" t="b">
        <v>0</v>
      </c>
      <c r="N3674">
        <v>57</v>
      </c>
      <c r="O3674" t="b">
        <v>1</v>
      </c>
      <c r="P3674" t="s">
        <v>8271</v>
      </c>
      <c r="Q3674" s="7">
        <f t="shared" si="344"/>
        <v>1.0153333333333334</v>
      </c>
      <c r="R3674" s="8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5">
        <f t="shared" si="342"/>
        <v>41914.295104166667</v>
      </c>
      <c r="L3675" s="5">
        <f t="shared" si="343"/>
        <v>41948.536111111112</v>
      </c>
      <c r="M3675" t="b">
        <v>0</v>
      </c>
      <c r="N3675">
        <v>114</v>
      </c>
      <c r="O3675" t="b">
        <v>1</v>
      </c>
      <c r="P3675" t="s">
        <v>8271</v>
      </c>
      <c r="Q3675" s="7">
        <f t="shared" si="344"/>
        <v>1.13625</v>
      </c>
      <c r="R3675" s="8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5">
        <f t="shared" si="342"/>
        <v>42556.873020833329</v>
      </c>
      <c r="L3676" s="5">
        <f t="shared" si="343"/>
        <v>42616.873020833329</v>
      </c>
      <c r="M3676" t="b">
        <v>0</v>
      </c>
      <c r="N3676">
        <v>31</v>
      </c>
      <c r="O3676" t="b">
        <v>1</v>
      </c>
      <c r="P3676" t="s">
        <v>8271</v>
      </c>
      <c r="Q3676" s="7">
        <f t="shared" si="344"/>
        <v>1</v>
      </c>
      <c r="R3676" s="8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5">
        <f t="shared" si="342"/>
        <v>42493.597013888888</v>
      </c>
      <c r="L3677" s="5">
        <f t="shared" si="343"/>
        <v>42505.958333333328</v>
      </c>
      <c r="M3677" t="b">
        <v>0</v>
      </c>
      <c r="N3677">
        <v>3</v>
      </c>
      <c r="O3677" t="b">
        <v>1</v>
      </c>
      <c r="P3677" t="s">
        <v>8271</v>
      </c>
      <c r="Q3677" s="7">
        <f t="shared" si="344"/>
        <v>1.4</v>
      </c>
      <c r="R3677" s="8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5">
        <f t="shared" si="342"/>
        <v>41876.815787037034</v>
      </c>
      <c r="L3678" s="5">
        <f t="shared" si="343"/>
        <v>41894.815787037034</v>
      </c>
      <c r="M3678" t="b">
        <v>0</v>
      </c>
      <c r="N3678">
        <v>16</v>
      </c>
      <c r="O3678" t="b">
        <v>1</v>
      </c>
      <c r="P3678" t="s">
        <v>8271</v>
      </c>
      <c r="Q3678" s="7">
        <f t="shared" si="344"/>
        <v>1.2875000000000001</v>
      </c>
      <c r="R3678" s="8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5">
        <f t="shared" si="342"/>
        <v>41802.574282407404</v>
      </c>
      <c r="L3679" s="5">
        <f t="shared" si="343"/>
        <v>41823.165972222225</v>
      </c>
      <c r="M3679" t="b">
        <v>0</v>
      </c>
      <c r="N3679">
        <v>199</v>
      </c>
      <c r="O3679" t="b">
        <v>1</v>
      </c>
      <c r="P3679" t="s">
        <v>8271</v>
      </c>
      <c r="Q3679" s="7">
        <f t="shared" si="344"/>
        <v>1.0290416666666666</v>
      </c>
      <c r="R3679" s="8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5">
        <f t="shared" si="342"/>
        <v>42120.531226851846</v>
      </c>
      <c r="L3680" s="5">
        <f t="shared" si="343"/>
        <v>42155.531226851846</v>
      </c>
      <c r="M3680" t="b">
        <v>0</v>
      </c>
      <c r="N3680">
        <v>31</v>
      </c>
      <c r="O3680" t="b">
        <v>1</v>
      </c>
      <c r="P3680" t="s">
        <v>8271</v>
      </c>
      <c r="Q3680" s="7">
        <f t="shared" si="344"/>
        <v>1.0249999999999999</v>
      </c>
      <c r="R3680" s="8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5">
        <f t="shared" si="342"/>
        <v>41786.761354166665</v>
      </c>
      <c r="L3681" s="5">
        <f t="shared" si="343"/>
        <v>41821.207638888889</v>
      </c>
      <c r="M3681" t="b">
        <v>0</v>
      </c>
      <c r="N3681">
        <v>30</v>
      </c>
      <c r="O3681" t="b">
        <v>1</v>
      </c>
      <c r="P3681" t="s">
        <v>8271</v>
      </c>
      <c r="Q3681" s="7">
        <f t="shared" si="344"/>
        <v>1.101</v>
      </c>
      <c r="R3681" s="8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5">
        <f t="shared" si="342"/>
        <v>42627.454097222217</v>
      </c>
      <c r="L3682" s="5">
        <f t="shared" si="343"/>
        <v>42648.454097222217</v>
      </c>
      <c r="M3682" t="b">
        <v>0</v>
      </c>
      <c r="N3682">
        <v>34</v>
      </c>
      <c r="O3682" t="b">
        <v>1</v>
      </c>
      <c r="P3682" t="s">
        <v>8271</v>
      </c>
      <c r="Q3682" s="7">
        <f t="shared" si="344"/>
        <v>1.1276666666666666</v>
      </c>
      <c r="R3682" s="8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5">
        <f t="shared" si="342"/>
        <v>42374.651504629626</v>
      </c>
      <c r="L3683" s="5">
        <f t="shared" si="343"/>
        <v>42384.651504629626</v>
      </c>
      <c r="M3683" t="b">
        <v>0</v>
      </c>
      <c r="N3683">
        <v>18</v>
      </c>
      <c r="O3683" t="b">
        <v>1</v>
      </c>
      <c r="P3683" t="s">
        <v>8271</v>
      </c>
      <c r="Q3683" s="7">
        <f t="shared" si="344"/>
        <v>1.119</v>
      </c>
      <c r="R3683" s="8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5">
        <f t="shared" si="342"/>
        <v>41772.685393518521</v>
      </c>
      <c r="L3684" s="5">
        <f t="shared" si="343"/>
        <v>41806.290972222225</v>
      </c>
      <c r="M3684" t="b">
        <v>0</v>
      </c>
      <c r="N3684">
        <v>67</v>
      </c>
      <c r="O3684" t="b">
        <v>1</v>
      </c>
      <c r="P3684" t="s">
        <v>8271</v>
      </c>
      <c r="Q3684" s="7">
        <f t="shared" si="344"/>
        <v>1.3919999999999999</v>
      </c>
      <c r="R3684" s="8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5">
        <f t="shared" si="342"/>
        <v>42633.116851851853</v>
      </c>
      <c r="L3685" s="5">
        <f t="shared" si="343"/>
        <v>42663.116851851853</v>
      </c>
      <c r="M3685" t="b">
        <v>0</v>
      </c>
      <c r="N3685">
        <v>66</v>
      </c>
      <c r="O3685" t="b">
        <v>1</v>
      </c>
      <c r="P3685" t="s">
        <v>8271</v>
      </c>
      <c r="Q3685" s="7">
        <f t="shared" si="344"/>
        <v>1.1085714285714285</v>
      </c>
      <c r="R3685" s="8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5">
        <f t="shared" si="342"/>
        <v>42219.180393518516</v>
      </c>
      <c r="L3686" s="5">
        <f t="shared" si="343"/>
        <v>42249.180393518516</v>
      </c>
      <c r="M3686" t="b">
        <v>0</v>
      </c>
      <c r="N3686">
        <v>23</v>
      </c>
      <c r="O3686" t="b">
        <v>1</v>
      </c>
      <c r="P3686" t="s">
        <v>8271</v>
      </c>
      <c r="Q3686" s="7">
        <f t="shared" si="344"/>
        <v>1.3906666666666667</v>
      </c>
      <c r="R3686" s="8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5">
        <f t="shared" si="342"/>
        <v>41753.593275462961</v>
      </c>
      <c r="L3687" s="5">
        <f t="shared" si="343"/>
        <v>41778.875</v>
      </c>
      <c r="M3687" t="b">
        <v>0</v>
      </c>
      <c r="N3687">
        <v>126</v>
      </c>
      <c r="O3687" t="b">
        <v>1</v>
      </c>
      <c r="P3687" t="s">
        <v>8271</v>
      </c>
      <c r="Q3687" s="7">
        <f t="shared" si="344"/>
        <v>1.0569999999999999</v>
      </c>
      <c r="R3687" s="8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5">
        <f t="shared" si="342"/>
        <v>42230.662731481483</v>
      </c>
      <c r="L3688" s="5">
        <f t="shared" si="343"/>
        <v>42245.165972222225</v>
      </c>
      <c r="M3688" t="b">
        <v>0</v>
      </c>
      <c r="N3688">
        <v>6</v>
      </c>
      <c r="O3688" t="b">
        <v>1</v>
      </c>
      <c r="P3688" t="s">
        <v>8271</v>
      </c>
      <c r="Q3688" s="7">
        <f t="shared" si="344"/>
        <v>1.0142857142857142</v>
      </c>
      <c r="R3688" s="8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5">
        <f t="shared" si="342"/>
        <v>41787.218229166669</v>
      </c>
      <c r="L3689" s="5">
        <f t="shared" si="343"/>
        <v>41817.218229166669</v>
      </c>
      <c r="M3689" t="b">
        <v>0</v>
      </c>
      <c r="N3689">
        <v>25</v>
      </c>
      <c r="O3689" t="b">
        <v>1</v>
      </c>
      <c r="P3689" t="s">
        <v>8271</v>
      </c>
      <c r="Q3689" s="7">
        <f t="shared" si="344"/>
        <v>1.0024500000000001</v>
      </c>
      <c r="R3689" s="8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5">
        <f t="shared" si="342"/>
        <v>41829.787083333329</v>
      </c>
      <c r="L3690" s="5">
        <f t="shared" si="343"/>
        <v>41859.787083333329</v>
      </c>
      <c r="M3690" t="b">
        <v>0</v>
      </c>
      <c r="N3690">
        <v>39</v>
      </c>
      <c r="O3690" t="b">
        <v>1</v>
      </c>
      <c r="P3690" t="s">
        <v>8271</v>
      </c>
      <c r="Q3690" s="7">
        <f t="shared" si="344"/>
        <v>1.0916666666666666</v>
      </c>
      <c r="R3690" s="8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5">
        <f t="shared" si="342"/>
        <v>42147.826840277776</v>
      </c>
      <c r="L3691" s="5">
        <f t="shared" si="343"/>
        <v>42176.934027777781</v>
      </c>
      <c r="M3691" t="b">
        <v>0</v>
      </c>
      <c r="N3691">
        <v>62</v>
      </c>
      <c r="O3691" t="b">
        <v>1</v>
      </c>
      <c r="P3691" t="s">
        <v>8271</v>
      </c>
      <c r="Q3691" s="7">
        <f t="shared" si="344"/>
        <v>1.1833333333333333</v>
      </c>
      <c r="R3691" s="8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5">
        <f t="shared" si="342"/>
        <v>41940.598182870373</v>
      </c>
      <c r="L3692" s="5">
        <f t="shared" si="343"/>
        <v>41970.639849537038</v>
      </c>
      <c r="M3692" t="b">
        <v>0</v>
      </c>
      <c r="N3692">
        <v>31</v>
      </c>
      <c r="O3692" t="b">
        <v>1</v>
      </c>
      <c r="P3692" t="s">
        <v>8271</v>
      </c>
      <c r="Q3692" s="7">
        <f t="shared" si="344"/>
        <v>1.2</v>
      </c>
      <c r="R3692" s="8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5">
        <f t="shared" si="342"/>
        <v>42020.700567129628</v>
      </c>
      <c r="L3693" s="5">
        <f t="shared" si="343"/>
        <v>42065.207638888889</v>
      </c>
      <c r="M3693" t="b">
        <v>0</v>
      </c>
      <c r="N3693">
        <v>274</v>
      </c>
      <c r="O3693" t="b">
        <v>1</v>
      </c>
      <c r="P3693" t="s">
        <v>8271</v>
      </c>
      <c r="Q3693" s="7">
        <f t="shared" si="344"/>
        <v>1.2796000000000001</v>
      </c>
      <c r="R3693" s="8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5">
        <f t="shared" si="342"/>
        <v>41891.96503472222</v>
      </c>
      <c r="L3694" s="5">
        <f t="shared" si="343"/>
        <v>41901</v>
      </c>
      <c r="M3694" t="b">
        <v>0</v>
      </c>
      <c r="N3694">
        <v>17</v>
      </c>
      <c r="O3694" t="b">
        <v>1</v>
      </c>
      <c r="P3694" t="s">
        <v>8271</v>
      </c>
      <c r="Q3694" s="7">
        <f t="shared" si="344"/>
        <v>1.26</v>
      </c>
      <c r="R3694" s="8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5">
        <f t="shared" si="342"/>
        <v>42309.191307870366</v>
      </c>
      <c r="L3695" s="5">
        <f t="shared" si="343"/>
        <v>42338.9375</v>
      </c>
      <c r="M3695" t="b">
        <v>0</v>
      </c>
      <c r="N3695">
        <v>14</v>
      </c>
      <c r="O3695" t="b">
        <v>1</v>
      </c>
      <c r="P3695" t="s">
        <v>8271</v>
      </c>
      <c r="Q3695" s="7">
        <f t="shared" si="344"/>
        <v>1.2912912912912913</v>
      </c>
      <c r="R3695" s="8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5">
        <f t="shared" si="342"/>
        <v>42490.133877314816</v>
      </c>
      <c r="L3696" s="5">
        <f t="shared" si="343"/>
        <v>42527.083333333328</v>
      </c>
      <c r="M3696" t="b">
        <v>0</v>
      </c>
      <c r="N3696">
        <v>60</v>
      </c>
      <c r="O3696" t="b">
        <v>1</v>
      </c>
      <c r="P3696" t="s">
        <v>8271</v>
      </c>
      <c r="Q3696" s="7">
        <f t="shared" si="344"/>
        <v>1.0742857142857143</v>
      </c>
      <c r="R3696" s="8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5">
        <f t="shared" si="342"/>
        <v>41995.870486111111</v>
      </c>
      <c r="L3697" s="5">
        <f t="shared" si="343"/>
        <v>42015.870486111111</v>
      </c>
      <c r="M3697" t="b">
        <v>0</v>
      </c>
      <c r="N3697">
        <v>33</v>
      </c>
      <c r="O3697" t="b">
        <v>1</v>
      </c>
      <c r="P3697" t="s">
        <v>8271</v>
      </c>
      <c r="Q3697" s="7">
        <f t="shared" si="344"/>
        <v>1.00125</v>
      </c>
      <c r="R3697" s="8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5">
        <f t="shared" si="342"/>
        <v>41988.617083333331</v>
      </c>
      <c r="L3698" s="5">
        <f t="shared" si="343"/>
        <v>42048.617083333331</v>
      </c>
      <c r="M3698" t="b">
        <v>0</v>
      </c>
      <c r="N3698">
        <v>78</v>
      </c>
      <c r="O3698" t="b">
        <v>1</v>
      </c>
      <c r="P3698" t="s">
        <v>8271</v>
      </c>
      <c r="Q3698" s="7">
        <f t="shared" si="344"/>
        <v>1.55</v>
      </c>
      <c r="R3698" s="8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5">
        <f t="shared" si="342"/>
        <v>42479.465833333335</v>
      </c>
      <c r="L3699" s="5">
        <f t="shared" si="343"/>
        <v>42500.465833333335</v>
      </c>
      <c r="M3699" t="b">
        <v>0</v>
      </c>
      <c r="N3699">
        <v>30</v>
      </c>
      <c r="O3699" t="b">
        <v>1</v>
      </c>
      <c r="P3699" t="s">
        <v>8271</v>
      </c>
      <c r="Q3699" s="7">
        <f t="shared" si="344"/>
        <v>1.08</v>
      </c>
      <c r="R3699" s="8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5">
        <f t="shared" si="342"/>
        <v>42401.806562500002</v>
      </c>
      <c r="L3700" s="5">
        <f t="shared" si="343"/>
        <v>42431.806562500002</v>
      </c>
      <c r="M3700" t="b">
        <v>0</v>
      </c>
      <c r="N3700">
        <v>136</v>
      </c>
      <c r="O3700" t="b">
        <v>1</v>
      </c>
      <c r="P3700" t="s">
        <v>8271</v>
      </c>
      <c r="Q3700" s="7">
        <f t="shared" si="344"/>
        <v>1.1052</v>
      </c>
      <c r="R3700" s="8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5">
        <f t="shared" si="342"/>
        <v>41897.602037037039</v>
      </c>
      <c r="L3701" s="5">
        <f t="shared" si="343"/>
        <v>41927.602037037039</v>
      </c>
      <c r="M3701" t="b">
        <v>0</v>
      </c>
      <c r="N3701">
        <v>40</v>
      </c>
      <c r="O3701" t="b">
        <v>1</v>
      </c>
      <c r="P3701" t="s">
        <v>8271</v>
      </c>
      <c r="Q3701" s="7">
        <f t="shared" si="344"/>
        <v>1.008</v>
      </c>
      <c r="R3701" s="8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5">
        <f t="shared" si="342"/>
        <v>41882.585648148146</v>
      </c>
      <c r="L3702" s="5">
        <f t="shared" si="343"/>
        <v>41912.666666666664</v>
      </c>
      <c r="M3702" t="b">
        <v>0</v>
      </c>
      <c r="N3702">
        <v>18</v>
      </c>
      <c r="O3702" t="b">
        <v>1</v>
      </c>
      <c r="P3702" t="s">
        <v>8271</v>
      </c>
      <c r="Q3702" s="7">
        <f t="shared" si="344"/>
        <v>1.212</v>
      </c>
      <c r="R3702" s="8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5">
        <f t="shared" si="342"/>
        <v>42129.541585648149</v>
      </c>
      <c r="L3703" s="5">
        <f t="shared" si="343"/>
        <v>42159.541585648149</v>
      </c>
      <c r="M3703" t="b">
        <v>0</v>
      </c>
      <c r="N3703">
        <v>39</v>
      </c>
      <c r="O3703" t="b">
        <v>1</v>
      </c>
      <c r="P3703" t="s">
        <v>8271</v>
      </c>
      <c r="Q3703" s="7">
        <f t="shared" si="344"/>
        <v>1.0033333333333334</v>
      </c>
      <c r="R3703" s="8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5">
        <f t="shared" si="342"/>
        <v>42524.53800925926</v>
      </c>
      <c r="L3704" s="5">
        <f t="shared" si="343"/>
        <v>42561.957638888889</v>
      </c>
      <c r="M3704" t="b">
        <v>0</v>
      </c>
      <c r="N3704">
        <v>21</v>
      </c>
      <c r="O3704" t="b">
        <v>1</v>
      </c>
      <c r="P3704" t="s">
        <v>8271</v>
      </c>
      <c r="Q3704" s="7">
        <f t="shared" si="344"/>
        <v>1.0916666666666666</v>
      </c>
      <c r="R3704" s="8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5">
        <f t="shared" si="342"/>
        <v>42556.504490740743</v>
      </c>
      <c r="L3705" s="5">
        <f t="shared" si="343"/>
        <v>42595.290972222225</v>
      </c>
      <c r="M3705" t="b">
        <v>0</v>
      </c>
      <c r="N3705">
        <v>30</v>
      </c>
      <c r="O3705" t="b">
        <v>1</v>
      </c>
      <c r="P3705" t="s">
        <v>8271</v>
      </c>
      <c r="Q3705" s="7">
        <f t="shared" si="344"/>
        <v>1.2342857142857142</v>
      </c>
      <c r="R3705" s="8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5">
        <f t="shared" si="342"/>
        <v>42461.689745370371</v>
      </c>
      <c r="L3706" s="5">
        <f t="shared" si="343"/>
        <v>42521.689745370371</v>
      </c>
      <c r="M3706" t="b">
        <v>0</v>
      </c>
      <c r="N3706">
        <v>27</v>
      </c>
      <c r="O3706" t="b">
        <v>1</v>
      </c>
      <c r="P3706" t="s">
        <v>8271</v>
      </c>
      <c r="Q3706" s="7">
        <f t="shared" si="344"/>
        <v>1.3633666666666666</v>
      </c>
      <c r="R3706" s="8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5">
        <f t="shared" si="342"/>
        <v>41792.542986111112</v>
      </c>
      <c r="L3707" s="5">
        <f t="shared" si="343"/>
        <v>41813.75</v>
      </c>
      <c r="M3707" t="b">
        <v>0</v>
      </c>
      <c r="N3707">
        <v>35</v>
      </c>
      <c r="O3707" t="b">
        <v>1</v>
      </c>
      <c r="P3707" t="s">
        <v>8271</v>
      </c>
      <c r="Q3707" s="7">
        <f t="shared" si="344"/>
        <v>1.0346657233816767</v>
      </c>
      <c r="R3707" s="8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5">
        <f t="shared" si="342"/>
        <v>41879.913761574076</v>
      </c>
      <c r="L3708" s="5">
        <f t="shared" si="343"/>
        <v>41894.913761574076</v>
      </c>
      <c r="M3708" t="b">
        <v>0</v>
      </c>
      <c r="N3708">
        <v>13</v>
      </c>
      <c r="O3708" t="b">
        <v>1</v>
      </c>
      <c r="P3708" t="s">
        <v>8271</v>
      </c>
      <c r="Q3708" s="7">
        <f t="shared" si="344"/>
        <v>1.2133333333333334</v>
      </c>
      <c r="R3708" s="8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5">
        <f t="shared" si="342"/>
        <v>42552.048356481479</v>
      </c>
      <c r="L3709" s="5">
        <f t="shared" si="343"/>
        <v>42573.226388888885</v>
      </c>
      <c r="M3709" t="b">
        <v>0</v>
      </c>
      <c r="N3709">
        <v>23</v>
      </c>
      <c r="O3709" t="b">
        <v>1</v>
      </c>
      <c r="P3709" t="s">
        <v>8271</v>
      </c>
      <c r="Q3709" s="7">
        <f t="shared" si="344"/>
        <v>1.86</v>
      </c>
      <c r="R3709" s="8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5">
        <f t="shared" si="342"/>
        <v>41810.142199074071</v>
      </c>
      <c r="L3710" s="5">
        <f t="shared" si="343"/>
        <v>41824.142199074071</v>
      </c>
      <c r="M3710" t="b">
        <v>0</v>
      </c>
      <c r="N3710">
        <v>39</v>
      </c>
      <c r="O3710" t="b">
        <v>1</v>
      </c>
      <c r="P3710" t="s">
        <v>8271</v>
      </c>
      <c r="Q3710" s="7">
        <f t="shared" si="344"/>
        <v>3</v>
      </c>
      <c r="R3710" s="8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5">
        <f t="shared" si="342"/>
        <v>41785.707708333335</v>
      </c>
      <c r="L3711" s="5">
        <f t="shared" si="343"/>
        <v>41815.707708333335</v>
      </c>
      <c r="M3711" t="b">
        <v>0</v>
      </c>
      <c r="N3711">
        <v>35</v>
      </c>
      <c r="O3711" t="b">
        <v>1</v>
      </c>
      <c r="P3711" t="s">
        <v>8271</v>
      </c>
      <c r="Q3711" s="7">
        <f t="shared" si="344"/>
        <v>1.0825</v>
      </c>
      <c r="R3711" s="8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5">
        <f t="shared" si="342"/>
        <v>42072.576249999998</v>
      </c>
      <c r="L3712" s="5">
        <f t="shared" si="343"/>
        <v>42097.576249999998</v>
      </c>
      <c r="M3712" t="b">
        <v>0</v>
      </c>
      <c r="N3712">
        <v>27</v>
      </c>
      <c r="O3712" t="b">
        <v>1</v>
      </c>
      <c r="P3712" t="s">
        <v>8271</v>
      </c>
      <c r="Q3712" s="7">
        <f t="shared" si="344"/>
        <v>1.4115384615384616</v>
      </c>
      <c r="R3712" s="8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5">
        <f t="shared" si="342"/>
        <v>41779.724224537036</v>
      </c>
      <c r="L3713" s="5">
        <f t="shared" si="343"/>
        <v>41805.666666666664</v>
      </c>
      <c r="M3713" t="b">
        <v>0</v>
      </c>
      <c r="N3713">
        <v>21</v>
      </c>
      <c r="O3713" t="b">
        <v>1</v>
      </c>
      <c r="P3713" t="s">
        <v>8271</v>
      </c>
      <c r="Q3713" s="7">
        <f t="shared" si="344"/>
        <v>1.1399999999999999</v>
      </c>
      <c r="R3713" s="8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5">
        <f t="shared" si="342"/>
        <v>42134.172071759262</v>
      </c>
      <c r="L3714" s="5">
        <f t="shared" si="343"/>
        <v>42155.290972222225</v>
      </c>
      <c r="M3714" t="b">
        <v>0</v>
      </c>
      <c r="N3714">
        <v>104</v>
      </c>
      <c r="O3714" t="b">
        <v>1</v>
      </c>
      <c r="P3714" t="s">
        <v>8271</v>
      </c>
      <c r="Q3714" s="7">
        <f t="shared" si="344"/>
        <v>1.5373333333333334</v>
      </c>
      <c r="R3714" s="8">
        <f t="shared" si="345"/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5">
        <f t="shared" ref="K3715:K3778" si="348">(((J3715/60)/60)/24)+DATE(1970,1,1)</f>
        <v>42505.738032407404</v>
      </c>
      <c r="L3715" s="5">
        <f t="shared" ref="L3715:L3778" si="349">(((I3715/60)/60)/24)+DATE(1970,1,1)</f>
        <v>42525.738032407404</v>
      </c>
      <c r="M3715" t="b">
        <v>0</v>
      </c>
      <c r="N3715">
        <v>19</v>
      </c>
      <c r="O3715" t="b">
        <v>1</v>
      </c>
      <c r="P3715" t="s">
        <v>8271</v>
      </c>
      <c r="Q3715" s="7">
        <f t="shared" ref="Q3715:Q3778" si="350">E3715/D3715</f>
        <v>1.0149999999999999</v>
      </c>
      <c r="R3715" s="8">
        <f t="shared" ref="R3715:R3778" si="351">IFERROR(E3715/N3715,0)</f>
        <v>106.84210526315789</v>
      </c>
      <c r="S3715" t="str">
        <f t="shared" ref="S3715:S3778" si="352">LEFT(P3715,FIND("/",P3715)-1)</f>
        <v>theater</v>
      </c>
      <c r="T3715" t="str">
        <f t="shared" ref="T3715:T3778" si="353">RIGHT(P3715,LEN(P3715)-FIND("/",P3715))</f>
        <v>plays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5">
        <f t="shared" si="348"/>
        <v>42118.556331018524</v>
      </c>
      <c r="L3716" s="5">
        <f t="shared" si="349"/>
        <v>42150.165972222225</v>
      </c>
      <c r="M3716" t="b">
        <v>0</v>
      </c>
      <c r="N3716">
        <v>97</v>
      </c>
      <c r="O3716" t="b">
        <v>1</v>
      </c>
      <c r="P3716" t="s">
        <v>8271</v>
      </c>
      <c r="Q3716" s="7">
        <f t="shared" si="350"/>
        <v>1.0235000000000001</v>
      </c>
      <c r="R3716" s="8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5">
        <f t="shared" si="348"/>
        <v>42036.995590277773</v>
      </c>
      <c r="L3717" s="5">
        <f t="shared" si="349"/>
        <v>42094.536111111112</v>
      </c>
      <c r="M3717" t="b">
        <v>0</v>
      </c>
      <c r="N3717">
        <v>27</v>
      </c>
      <c r="O3717" t="b">
        <v>1</v>
      </c>
      <c r="P3717" t="s">
        <v>8271</v>
      </c>
      <c r="Q3717" s="7">
        <f t="shared" si="350"/>
        <v>1.0257142857142858</v>
      </c>
      <c r="R3717" s="8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5">
        <f t="shared" si="348"/>
        <v>42360.887835648144</v>
      </c>
      <c r="L3718" s="5">
        <f t="shared" si="349"/>
        <v>42390.887835648144</v>
      </c>
      <c r="M3718" t="b">
        <v>0</v>
      </c>
      <c r="N3718">
        <v>24</v>
      </c>
      <c r="O3718" t="b">
        <v>1</v>
      </c>
      <c r="P3718" t="s">
        <v>8271</v>
      </c>
      <c r="Q3718" s="7">
        <f t="shared" si="350"/>
        <v>1.5575000000000001</v>
      </c>
      <c r="R3718" s="8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5">
        <f t="shared" si="348"/>
        <v>42102.866307870368</v>
      </c>
      <c r="L3719" s="5">
        <f t="shared" si="349"/>
        <v>42133.866307870368</v>
      </c>
      <c r="M3719" t="b">
        <v>0</v>
      </c>
      <c r="N3719">
        <v>13</v>
      </c>
      <c r="O3719" t="b">
        <v>1</v>
      </c>
      <c r="P3719" t="s">
        <v>8271</v>
      </c>
      <c r="Q3719" s="7">
        <f t="shared" si="350"/>
        <v>1.0075000000000001</v>
      </c>
      <c r="R3719" s="8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5">
        <f t="shared" si="348"/>
        <v>42032.716145833328</v>
      </c>
      <c r="L3720" s="5">
        <f t="shared" si="349"/>
        <v>42062.716145833328</v>
      </c>
      <c r="M3720" t="b">
        <v>0</v>
      </c>
      <c r="N3720">
        <v>46</v>
      </c>
      <c r="O3720" t="b">
        <v>1</v>
      </c>
      <c r="P3720" t="s">
        <v>8271</v>
      </c>
      <c r="Q3720" s="7">
        <f t="shared" si="350"/>
        <v>2.3940000000000001</v>
      </c>
      <c r="R3720" s="8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5">
        <f t="shared" si="348"/>
        <v>42147.729930555557</v>
      </c>
      <c r="L3721" s="5">
        <f t="shared" si="349"/>
        <v>42177.729930555557</v>
      </c>
      <c r="M3721" t="b">
        <v>0</v>
      </c>
      <c r="N3721">
        <v>4</v>
      </c>
      <c r="O3721" t="b">
        <v>1</v>
      </c>
      <c r="P3721" t="s">
        <v>8271</v>
      </c>
      <c r="Q3721" s="7">
        <f t="shared" si="350"/>
        <v>2.1</v>
      </c>
      <c r="R3721" s="8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5">
        <f t="shared" si="348"/>
        <v>42165.993125000001</v>
      </c>
      <c r="L3722" s="5">
        <f t="shared" si="349"/>
        <v>42187.993125000001</v>
      </c>
      <c r="M3722" t="b">
        <v>0</v>
      </c>
      <c r="N3722">
        <v>40</v>
      </c>
      <c r="O3722" t="b">
        <v>1</v>
      </c>
      <c r="P3722" t="s">
        <v>8271</v>
      </c>
      <c r="Q3722" s="7">
        <f t="shared" si="350"/>
        <v>1.0451515151515152</v>
      </c>
      <c r="R3722" s="8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5">
        <f t="shared" si="348"/>
        <v>41927.936157407406</v>
      </c>
      <c r="L3723" s="5">
        <f t="shared" si="349"/>
        <v>41948.977824074071</v>
      </c>
      <c r="M3723" t="b">
        <v>0</v>
      </c>
      <c r="N3723">
        <v>44</v>
      </c>
      <c r="O3723" t="b">
        <v>1</v>
      </c>
      <c r="P3723" t="s">
        <v>8271</v>
      </c>
      <c r="Q3723" s="7">
        <f t="shared" si="350"/>
        <v>1.008</v>
      </c>
      <c r="R3723" s="8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5">
        <f t="shared" si="348"/>
        <v>42381.671840277777</v>
      </c>
      <c r="L3724" s="5">
        <f t="shared" si="349"/>
        <v>42411.957638888889</v>
      </c>
      <c r="M3724" t="b">
        <v>0</v>
      </c>
      <c r="N3724">
        <v>35</v>
      </c>
      <c r="O3724" t="b">
        <v>1</v>
      </c>
      <c r="P3724" t="s">
        <v>8271</v>
      </c>
      <c r="Q3724" s="7">
        <f t="shared" si="350"/>
        <v>1.1120000000000001</v>
      </c>
      <c r="R3724" s="8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5">
        <f t="shared" si="348"/>
        <v>41943.753032407411</v>
      </c>
      <c r="L3725" s="5">
        <f t="shared" si="349"/>
        <v>41973.794699074075</v>
      </c>
      <c r="M3725" t="b">
        <v>0</v>
      </c>
      <c r="N3725">
        <v>63</v>
      </c>
      <c r="O3725" t="b">
        <v>1</v>
      </c>
      <c r="P3725" t="s">
        <v>8271</v>
      </c>
      <c r="Q3725" s="7">
        <f t="shared" si="350"/>
        <v>1.0204444444444445</v>
      </c>
      <c r="R3725" s="8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5">
        <f t="shared" si="348"/>
        <v>42465.491435185191</v>
      </c>
      <c r="L3726" s="5">
        <f t="shared" si="349"/>
        <v>42494.958333333328</v>
      </c>
      <c r="M3726" t="b">
        <v>0</v>
      </c>
      <c r="N3726">
        <v>89</v>
      </c>
      <c r="O3726" t="b">
        <v>1</v>
      </c>
      <c r="P3726" t="s">
        <v>8271</v>
      </c>
      <c r="Q3726" s="7">
        <f t="shared" si="350"/>
        <v>1.0254767441860466</v>
      </c>
      <c r="R3726" s="8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5">
        <f t="shared" si="348"/>
        <v>42401.945219907408</v>
      </c>
      <c r="L3727" s="5">
        <f t="shared" si="349"/>
        <v>42418.895833333328</v>
      </c>
      <c r="M3727" t="b">
        <v>0</v>
      </c>
      <c r="N3727">
        <v>15</v>
      </c>
      <c r="O3727" t="b">
        <v>1</v>
      </c>
      <c r="P3727" t="s">
        <v>8271</v>
      </c>
      <c r="Q3727" s="7">
        <f t="shared" si="350"/>
        <v>1.27</v>
      </c>
      <c r="R3727" s="8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5">
        <f t="shared" si="348"/>
        <v>42462.140868055561</v>
      </c>
      <c r="L3728" s="5">
        <f t="shared" si="349"/>
        <v>42489.875</v>
      </c>
      <c r="M3728" t="b">
        <v>0</v>
      </c>
      <c r="N3728">
        <v>46</v>
      </c>
      <c r="O3728" t="b">
        <v>1</v>
      </c>
      <c r="P3728" t="s">
        <v>8271</v>
      </c>
      <c r="Q3728" s="7">
        <f t="shared" si="350"/>
        <v>3.3870588235294119</v>
      </c>
      <c r="R3728" s="8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5">
        <f t="shared" si="348"/>
        <v>42632.348310185189</v>
      </c>
      <c r="L3729" s="5">
        <f t="shared" si="349"/>
        <v>42663.204861111109</v>
      </c>
      <c r="M3729" t="b">
        <v>0</v>
      </c>
      <c r="N3729">
        <v>33</v>
      </c>
      <c r="O3729" t="b">
        <v>1</v>
      </c>
      <c r="P3729" t="s">
        <v>8271</v>
      </c>
      <c r="Q3729" s="7">
        <f t="shared" si="350"/>
        <v>1.0075000000000001</v>
      </c>
      <c r="R3729" s="8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5">
        <f t="shared" si="348"/>
        <v>42205.171018518522</v>
      </c>
      <c r="L3730" s="5">
        <f t="shared" si="349"/>
        <v>42235.171018518522</v>
      </c>
      <c r="M3730" t="b">
        <v>0</v>
      </c>
      <c r="N3730">
        <v>31</v>
      </c>
      <c r="O3730" t="b">
        <v>0</v>
      </c>
      <c r="P3730" t="s">
        <v>8271</v>
      </c>
      <c r="Q3730" s="7">
        <f t="shared" si="350"/>
        <v>9.3100000000000002E-2</v>
      </c>
      <c r="R3730" s="8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5">
        <f t="shared" si="348"/>
        <v>42041.205000000002</v>
      </c>
      <c r="L3731" s="5">
        <f t="shared" si="349"/>
        <v>42086.16333333333</v>
      </c>
      <c r="M3731" t="b">
        <v>0</v>
      </c>
      <c r="N3731">
        <v>5</v>
      </c>
      <c r="O3731" t="b">
        <v>0</v>
      </c>
      <c r="P3731" t="s">
        <v>8271</v>
      </c>
      <c r="Q3731" s="7">
        <f t="shared" si="350"/>
        <v>7.2400000000000006E-2</v>
      </c>
      <c r="R3731" s="8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5">
        <f t="shared" si="348"/>
        <v>42203.677766203706</v>
      </c>
      <c r="L3732" s="5">
        <f t="shared" si="349"/>
        <v>42233.677766203706</v>
      </c>
      <c r="M3732" t="b">
        <v>0</v>
      </c>
      <c r="N3732">
        <v>1</v>
      </c>
      <c r="O3732" t="b">
        <v>0</v>
      </c>
      <c r="P3732" t="s">
        <v>8271</v>
      </c>
      <c r="Q3732" s="7">
        <f t="shared" si="350"/>
        <v>0.1</v>
      </c>
      <c r="R3732" s="8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5">
        <f t="shared" si="348"/>
        <v>41983.752847222218</v>
      </c>
      <c r="L3733" s="5">
        <f t="shared" si="349"/>
        <v>42014.140972222223</v>
      </c>
      <c r="M3733" t="b">
        <v>0</v>
      </c>
      <c r="N3733">
        <v>12</v>
      </c>
      <c r="O3733" t="b">
        <v>0</v>
      </c>
      <c r="P3733" t="s">
        <v>8271</v>
      </c>
      <c r="Q3733" s="7">
        <f t="shared" si="350"/>
        <v>0.11272727272727273</v>
      </c>
      <c r="R3733" s="8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5">
        <f t="shared" si="348"/>
        <v>41968.677465277782</v>
      </c>
      <c r="L3734" s="5">
        <f t="shared" si="349"/>
        <v>42028.5</v>
      </c>
      <c r="M3734" t="b">
        <v>0</v>
      </c>
      <c r="N3734">
        <v>4</v>
      </c>
      <c r="O3734" t="b">
        <v>0</v>
      </c>
      <c r="P3734" t="s">
        <v>8271</v>
      </c>
      <c r="Q3734" s="7">
        <f t="shared" si="350"/>
        <v>0.15411764705882353</v>
      </c>
      <c r="R3734" s="8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5">
        <f t="shared" si="348"/>
        <v>42103.024398148147</v>
      </c>
      <c r="L3735" s="5">
        <f t="shared" si="349"/>
        <v>42112.9375</v>
      </c>
      <c r="M3735" t="b">
        <v>0</v>
      </c>
      <c r="N3735">
        <v>0</v>
      </c>
      <c r="O3735" t="b">
        <v>0</v>
      </c>
      <c r="P3735" t="s">
        <v>8271</v>
      </c>
      <c r="Q3735" s="7">
        <f t="shared" si="350"/>
        <v>0</v>
      </c>
      <c r="R3735" s="8">
        <f t="shared" si="351"/>
        <v>0</v>
      </c>
      <c r="S3735" t="str">
        <f t="shared" si="352"/>
        <v>theater</v>
      </c>
      <c r="T3735" t="str">
        <f t="shared" si="353"/>
        <v>plays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5">
        <f t="shared" si="348"/>
        <v>42089.901574074072</v>
      </c>
      <c r="L3736" s="5">
        <f t="shared" si="349"/>
        <v>42149.901574074072</v>
      </c>
      <c r="M3736" t="b">
        <v>0</v>
      </c>
      <c r="N3736">
        <v>7</v>
      </c>
      <c r="O3736" t="b">
        <v>0</v>
      </c>
      <c r="P3736" t="s">
        <v>8271</v>
      </c>
      <c r="Q3736" s="7">
        <f t="shared" si="350"/>
        <v>0.28466666666666668</v>
      </c>
      <c r="R3736" s="8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5">
        <f t="shared" si="348"/>
        <v>42122.693159722221</v>
      </c>
      <c r="L3737" s="5">
        <f t="shared" si="349"/>
        <v>42152.693159722221</v>
      </c>
      <c r="M3737" t="b">
        <v>0</v>
      </c>
      <c r="N3737">
        <v>2</v>
      </c>
      <c r="O3737" t="b">
        <v>0</v>
      </c>
      <c r="P3737" t="s">
        <v>8271</v>
      </c>
      <c r="Q3737" s="7">
        <f t="shared" si="350"/>
        <v>0.13333333333333333</v>
      </c>
      <c r="R3737" s="8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5">
        <f t="shared" si="348"/>
        <v>42048.711724537032</v>
      </c>
      <c r="L3738" s="5">
        <f t="shared" si="349"/>
        <v>42086.75</v>
      </c>
      <c r="M3738" t="b">
        <v>0</v>
      </c>
      <c r="N3738">
        <v>1</v>
      </c>
      <c r="O3738" t="b">
        <v>0</v>
      </c>
      <c r="P3738" t="s">
        <v>8271</v>
      </c>
      <c r="Q3738" s="7">
        <f t="shared" si="350"/>
        <v>6.6666666666666671E-3</v>
      </c>
      <c r="R3738" s="8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5">
        <f t="shared" si="348"/>
        <v>42297.691006944442</v>
      </c>
      <c r="L3739" s="5">
        <f t="shared" si="349"/>
        <v>42320.290972222225</v>
      </c>
      <c r="M3739" t="b">
        <v>0</v>
      </c>
      <c r="N3739">
        <v>4</v>
      </c>
      <c r="O3739" t="b">
        <v>0</v>
      </c>
      <c r="P3739" t="s">
        <v>8271</v>
      </c>
      <c r="Q3739" s="7">
        <f t="shared" si="350"/>
        <v>0.21428571428571427</v>
      </c>
      <c r="R3739" s="8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5">
        <f t="shared" si="348"/>
        <v>41813.938715277778</v>
      </c>
      <c r="L3740" s="5">
        <f t="shared" si="349"/>
        <v>41835.916666666664</v>
      </c>
      <c r="M3740" t="b">
        <v>0</v>
      </c>
      <c r="N3740">
        <v>6</v>
      </c>
      <c r="O3740" t="b">
        <v>0</v>
      </c>
      <c r="P3740" t="s">
        <v>8271</v>
      </c>
      <c r="Q3740" s="7">
        <f t="shared" si="350"/>
        <v>0.18</v>
      </c>
      <c r="R3740" s="8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5">
        <f t="shared" si="348"/>
        <v>42548.449861111112</v>
      </c>
      <c r="L3741" s="5">
        <f t="shared" si="349"/>
        <v>42568.449861111112</v>
      </c>
      <c r="M3741" t="b">
        <v>0</v>
      </c>
      <c r="N3741">
        <v>8</v>
      </c>
      <c r="O3741" t="b">
        <v>0</v>
      </c>
      <c r="P3741" t="s">
        <v>8271</v>
      </c>
      <c r="Q3741" s="7">
        <f t="shared" si="350"/>
        <v>0.20125000000000001</v>
      </c>
      <c r="R3741" s="8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5">
        <f t="shared" si="348"/>
        <v>41833.089756944442</v>
      </c>
      <c r="L3742" s="5">
        <f t="shared" si="349"/>
        <v>41863.079143518517</v>
      </c>
      <c r="M3742" t="b">
        <v>0</v>
      </c>
      <c r="N3742">
        <v>14</v>
      </c>
      <c r="O3742" t="b">
        <v>0</v>
      </c>
      <c r="P3742" t="s">
        <v>8271</v>
      </c>
      <c r="Q3742" s="7">
        <f t="shared" si="350"/>
        <v>0.17899999999999999</v>
      </c>
      <c r="R3742" s="8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5">
        <f t="shared" si="348"/>
        <v>42325.920717592591</v>
      </c>
      <c r="L3743" s="5">
        <f t="shared" si="349"/>
        <v>42355.920717592591</v>
      </c>
      <c r="M3743" t="b">
        <v>0</v>
      </c>
      <c r="N3743">
        <v>0</v>
      </c>
      <c r="O3743" t="b">
        <v>0</v>
      </c>
      <c r="P3743" t="s">
        <v>8271</v>
      </c>
      <c r="Q3743" s="7">
        <f t="shared" si="350"/>
        <v>0</v>
      </c>
      <c r="R3743" s="8">
        <f t="shared" si="351"/>
        <v>0</v>
      </c>
      <c r="S3743" t="str">
        <f t="shared" si="352"/>
        <v>theater</v>
      </c>
      <c r="T3743" t="str">
        <f t="shared" si="353"/>
        <v>plays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5">
        <f t="shared" si="348"/>
        <v>41858.214629629627</v>
      </c>
      <c r="L3744" s="5">
        <f t="shared" si="349"/>
        <v>41888.214629629627</v>
      </c>
      <c r="M3744" t="b">
        <v>0</v>
      </c>
      <c r="N3744">
        <v>4</v>
      </c>
      <c r="O3744" t="b">
        <v>0</v>
      </c>
      <c r="P3744" t="s">
        <v>8271</v>
      </c>
      <c r="Q3744" s="7">
        <f t="shared" si="350"/>
        <v>0.02</v>
      </c>
      <c r="R3744" s="8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5">
        <f t="shared" si="348"/>
        <v>41793.710231481484</v>
      </c>
      <c r="L3745" s="5">
        <f t="shared" si="349"/>
        <v>41823.710231481484</v>
      </c>
      <c r="M3745" t="b">
        <v>0</v>
      </c>
      <c r="N3745">
        <v>0</v>
      </c>
      <c r="O3745" t="b">
        <v>0</v>
      </c>
      <c r="P3745" t="s">
        <v>8271</v>
      </c>
      <c r="Q3745" s="7">
        <f t="shared" si="350"/>
        <v>0</v>
      </c>
      <c r="R3745" s="8">
        <f t="shared" si="351"/>
        <v>0</v>
      </c>
      <c r="S3745" t="str">
        <f t="shared" si="352"/>
        <v>theater</v>
      </c>
      <c r="T3745" t="str">
        <f t="shared" si="353"/>
        <v>plays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5">
        <f t="shared" si="348"/>
        <v>41793.814259259263</v>
      </c>
      <c r="L3746" s="5">
        <f t="shared" si="349"/>
        <v>41825.165972222225</v>
      </c>
      <c r="M3746" t="b">
        <v>0</v>
      </c>
      <c r="N3746">
        <v>0</v>
      </c>
      <c r="O3746" t="b">
        <v>0</v>
      </c>
      <c r="P3746" t="s">
        <v>8271</v>
      </c>
      <c r="Q3746" s="7">
        <f t="shared" si="350"/>
        <v>0</v>
      </c>
      <c r="R3746" s="8">
        <f t="shared" si="351"/>
        <v>0</v>
      </c>
      <c r="S3746" t="str">
        <f t="shared" si="352"/>
        <v>theater</v>
      </c>
      <c r="T3746" t="str">
        <f t="shared" si="353"/>
        <v>plays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5">
        <f t="shared" si="348"/>
        <v>41831.697939814818</v>
      </c>
      <c r="L3747" s="5">
        <f t="shared" si="349"/>
        <v>41861.697939814818</v>
      </c>
      <c r="M3747" t="b">
        <v>0</v>
      </c>
      <c r="N3747">
        <v>1</v>
      </c>
      <c r="O3747" t="b">
        <v>0</v>
      </c>
      <c r="P3747" t="s">
        <v>8271</v>
      </c>
      <c r="Q3747" s="7">
        <f t="shared" si="350"/>
        <v>0.1</v>
      </c>
      <c r="R3747" s="8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5">
        <f t="shared" si="348"/>
        <v>42621.389340277776</v>
      </c>
      <c r="L3748" s="5">
        <f t="shared" si="349"/>
        <v>42651.389340277776</v>
      </c>
      <c r="M3748" t="b">
        <v>0</v>
      </c>
      <c r="N3748">
        <v>1</v>
      </c>
      <c r="O3748" t="b">
        <v>0</v>
      </c>
      <c r="P3748" t="s">
        <v>8271</v>
      </c>
      <c r="Q3748" s="7">
        <f t="shared" si="350"/>
        <v>2.3764705882352941E-2</v>
      </c>
      <c r="R3748" s="8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5">
        <f t="shared" si="348"/>
        <v>42164.299722222218</v>
      </c>
      <c r="L3749" s="5">
        <f t="shared" si="349"/>
        <v>42190.957638888889</v>
      </c>
      <c r="M3749" t="b">
        <v>0</v>
      </c>
      <c r="N3749">
        <v>1</v>
      </c>
      <c r="O3749" t="b">
        <v>0</v>
      </c>
      <c r="P3749" t="s">
        <v>8271</v>
      </c>
      <c r="Q3749" s="7">
        <f t="shared" si="350"/>
        <v>0.01</v>
      </c>
      <c r="R3749" s="8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5">
        <f t="shared" si="348"/>
        <v>42395.706435185188</v>
      </c>
      <c r="L3750" s="5">
        <f t="shared" si="349"/>
        <v>42416.249305555553</v>
      </c>
      <c r="M3750" t="b">
        <v>0</v>
      </c>
      <c r="N3750">
        <v>52</v>
      </c>
      <c r="O3750" t="b">
        <v>1</v>
      </c>
      <c r="P3750" t="s">
        <v>8305</v>
      </c>
      <c r="Q3750" s="7">
        <f t="shared" si="350"/>
        <v>1.0351999999999999</v>
      </c>
      <c r="R3750" s="8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5">
        <f t="shared" si="348"/>
        <v>42458.127175925925</v>
      </c>
      <c r="L3751" s="5">
        <f t="shared" si="349"/>
        <v>42489.165972222225</v>
      </c>
      <c r="M3751" t="b">
        <v>0</v>
      </c>
      <c r="N3751">
        <v>7</v>
      </c>
      <c r="O3751" t="b">
        <v>1</v>
      </c>
      <c r="P3751" t="s">
        <v>8305</v>
      </c>
      <c r="Q3751" s="7">
        <f t="shared" si="350"/>
        <v>1.05</v>
      </c>
      <c r="R3751" s="8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5">
        <f t="shared" si="348"/>
        <v>42016.981574074074</v>
      </c>
      <c r="L3752" s="5">
        <f t="shared" si="349"/>
        <v>42045.332638888889</v>
      </c>
      <c r="M3752" t="b">
        <v>0</v>
      </c>
      <c r="N3752">
        <v>28</v>
      </c>
      <c r="O3752" t="b">
        <v>1</v>
      </c>
      <c r="P3752" t="s">
        <v>8305</v>
      </c>
      <c r="Q3752" s="7">
        <f t="shared" si="350"/>
        <v>1.0044999999999999</v>
      </c>
      <c r="R3752" s="8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5">
        <f t="shared" si="348"/>
        <v>42403.035567129627</v>
      </c>
      <c r="L3753" s="5">
        <f t="shared" si="349"/>
        <v>42462.993900462956</v>
      </c>
      <c r="M3753" t="b">
        <v>0</v>
      </c>
      <c r="N3753">
        <v>11</v>
      </c>
      <c r="O3753" t="b">
        <v>1</v>
      </c>
      <c r="P3753" t="s">
        <v>8305</v>
      </c>
      <c r="Q3753" s="7">
        <f t="shared" si="350"/>
        <v>1.3260000000000001</v>
      </c>
      <c r="R3753" s="8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5">
        <f t="shared" si="348"/>
        <v>42619.802488425921</v>
      </c>
      <c r="L3754" s="5">
        <f t="shared" si="349"/>
        <v>42659.875</v>
      </c>
      <c r="M3754" t="b">
        <v>0</v>
      </c>
      <c r="N3754">
        <v>15</v>
      </c>
      <c r="O3754" t="b">
        <v>1</v>
      </c>
      <c r="P3754" t="s">
        <v>8305</v>
      </c>
      <c r="Q3754" s="7">
        <f t="shared" si="350"/>
        <v>1.1299999999999999</v>
      </c>
      <c r="R3754" s="8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5">
        <f t="shared" si="348"/>
        <v>42128.824074074073</v>
      </c>
      <c r="L3755" s="5">
        <f t="shared" si="349"/>
        <v>42158</v>
      </c>
      <c r="M3755" t="b">
        <v>0</v>
      </c>
      <c r="N3755">
        <v>30</v>
      </c>
      <c r="O3755" t="b">
        <v>1</v>
      </c>
      <c r="P3755" t="s">
        <v>8305</v>
      </c>
      <c r="Q3755" s="7">
        <f t="shared" si="350"/>
        <v>1.0334000000000001</v>
      </c>
      <c r="R3755" s="8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5">
        <f t="shared" si="348"/>
        <v>41808.881215277775</v>
      </c>
      <c r="L3756" s="5">
        <f t="shared" si="349"/>
        <v>41846.207638888889</v>
      </c>
      <c r="M3756" t="b">
        <v>0</v>
      </c>
      <c r="N3756">
        <v>27</v>
      </c>
      <c r="O3756" t="b">
        <v>1</v>
      </c>
      <c r="P3756" t="s">
        <v>8305</v>
      </c>
      <c r="Q3756" s="7">
        <f t="shared" si="350"/>
        <v>1.2</v>
      </c>
      <c r="R3756" s="8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5">
        <f t="shared" si="348"/>
        <v>42445.866979166662</v>
      </c>
      <c r="L3757" s="5">
        <f t="shared" si="349"/>
        <v>42475.866979166662</v>
      </c>
      <c r="M3757" t="b">
        <v>0</v>
      </c>
      <c r="N3757">
        <v>28</v>
      </c>
      <c r="O3757" t="b">
        <v>1</v>
      </c>
      <c r="P3757" t="s">
        <v>8305</v>
      </c>
      <c r="Q3757" s="7">
        <f t="shared" si="350"/>
        <v>1.2963636363636364</v>
      </c>
      <c r="R3757" s="8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5">
        <f t="shared" si="348"/>
        <v>41771.814791666664</v>
      </c>
      <c r="L3758" s="5">
        <f t="shared" si="349"/>
        <v>41801.814791666664</v>
      </c>
      <c r="M3758" t="b">
        <v>0</v>
      </c>
      <c r="N3758">
        <v>17</v>
      </c>
      <c r="O3758" t="b">
        <v>1</v>
      </c>
      <c r="P3758" t="s">
        <v>8305</v>
      </c>
      <c r="Q3758" s="7">
        <f t="shared" si="350"/>
        <v>1.0111111111111111</v>
      </c>
      <c r="R3758" s="8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5">
        <f t="shared" si="348"/>
        <v>41954.850868055553</v>
      </c>
      <c r="L3759" s="5">
        <f t="shared" si="349"/>
        <v>41974.850868055553</v>
      </c>
      <c r="M3759" t="b">
        <v>0</v>
      </c>
      <c r="N3759">
        <v>50</v>
      </c>
      <c r="O3759" t="b">
        <v>1</v>
      </c>
      <c r="P3759" t="s">
        <v>8305</v>
      </c>
      <c r="Q3759" s="7">
        <f t="shared" si="350"/>
        <v>1.0851428571428572</v>
      </c>
      <c r="R3759" s="8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5">
        <f t="shared" si="348"/>
        <v>41747.471504629626</v>
      </c>
      <c r="L3760" s="5">
        <f t="shared" si="349"/>
        <v>41778.208333333336</v>
      </c>
      <c r="M3760" t="b">
        <v>0</v>
      </c>
      <c r="N3760">
        <v>26</v>
      </c>
      <c r="O3760" t="b">
        <v>1</v>
      </c>
      <c r="P3760" t="s">
        <v>8305</v>
      </c>
      <c r="Q3760" s="7">
        <f t="shared" si="350"/>
        <v>1.0233333333333334</v>
      </c>
      <c r="R3760" s="8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5">
        <f t="shared" si="348"/>
        <v>42182.108252314814</v>
      </c>
      <c r="L3761" s="5">
        <f t="shared" si="349"/>
        <v>42242.108252314814</v>
      </c>
      <c r="M3761" t="b">
        <v>0</v>
      </c>
      <c r="N3761">
        <v>88</v>
      </c>
      <c r="O3761" t="b">
        <v>1</v>
      </c>
      <c r="P3761" t="s">
        <v>8305</v>
      </c>
      <c r="Q3761" s="7">
        <f t="shared" si="350"/>
        <v>1.1024425000000002</v>
      </c>
      <c r="R3761" s="8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5">
        <f t="shared" si="348"/>
        <v>41739.525300925925</v>
      </c>
      <c r="L3762" s="5">
        <f t="shared" si="349"/>
        <v>41764.525300925925</v>
      </c>
      <c r="M3762" t="b">
        <v>0</v>
      </c>
      <c r="N3762">
        <v>91</v>
      </c>
      <c r="O3762" t="b">
        <v>1</v>
      </c>
      <c r="P3762" t="s">
        <v>8305</v>
      </c>
      <c r="Q3762" s="7">
        <f t="shared" si="350"/>
        <v>1.010154</v>
      </c>
      <c r="R3762" s="8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5">
        <f t="shared" si="348"/>
        <v>42173.466863425929</v>
      </c>
      <c r="L3763" s="5">
        <f t="shared" si="349"/>
        <v>42226.958333333328</v>
      </c>
      <c r="M3763" t="b">
        <v>0</v>
      </c>
      <c r="N3763">
        <v>3</v>
      </c>
      <c r="O3763" t="b">
        <v>1</v>
      </c>
      <c r="P3763" t="s">
        <v>8305</v>
      </c>
      <c r="Q3763" s="7">
        <f t="shared" si="350"/>
        <v>1</v>
      </c>
      <c r="R3763" s="8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5">
        <f t="shared" si="348"/>
        <v>42193.813530092593</v>
      </c>
      <c r="L3764" s="5">
        <f t="shared" si="349"/>
        <v>42218.813530092593</v>
      </c>
      <c r="M3764" t="b">
        <v>0</v>
      </c>
      <c r="N3764">
        <v>28</v>
      </c>
      <c r="O3764" t="b">
        <v>1</v>
      </c>
      <c r="P3764" t="s">
        <v>8305</v>
      </c>
      <c r="Q3764" s="7">
        <f t="shared" si="350"/>
        <v>1.0624</v>
      </c>
      <c r="R3764" s="8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5">
        <f t="shared" si="348"/>
        <v>42065.750300925924</v>
      </c>
      <c r="L3765" s="5">
        <f t="shared" si="349"/>
        <v>42095.708634259259</v>
      </c>
      <c r="M3765" t="b">
        <v>0</v>
      </c>
      <c r="N3765">
        <v>77</v>
      </c>
      <c r="O3765" t="b">
        <v>1</v>
      </c>
      <c r="P3765" t="s">
        <v>8305</v>
      </c>
      <c r="Q3765" s="7">
        <f t="shared" si="350"/>
        <v>1</v>
      </c>
      <c r="R3765" s="8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5">
        <f t="shared" si="348"/>
        <v>42499.842962962968</v>
      </c>
      <c r="L3766" s="5">
        <f t="shared" si="349"/>
        <v>42519.024999999994</v>
      </c>
      <c r="M3766" t="b">
        <v>0</v>
      </c>
      <c r="N3766">
        <v>27</v>
      </c>
      <c r="O3766" t="b">
        <v>1</v>
      </c>
      <c r="P3766" t="s">
        <v>8305</v>
      </c>
      <c r="Q3766" s="7">
        <f t="shared" si="350"/>
        <v>1</v>
      </c>
      <c r="R3766" s="8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5">
        <f t="shared" si="348"/>
        <v>41820.776412037041</v>
      </c>
      <c r="L3767" s="5">
        <f t="shared" si="349"/>
        <v>41850.776412037041</v>
      </c>
      <c r="M3767" t="b">
        <v>0</v>
      </c>
      <c r="N3767">
        <v>107</v>
      </c>
      <c r="O3767" t="b">
        <v>1</v>
      </c>
      <c r="P3767" t="s">
        <v>8305</v>
      </c>
      <c r="Q3767" s="7">
        <f t="shared" si="350"/>
        <v>1.1345714285714286</v>
      </c>
      <c r="R3767" s="8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5">
        <f t="shared" si="348"/>
        <v>41788.167187500003</v>
      </c>
      <c r="L3768" s="5">
        <f t="shared" si="349"/>
        <v>41823.167187500003</v>
      </c>
      <c r="M3768" t="b">
        <v>0</v>
      </c>
      <c r="N3768">
        <v>96</v>
      </c>
      <c r="O3768" t="b">
        <v>1</v>
      </c>
      <c r="P3768" t="s">
        <v>8305</v>
      </c>
      <c r="Q3768" s="7">
        <f t="shared" si="350"/>
        <v>1.0265010000000001</v>
      </c>
      <c r="R3768" s="8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5">
        <f t="shared" si="348"/>
        <v>42050.019641203704</v>
      </c>
      <c r="L3769" s="5">
        <f t="shared" si="349"/>
        <v>42064.207638888889</v>
      </c>
      <c r="M3769" t="b">
        <v>0</v>
      </c>
      <c r="N3769">
        <v>56</v>
      </c>
      <c r="O3769" t="b">
        <v>1</v>
      </c>
      <c r="P3769" t="s">
        <v>8305</v>
      </c>
      <c r="Q3769" s="7">
        <f t="shared" si="350"/>
        <v>1.1675</v>
      </c>
      <c r="R3769" s="8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5">
        <f t="shared" si="348"/>
        <v>41772.727893518517</v>
      </c>
      <c r="L3770" s="5">
        <f t="shared" si="349"/>
        <v>41802.727893518517</v>
      </c>
      <c r="M3770" t="b">
        <v>0</v>
      </c>
      <c r="N3770">
        <v>58</v>
      </c>
      <c r="O3770" t="b">
        <v>1</v>
      </c>
      <c r="P3770" t="s">
        <v>8305</v>
      </c>
      <c r="Q3770" s="7">
        <f t="shared" si="350"/>
        <v>1.0765274999999999</v>
      </c>
      <c r="R3770" s="8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5">
        <f t="shared" si="348"/>
        <v>42445.598136574074</v>
      </c>
      <c r="L3771" s="5">
        <f t="shared" si="349"/>
        <v>42475.598136574074</v>
      </c>
      <c r="M3771" t="b">
        <v>0</v>
      </c>
      <c r="N3771">
        <v>15</v>
      </c>
      <c r="O3771" t="b">
        <v>1</v>
      </c>
      <c r="P3771" t="s">
        <v>8305</v>
      </c>
      <c r="Q3771" s="7">
        <f t="shared" si="350"/>
        <v>1</v>
      </c>
      <c r="R3771" s="8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5">
        <f t="shared" si="348"/>
        <v>42138.930671296301</v>
      </c>
      <c r="L3772" s="5">
        <f t="shared" si="349"/>
        <v>42168.930671296301</v>
      </c>
      <c r="M3772" t="b">
        <v>0</v>
      </c>
      <c r="N3772">
        <v>20</v>
      </c>
      <c r="O3772" t="b">
        <v>1</v>
      </c>
      <c r="P3772" t="s">
        <v>8305</v>
      </c>
      <c r="Q3772" s="7">
        <f t="shared" si="350"/>
        <v>1</v>
      </c>
      <c r="R3772" s="8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5">
        <f t="shared" si="348"/>
        <v>42493.857083333336</v>
      </c>
      <c r="L3773" s="5">
        <f t="shared" si="349"/>
        <v>42508</v>
      </c>
      <c r="M3773" t="b">
        <v>0</v>
      </c>
      <c r="N3773">
        <v>38</v>
      </c>
      <c r="O3773" t="b">
        <v>1</v>
      </c>
      <c r="P3773" t="s">
        <v>8305</v>
      </c>
      <c r="Q3773" s="7">
        <f t="shared" si="350"/>
        <v>1.46</v>
      </c>
      <c r="R3773" s="8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5">
        <f t="shared" si="348"/>
        <v>42682.616967592592</v>
      </c>
      <c r="L3774" s="5">
        <f t="shared" si="349"/>
        <v>42703.25</v>
      </c>
      <c r="M3774" t="b">
        <v>0</v>
      </c>
      <c r="N3774">
        <v>33</v>
      </c>
      <c r="O3774" t="b">
        <v>1</v>
      </c>
      <c r="P3774" t="s">
        <v>8305</v>
      </c>
      <c r="Q3774" s="7">
        <f t="shared" si="350"/>
        <v>1.1020000000000001</v>
      </c>
      <c r="R3774" s="8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5">
        <f t="shared" si="348"/>
        <v>42656.005173611105</v>
      </c>
      <c r="L3775" s="5">
        <f t="shared" si="349"/>
        <v>42689.088888888888</v>
      </c>
      <c r="M3775" t="b">
        <v>0</v>
      </c>
      <c r="N3775">
        <v>57</v>
      </c>
      <c r="O3775" t="b">
        <v>1</v>
      </c>
      <c r="P3775" t="s">
        <v>8305</v>
      </c>
      <c r="Q3775" s="7">
        <f t="shared" si="350"/>
        <v>1.0820000000000001</v>
      </c>
      <c r="R3775" s="8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5">
        <f t="shared" si="348"/>
        <v>42087.792303240742</v>
      </c>
      <c r="L3776" s="5">
        <f t="shared" si="349"/>
        <v>42103.792303240742</v>
      </c>
      <c r="M3776" t="b">
        <v>0</v>
      </c>
      <c r="N3776">
        <v>25</v>
      </c>
      <c r="O3776" t="b">
        <v>1</v>
      </c>
      <c r="P3776" t="s">
        <v>8305</v>
      </c>
      <c r="Q3776" s="7">
        <f t="shared" si="350"/>
        <v>1</v>
      </c>
      <c r="R3776" s="8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5">
        <f t="shared" si="348"/>
        <v>42075.942627314813</v>
      </c>
      <c r="L3777" s="5">
        <f t="shared" si="349"/>
        <v>42103.166666666672</v>
      </c>
      <c r="M3777" t="b">
        <v>0</v>
      </c>
      <c r="N3777">
        <v>14</v>
      </c>
      <c r="O3777" t="b">
        <v>1</v>
      </c>
      <c r="P3777" t="s">
        <v>8305</v>
      </c>
      <c r="Q3777" s="7">
        <f t="shared" si="350"/>
        <v>1.0024999999999999</v>
      </c>
      <c r="R3777" s="8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5">
        <f t="shared" si="348"/>
        <v>41814.367800925924</v>
      </c>
      <c r="L3778" s="5">
        <f t="shared" si="349"/>
        <v>41852.041666666664</v>
      </c>
      <c r="M3778" t="b">
        <v>0</v>
      </c>
      <c r="N3778">
        <v>94</v>
      </c>
      <c r="O3778" t="b">
        <v>1</v>
      </c>
      <c r="P3778" t="s">
        <v>8305</v>
      </c>
      <c r="Q3778" s="7">
        <f t="shared" si="350"/>
        <v>1.0671250000000001</v>
      </c>
      <c r="R3778" s="8">
        <f t="shared" si="351"/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5">
        <f t="shared" ref="K3779:K3842" si="354">(((J3779/60)/60)/24)+DATE(1970,1,1)</f>
        <v>41887.111354166671</v>
      </c>
      <c r="L3779" s="5">
        <f t="shared" ref="L3779:L3842" si="355">(((I3779/60)/60)/24)+DATE(1970,1,1)</f>
        <v>41909.166666666664</v>
      </c>
      <c r="M3779" t="b">
        <v>0</v>
      </c>
      <c r="N3779">
        <v>59</v>
      </c>
      <c r="O3779" t="b">
        <v>1</v>
      </c>
      <c r="P3779" t="s">
        <v>8305</v>
      </c>
      <c r="Q3779" s="7">
        <f t="shared" ref="Q3779:Q3842" si="356">E3779/D3779</f>
        <v>1.4319999999999999</v>
      </c>
      <c r="R3779" s="8">
        <f t="shared" ref="R3779:R3842" si="357">IFERROR(E3779/N3779,0)</f>
        <v>48.542372881355931</v>
      </c>
      <c r="S3779" t="str">
        <f t="shared" ref="S3779:S3842" si="358">LEFT(P3779,FIND("/",P3779)-1)</f>
        <v>theater</v>
      </c>
      <c r="T3779" t="str">
        <f t="shared" ref="T3779:T3842" si="359">RIGHT(P3779,LEN(P3779)-FIND("/",P3779))</f>
        <v>musical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5">
        <f t="shared" si="354"/>
        <v>41989.819212962961</v>
      </c>
      <c r="L3780" s="5">
        <f t="shared" si="355"/>
        <v>42049.819212962961</v>
      </c>
      <c r="M3780" t="b">
        <v>0</v>
      </c>
      <c r="N3780">
        <v>36</v>
      </c>
      <c r="O3780" t="b">
        <v>1</v>
      </c>
      <c r="P3780" t="s">
        <v>8305</v>
      </c>
      <c r="Q3780" s="7">
        <f t="shared" si="356"/>
        <v>1.0504166666666668</v>
      </c>
      <c r="R3780" s="8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5">
        <f t="shared" si="354"/>
        <v>42425.735416666663</v>
      </c>
      <c r="L3781" s="5">
        <f t="shared" si="355"/>
        <v>42455.693750000006</v>
      </c>
      <c r="M3781" t="b">
        <v>0</v>
      </c>
      <c r="N3781">
        <v>115</v>
      </c>
      <c r="O3781" t="b">
        <v>1</v>
      </c>
      <c r="P3781" t="s">
        <v>8305</v>
      </c>
      <c r="Q3781" s="7">
        <f t="shared" si="356"/>
        <v>1.0398000000000001</v>
      </c>
      <c r="R3781" s="8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5">
        <f t="shared" si="354"/>
        <v>42166.219733796301</v>
      </c>
      <c r="L3782" s="5">
        <f t="shared" si="355"/>
        <v>42198.837499999994</v>
      </c>
      <c r="M3782" t="b">
        <v>0</v>
      </c>
      <c r="N3782">
        <v>30</v>
      </c>
      <c r="O3782" t="b">
        <v>1</v>
      </c>
      <c r="P3782" t="s">
        <v>8305</v>
      </c>
      <c r="Q3782" s="7">
        <f t="shared" si="356"/>
        <v>1.2</v>
      </c>
      <c r="R3782" s="8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5">
        <f t="shared" si="354"/>
        <v>41865.882928240739</v>
      </c>
      <c r="L3783" s="5">
        <f t="shared" si="355"/>
        <v>41890.882928240739</v>
      </c>
      <c r="M3783" t="b">
        <v>0</v>
      </c>
      <c r="N3783">
        <v>52</v>
      </c>
      <c r="O3783" t="b">
        <v>1</v>
      </c>
      <c r="P3783" t="s">
        <v>8305</v>
      </c>
      <c r="Q3783" s="7">
        <f t="shared" si="356"/>
        <v>1.0966666666666667</v>
      </c>
      <c r="R3783" s="8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5">
        <f t="shared" si="354"/>
        <v>42546.862233796302</v>
      </c>
      <c r="L3784" s="5">
        <f t="shared" si="355"/>
        <v>42575.958333333328</v>
      </c>
      <c r="M3784" t="b">
        <v>0</v>
      </c>
      <c r="N3784">
        <v>27</v>
      </c>
      <c r="O3784" t="b">
        <v>1</v>
      </c>
      <c r="P3784" t="s">
        <v>8305</v>
      </c>
      <c r="Q3784" s="7">
        <f t="shared" si="356"/>
        <v>1.0175000000000001</v>
      </c>
      <c r="R3784" s="8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5">
        <f t="shared" si="354"/>
        <v>42420.140277777777</v>
      </c>
      <c r="L3785" s="5">
        <f t="shared" si="355"/>
        <v>42444.666666666672</v>
      </c>
      <c r="M3785" t="b">
        <v>0</v>
      </c>
      <c r="N3785">
        <v>24</v>
      </c>
      <c r="O3785" t="b">
        <v>1</v>
      </c>
      <c r="P3785" t="s">
        <v>8305</v>
      </c>
      <c r="Q3785" s="7">
        <f t="shared" si="356"/>
        <v>1.2891666666666666</v>
      </c>
      <c r="R3785" s="8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5">
        <f t="shared" si="354"/>
        <v>42531.980694444443</v>
      </c>
      <c r="L3786" s="5">
        <f t="shared" si="355"/>
        <v>42561.980694444443</v>
      </c>
      <c r="M3786" t="b">
        <v>0</v>
      </c>
      <c r="N3786">
        <v>10</v>
      </c>
      <c r="O3786" t="b">
        <v>1</v>
      </c>
      <c r="P3786" t="s">
        <v>8305</v>
      </c>
      <c r="Q3786" s="7">
        <f t="shared" si="356"/>
        <v>1.1499999999999999</v>
      </c>
      <c r="R3786" s="8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5">
        <f t="shared" si="354"/>
        <v>42548.63853009259</v>
      </c>
      <c r="L3787" s="5">
        <f t="shared" si="355"/>
        <v>42584.418749999997</v>
      </c>
      <c r="M3787" t="b">
        <v>0</v>
      </c>
      <c r="N3787">
        <v>30</v>
      </c>
      <c r="O3787" t="b">
        <v>1</v>
      </c>
      <c r="P3787" t="s">
        <v>8305</v>
      </c>
      <c r="Q3787" s="7">
        <f t="shared" si="356"/>
        <v>1.5075000000000001</v>
      </c>
      <c r="R3787" s="8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5">
        <f t="shared" si="354"/>
        <v>42487.037905092591</v>
      </c>
      <c r="L3788" s="5">
        <f t="shared" si="355"/>
        <v>42517.037905092591</v>
      </c>
      <c r="M3788" t="b">
        <v>0</v>
      </c>
      <c r="N3788">
        <v>71</v>
      </c>
      <c r="O3788" t="b">
        <v>1</v>
      </c>
      <c r="P3788" t="s">
        <v>8305</v>
      </c>
      <c r="Q3788" s="7">
        <f t="shared" si="356"/>
        <v>1.1096666666666666</v>
      </c>
      <c r="R3788" s="8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5">
        <f t="shared" si="354"/>
        <v>42167.534791666665</v>
      </c>
      <c r="L3789" s="5">
        <f t="shared" si="355"/>
        <v>42196.165972222225</v>
      </c>
      <c r="M3789" t="b">
        <v>0</v>
      </c>
      <c r="N3789">
        <v>10</v>
      </c>
      <c r="O3789" t="b">
        <v>1</v>
      </c>
      <c r="P3789" t="s">
        <v>8305</v>
      </c>
      <c r="Q3789" s="7">
        <f t="shared" si="356"/>
        <v>1.0028571428571429</v>
      </c>
      <c r="R3789" s="8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5">
        <f t="shared" si="354"/>
        <v>42333.695821759262</v>
      </c>
      <c r="L3790" s="5">
        <f t="shared" si="355"/>
        <v>42361.679166666669</v>
      </c>
      <c r="M3790" t="b">
        <v>0</v>
      </c>
      <c r="N3790">
        <v>1</v>
      </c>
      <c r="O3790" t="b">
        <v>0</v>
      </c>
      <c r="P3790" t="s">
        <v>8305</v>
      </c>
      <c r="Q3790" s="7">
        <f t="shared" si="356"/>
        <v>6.6666666666666671E-3</v>
      </c>
      <c r="R3790" s="8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5">
        <f t="shared" si="354"/>
        <v>42138.798819444448</v>
      </c>
      <c r="L3791" s="5">
        <f t="shared" si="355"/>
        <v>42170.798819444448</v>
      </c>
      <c r="M3791" t="b">
        <v>0</v>
      </c>
      <c r="N3791">
        <v>4</v>
      </c>
      <c r="O3791" t="b">
        <v>0</v>
      </c>
      <c r="P3791" t="s">
        <v>8305</v>
      </c>
      <c r="Q3791" s="7">
        <f t="shared" si="356"/>
        <v>3.267605633802817E-2</v>
      </c>
      <c r="R3791" s="8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5">
        <f t="shared" si="354"/>
        <v>42666.666932870372</v>
      </c>
      <c r="L3792" s="5">
        <f t="shared" si="355"/>
        <v>42696.708599537036</v>
      </c>
      <c r="M3792" t="b">
        <v>0</v>
      </c>
      <c r="N3792">
        <v>0</v>
      </c>
      <c r="O3792" t="b">
        <v>0</v>
      </c>
      <c r="P3792" t="s">
        <v>8305</v>
      </c>
      <c r="Q3792" s="7">
        <f t="shared" si="356"/>
        <v>0</v>
      </c>
      <c r="R3792" s="8">
        <f t="shared" si="357"/>
        <v>0</v>
      </c>
      <c r="S3792" t="str">
        <f t="shared" si="358"/>
        <v>theater</v>
      </c>
      <c r="T3792" t="str">
        <f t="shared" si="359"/>
        <v>musical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5">
        <f t="shared" si="354"/>
        <v>41766.692037037035</v>
      </c>
      <c r="L3793" s="5">
        <f t="shared" si="355"/>
        <v>41826.692037037035</v>
      </c>
      <c r="M3793" t="b">
        <v>0</v>
      </c>
      <c r="N3793">
        <v>0</v>
      </c>
      <c r="O3793" t="b">
        <v>0</v>
      </c>
      <c r="P3793" t="s">
        <v>8305</v>
      </c>
      <c r="Q3793" s="7">
        <f t="shared" si="356"/>
        <v>0</v>
      </c>
      <c r="R3793" s="8">
        <f t="shared" si="357"/>
        <v>0</v>
      </c>
      <c r="S3793" t="str">
        <f t="shared" si="358"/>
        <v>theater</v>
      </c>
      <c r="T3793" t="str">
        <f t="shared" si="359"/>
        <v>musical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5">
        <f t="shared" si="354"/>
        <v>42170.447013888886</v>
      </c>
      <c r="L3794" s="5">
        <f t="shared" si="355"/>
        <v>42200.447013888886</v>
      </c>
      <c r="M3794" t="b">
        <v>0</v>
      </c>
      <c r="N3794">
        <v>2</v>
      </c>
      <c r="O3794" t="b">
        <v>0</v>
      </c>
      <c r="P3794" t="s">
        <v>8305</v>
      </c>
      <c r="Q3794" s="7">
        <f t="shared" si="356"/>
        <v>2.8E-3</v>
      </c>
      <c r="R3794" s="8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5">
        <f t="shared" si="354"/>
        <v>41968.938993055555</v>
      </c>
      <c r="L3795" s="5">
        <f t="shared" si="355"/>
        <v>41989.938993055555</v>
      </c>
      <c r="M3795" t="b">
        <v>0</v>
      </c>
      <c r="N3795">
        <v>24</v>
      </c>
      <c r="O3795" t="b">
        <v>0</v>
      </c>
      <c r="P3795" t="s">
        <v>8305</v>
      </c>
      <c r="Q3795" s="7">
        <f t="shared" si="356"/>
        <v>0.59657142857142853</v>
      </c>
      <c r="R3795" s="8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5">
        <f t="shared" si="354"/>
        <v>42132.58048611111</v>
      </c>
      <c r="L3796" s="5">
        <f t="shared" si="355"/>
        <v>42162.58048611111</v>
      </c>
      <c r="M3796" t="b">
        <v>0</v>
      </c>
      <c r="N3796">
        <v>1</v>
      </c>
      <c r="O3796" t="b">
        <v>0</v>
      </c>
      <c r="P3796" t="s">
        <v>8305</v>
      </c>
      <c r="Q3796" s="7">
        <f t="shared" si="356"/>
        <v>0.01</v>
      </c>
      <c r="R3796" s="8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5">
        <f t="shared" si="354"/>
        <v>42201.436226851853</v>
      </c>
      <c r="L3797" s="5">
        <f t="shared" si="355"/>
        <v>42244.9375</v>
      </c>
      <c r="M3797" t="b">
        <v>0</v>
      </c>
      <c r="N3797">
        <v>2</v>
      </c>
      <c r="O3797" t="b">
        <v>0</v>
      </c>
      <c r="P3797" t="s">
        <v>8305</v>
      </c>
      <c r="Q3797" s="7">
        <f t="shared" si="356"/>
        <v>1.6666666666666666E-2</v>
      </c>
      <c r="R3797" s="8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5">
        <f t="shared" si="354"/>
        <v>42689.029583333337</v>
      </c>
      <c r="L3798" s="5">
        <f t="shared" si="355"/>
        <v>42749.029583333337</v>
      </c>
      <c r="M3798" t="b">
        <v>0</v>
      </c>
      <c r="N3798">
        <v>1</v>
      </c>
      <c r="O3798" t="b">
        <v>0</v>
      </c>
      <c r="P3798" t="s">
        <v>8305</v>
      </c>
      <c r="Q3798" s="7">
        <f t="shared" si="356"/>
        <v>4.4444444444444447E-5</v>
      </c>
      <c r="R3798" s="8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5">
        <f t="shared" si="354"/>
        <v>42084.881539351853</v>
      </c>
      <c r="L3799" s="5">
        <f t="shared" si="355"/>
        <v>42114.881539351853</v>
      </c>
      <c r="M3799" t="b">
        <v>0</v>
      </c>
      <c r="N3799">
        <v>37</v>
      </c>
      <c r="O3799" t="b">
        <v>0</v>
      </c>
      <c r="P3799" t="s">
        <v>8305</v>
      </c>
      <c r="Q3799" s="7">
        <f t="shared" si="356"/>
        <v>0.89666666666666661</v>
      </c>
      <c r="R3799" s="8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5">
        <f t="shared" si="354"/>
        <v>41831.722777777781</v>
      </c>
      <c r="L3800" s="5">
        <f t="shared" si="355"/>
        <v>41861.722777777781</v>
      </c>
      <c r="M3800" t="b">
        <v>0</v>
      </c>
      <c r="N3800">
        <v>5</v>
      </c>
      <c r="O3800" t="b">
        <v>0</v>
      </c>
      <c r="P3800" t="s">
        <v>8305</v>
      </c>
      <c r="Q3800" s="7">
        <f t="shared" si="356"/>
        <v>1.4642857142857143E-2</v>
      </c>
      <c r="R3800" s="8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5">
        <f t="shared" si="354"/>
        <v>42410.93105324074</v>
      </c>
      <c r="L3801" s="5">
        <f t="shared" si="355"/>
        <v>42440.93105324074</v>
      </c>
      <c r="M3801" t="b">
        <v>0</v>
      </c>
      <c r="N3801">
        <v>4</v>
      </c>
      <c r="O3801" t="b">
        <v>0</v>
      </c>
      <c r="P3801" t="s">
        <v>8305</v>
      </c>
      <c r="Q3801" s="7">
        <f t="shared" si="356"/>
        <v>4.02E-2</v>
      </c>
      <c r="R3801" s="8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5">
        <f t="shared" si="354"/>
        <v>41982.737071759257</v>
      </c>
      <c r="L3802" s="5">
        <f t="shared" si="355"/>
        <v>42015.207638888889</v>
      </c>
      <c r="M3802" t="b">
        <v>0</v>
      </c>
      <c r="N3802">
        <v>16</v>
      </c>
      <c r="O3802" t="b">
        <v>0</v>
      </c>
      <c r="P3802" t="s">
        <v>8305</v>
      </c>
      <c r="Q3802" s="7">
        <f t="shared" si="356"/>
        <v>4.0045454545454544E-2</v>
      </c>
      <c r="R3802" s="8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5">
        <f t="shared" si="354"/>
        <v>41975.676111111112</v>
      </c>
      <c r="L3803" s="5">
        <f t="shared" si="355"/>
        <v>42006.676111111112</v>
      </c>
      <c r="M3803" t="b">
        <v>0</v>
      </c>
      <c r="N3803">
        <v>9</v>
      </c>
      <c r="O3803" t="b">
        <v>0</v>
      </c>
      <c r="P3803" t="s">
        <v>8305</v>
      </c>
      <c r="Q3803" s="7">
        <f t="shared" si="356"/>
        <v>8.5199999999999998E-2</v>
      </c>
      <c r="R3803" s="8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5">
        <f t="shared" si="354"/>
        <v>42269.126226851848</v>
      </c>
      <c r="L3804" s="5">
        <f t="shared" si="355"/>
        <v>42299.126226851848</v>
      </c>
      <c r="M3804" t="b">
        <v>0</v>
      </c>
      <c r="N3804">
        <v>0</v>
      </c>
      <c r="O3804" t="b">
        <v>0</v>
      </c>
      <c r="P3804" t="s">
        <v>8305</v>
      </c>
      <c r="Q3804" s="7">
        <f t="shared" si="356"/>
        <v>0</v>
      </c>
      <c r="R3804" s="8">
        <f t="shared" si="357"/>
        <v>0</v>
      </c>
      <c r="S3804" t="str">
        <f t="shared" si="358"/>
        <v>theater</v>
      </c>
      <c r="T3804" t="str">
        <f t="shared" si="359"/>
        <v>musical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5">
        <f t="shared" si="354"/>
        <v>42403.971851851849</v>
      </c>
      <c r="L3805" s="5">
        <f t="shared" si="355"/>
        <v>42433.971851851849</v>
      </c>
      <c r="M3805" t="b">
        <v>0</v>
      </c>
      <c r="N3805">
        <v>40</v>
      </c>
      <c r="O3805" t="b">
        <v>0</v>
      </c>
      <c r="P3805" t="s">
        <v>8305</v>
      </c>
      <c r="Q3805" s="7">
        <f t="shared" si="356"/>
        <v>0.19650000000000001</v>
      </c>
      <c r="R3805" s="8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5">
        <f t="shared" si="354"/>
        <v>42527.00953703704</v>
      </c>
      <c r="L3806" s="5">
        <f t="shared" si="355"/>
        <v>42582.291666666672</v>
      </c>
      <c r="M3806" t="b">
        <v>0</v>
      </c>
      <c r="N3806">
        <v>0</v>
      </c>
      <c r="O3806" t="b">
        <v>0</v>
      </c>
      <c r="P3806" t="s">
        <v>8305</v>
      </c>
      <c r="Q3806" s="7">
        <f t="shared" si="356"/>
        <v>0</v>
      </c>
      <c r="R3806" s="8">
        <f t="shared" si="357"/>
        <v>0</v>
      </c>
      <c r="S3806" t="str">
        <f t="shared" si="358"/>
        <v>theater</v>
      </c>
      <c r="T3806" t="str">
        <f t="shared" si="359"/>
        <v>musical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5">
        <f t="shared" si="354"/>
        <v>41849.887037037035</v>
      </c>
      <c r="L3807" s="5">
        <f t="shared" si="355"/>
        <v>41909.887037037035</v>
      </c>
      <c r="M3807" t="b">
        <v>0</v>
      </c>
      <c r="N3807">
        <v>2</v>
      </c>
      <c r="O3807" t="b">
        <v>0</v>
      </c>
      <c r="P3807" t="s">
        <v>8305</v>
      </c>
      <c r="Q3807" s="7">
        <f t="shared" si="356"/>
        <v>2.0000000000000002E-5</v>
      </c>
      <c r="R3807" s="8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5">
        <f t="shared" si="354"/>
        <v>41799.259039351848</v>
      </c>
      <c r="L3808" s="5">
        <f t="shared" si="355"/>
        <v>41819.259039351848</v>
      </c>
      <c r="M3808" t="b">
        <v>0</v>
      </c>
      <c r="N3808">
        <v>1</v>
      </c>
      <c r="O3808" t="b">
        <v>0</v>
      </c>
      <c r="P3808" t="s">
        <v>8305</v>
      </c>
      <c r="Q3808" s="7">
        <f t="shared" si="356"/>
        <v>6.6666666666666664E-4</v>
      </c>
      <c r="R3808" s="8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5">
        <f t="shared" si="354"/>
        <v>42090.909016203703</v>
      </c>
      <c r="L3809" s="5">
        <f t="shared" si="355"/>
        <v>42097.909016203703</v>
      </c>
      <c r="M3809" t="b">
        <v>0</v>
      </c>
      <c r="N3809">
        <v>9</v>
      </c>
      <c r="O3809" t="b">
        <v>0</v>
      </c>
      <c r="P3809" t="s">
        <v>8305</v>
      </c>
      <c r="Q3809" s="7">
        <f t="shared" si="356"/>
        <v>0.30333333333333334</v>
      </c>
      <c r="R3809" s="8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5">
        <f t="shared" si="354"/>
        <v>42059.453923611116</v>
      </c>
      <c r="L3810" s="5">
        <f t="shared" si="355"/>
        <v>42119.412256944444</v>
      </c>
      <c r="M3810" t="b">
        <v>0</v>
      </c>
      <c r="N3810">
        <v>24</v>
      </c>
      <c r="O3810" t="b">
        <v>1</v>
      </c>
      <c r="P3810" t="s">
        <v>8271</v>
      </c>
      <c r="Q3810" s="7">
        <f t="shared" si="356"/>
        <v>1</v>
      </c>
      <c r="R3810" s="8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5">
        <f t="shared" si="354"/>
        <v>41800.526701388888</v>
      </c>
      <c r="L3811" s="5">
        <f t="shared" si="355"/>
        <v>41850.958333333336</v>
      </c>
      <c r="M3811" t="b">
        <v>0</v>
      </c>
      <c r="N3811">
        <v>38</v>
      </c>
      <c r="O3811" t="b">
        <v>1</v>
      </c>
      <c r="P3811" t="s">
        <v>8271</v>
      </c>
      <c r="Q3811" s="7">
        <f t="shared" si="356"/>
        <v>1.0125</v>
      </c>
      <c r="R3811" s="8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5">
        <f t="shared" si="354"/>
        <v>42054.849050925928</v>
      </c>
      <c r="L3812" s="5">
        <f t="shared" si="355"/>
        <v>42084.807384259257</v>
      </c>
      <c r="M3812" t="b">
        <v>0</v>
      </c>
      <c r="N3812">
        <v>26</v>
      </c>
      <c r="O3812" t="b">
        <v>1</v>
      </c>
      <c r="P3812" t="s">
        <v>8271</v>
      </c>
      <c r="Q3812" s="7">
        <f t="shared" si="356"/>
        <v>1.2173333333333334</v>
      </c>
      <c r="R3812" s="8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5">
        <f t="shared" si="354"/>
        <v>42487.62700231481</v>
      </c>
      <c r="L3813" s="5">
        <f t="shared" si="355"/>
        <v>42521.458333333328</v>
      </c>
      <c r="M3813" t="b">
        <v>0</v>
      </c>
      <c r="N3813">
        <v>19</v>
      </c>
      <c r="O3813" t="b">
        <v>1</v>
      </c>
      <c r="P3813" t="s">
        <v>8271</v>
      </c>
      <c r="Q3813" s="7">
        <f t="shared" si="356"/>
        <v>3.3</v>
      </c>
      <c r="R3813" s="8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5">
        <f t="shared" si="354"/>
        <v>42109.751250000001</v>
      </c>
      <c r="L3814" s="5">
        <f t="shared" si="355"/>
        <v>42156.165972222225</v>
      </c>
      <c r="M3814" t="b">
        <v>0</v>
      </c>
      <c r="N3814">
        <v>11</v>
      </c>
      <c r="O3814" t="b">
        <v>1</v>
      </c>
      <c r="P3814" t="s">
        <v>8271</v>
      </c>
      <c r="Q3814" s="7">
        <f t="shared" si="356"/>
        <v>1.0954999999999999</v>
      </c>
      <c r="R3814" s="8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5">
        <f t="shared" si="354"/>
        <v>42497.275706018518</v>
      </c>
      <c r="L3815" s="5">
        <f t="shared" si="355"/>
        <v>42535.904861111107</v>
      </c>
      <c r="M3815" t="b">
        <v>0</v>
      </c>
      <c r="N3815">
        <v>27</v>
      </c>
      <c r="O3815" t="b">
        <v>1</v>
      </c>
      <c r="P3815" t="s">
        <v>8271</v>
      </c>
      <c r="Q3815" s="7">
        <f t="shared" si="356"/>
        <v>1.0095190476190474</v>
      </c>
      <c r="R3815" s="8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5">
        <f t="shared" si="354"/>
        <v>42058.904074074075</v>
      </c>
      <c r="L3816" s="5">
        <f t="shared" si="355"/>
        <v>42095.165972222225</v>
      </c>
      <c r="M3816" t="b">
        <v>0</v>
      </c>
      <c r="N3816">
        <v>34</v>
      </c>
      <c r="O3816" t="b">
        <v>1</v>
      </c>
      <c r="P3816" t="s">
        <v>8271</v>
      </c>
      <c r="Q3816" s="7">
        <f t="shared" si="356"/>
        <v>1.4013333333333333</v>
      </c>
      <c r="R3816" s="8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5">
        <f t="shared" si="354"/>
        <v>42207.259918981479</v>
      </c>
      <c r="L3817" s="5">
        <f t="shared" si="355"/>
        <v>42236.958333333328</v>
      </c>
      <c r="M3817" t="b">
        <v>0</v>
      </c>
      <c r="N3817">
        <v>20</v>
      </c>
      <c r="O3817" t="b">
        <v>1</v>
      </c>
      <c r="P3817" t="s">
        <v>8271</v>
      </c>
      <c r="Q3817" s="7">
        <f t="shared" si="356"/>
        <v>1.0000100000000001</v>
      </c>
      <c r="R3817" s="8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5">
        <f t="shared" si="354"/>
        <v>41807.690081018518</v>
      </c>
      <c r="L3818" s="5">
        <f t="shared" si="355"/>
        <v>41837.690081018518</v>
      </c>
      <c r="M3818" t="b">
        <v>0</v>
      </c>
      <c r="N3818">
        <v>37</v>
      </c>
      <c r="O3818" t="b">
        <v>1</v>
      </c>
      <c r="P3818" t="s">
        <v>8271</v>
      </c>
      <c r="Q3818" s="7">
        <f t="shared" si="356"/>
        <v>1.19238</v>
      </c>
      <c r="R3818" s="8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5">
        <f t="shared" si="354"/>
        <v>42284.69694444444</v>
      </c>
      <c r="L3819" s="5">
        <f t="shared" si="355"/>
        <v>42301.165972222225</v>
      </c>
      <c r="M3819" t="b">
        <v>0</v>
      </c>
      <c r="N3819">
        <v>20</v>
      </c>
      <c r="O3819" t="b">
        <v>1</v>
      </c>
      <c r="P3819" t="s">
        <v>8271</v>
      </c>
      <c r="Q3819" s="7">
        <f t="shared" si="356"/>
        <v>1.0725</v>
      </c>
      <c r="R3819" s="8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5">
        <f t="shared" si="354"/>
        <v>42045.84238425926</v>
      </c>
      <c r="L3820" s="5">
        <f t="shared" si="355"/>
        <v>42075.800717592589</v>
      </c>
      <c r="M3820" t="b">
        <v>0</v>
      </c>
      <c r="N3820">
        <v>10</v>
      </c>
      <c r="O3820" t="b">
        <v>1</v>
      </c>
      <c r="P3820" t="s">
        <v>8271</v>
      </c>
      <c r="Q3820" s="7">
        <f t="shared" si="356"/>
        <v>2.2799999999999998</v>
      </c>
      <c r="R3820" s="8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5">
        <f t="shared" si="354"/>
        <v>42184.209537037037</v>
      </c>
      <c r="L3821" s="5">
        <f t="shared" si="355"/>
        <v>42202.876388888893</v>
      </c>
      <c r="M3821" t="b">
        <v>0</v>
      </c>
      <c r="N3821">
        <v>26</v>
      </c>
      <c r="O3821" t="b">
        <v>1</v>
      </c>
      <c r="P3821" t="s">
        <v>8271</v>
      </c>
      <c r="Q3821" s="7">
        <f t="shared" si="356"/>
        <v>1.0640000000000001</v>
      </c>
      <c r="R3821" s="8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5">
        <f t="shared" si="354"/>
        <v>42160.651817129634</v>
      </c>
      <c r="L3822" s="5">
        <f t="shared" si="355"/>
        <v>42190.651817129634</v>
      </c>
      <c r="M3822" t="b">
        <v>0</v>
      </c>
      <c r="N3822">
        <v>20</v>
      </c>
      <c r="O3822" t="b">
        <v>1</v>
      </c>
      <c r="P3822" t="s">
        <v>8271</v>
      </c>
      <c r="Q3822" s="7">
        <f t="shared" si="356"/>
        <v>1.4333333333333333</v>
      </c>
      <c r="R3822" s="8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5">
        <f t="shared" si="354"/>
        <v>42341.180636574078</v>
      </c>
      <c r="L3823" s="5">
        <f t="shared" si="355"/>
        <v>42373.180636574078</v>
      </c>
      <c r="M3823" t="b">
        <v>0</v>
      </c>
      <c r="N3823">
        <v>46</v>
      </c>
      <c r="O3823" t="b">
        <v>1</v>
      </c>
      <c r="P3823" t="s">
        <v>8271</v>
      </c>
      <c r="Q3823" s="7">
        <f t="shared" si="356"/>
        <v>1.0454285714285714</v>
      </c>
      <c r="R3823" s="8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5">
        <f t="shared" si="354"/>
        <v>42329.838159722218</v>
      </c>
      <c r="L3824" s="5">
        <f t="shared" si="355"/>
        <v>42388.957638888889</v>
      </c>
      <c r="M3824" t="b">
        <v>0</v>
      </c>
      <c r="N3824">
        <v>76</v>
      </c>
      <c r="O3824" t="b">
        <v>1</v>
      </c>
      <c r="P3824" t="s">
        <v>8271</v>
      </c>
      <c r="Q3824" s="7">
        <f t="shared" si="356"/>
        <v>1.1002000000000001</v>
      </c>
      <c r="R3824" s="8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5">
        <f t="shared" si="354"/>
        <v>42170.910231481481</v>
      </c>
      <c r="L3825" s="5">
        <f t="shared" si="355"/>
        <v>42205.165972222225</v>
      </c>
      <c r="M3825" t="b">
        <v>0</v>
      </c>
      <c r="N3825">
        <v>41</v>
      </c>
      <c r="O3825" t="b">
        <v>1</v>
      </c>
      <c r="P3825" t="s">
        <v>8271</v>
      </c>
      <c r="Q3825" s="7">
        <f t="shared" si="356"/>
        <v>1.06</v>
      </c>
      <c r="R3825" s="8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5">
        <f t="shared" si="354"/>
        <v>42571.626192129625</v>
      </c>
      <c r="L3826" s="5">
        <f t="shared" si="355"/>
        <v>42583.570138888885</v>
      </c>
      <c r="M3826" t="b">
        <v>0</v>
      </c>
      <c r="N3826">
        <v>7</v>
      </c>
      <c r="O3826" t="b">
        <v>1</v>
      </c>
      <c r="P3826" t="s">
        <v>8271</v>
      </c>
      <c r="Q3826" s="7">
        <f t="shared" si="356"/>
        <v>1.08</v>
      </c>
      <c r="R3826" s="8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5">
        <f t="shared" si="354"/>
        <v>42151.069606481484</v>
      </c>
      <c r="L3827" s="5">
        <f t="shared" si="355"/>
        <v>42172.069606481484</v>
      </c>
      <c r="M3827" t="b">
        <v>0</v>
      </c>
      <c r="N3827">
        <v>49</v>
      </c>
      <c r="O3827" t="b">
        <v>1</v>
      </c>
      <c r="P3827" t="s">
        <v>8271</v>
      </c>
      <c r="Q3827" s="7">
        <f t="shared" si="356"/>
        <v>1.0542</v>
      </c>
      <c r="R3827" s="8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5">
        <f t="shared" si="354"/>
        <v>42101.423541666663</v>
      </c>
      <c r="L3828" s="5">
        <f t="shared" si="355"/>
        <v>42131.423541666663</v>
      </c>
      <c r="M3828" t="b">
        <v>0</v>
      </c>
      <c r="N3828">
        <v>26</v>
      </c>
      <c r="O3828" t="b">
        <v>1</v>
      </c>
      <c r="P3828" t="s">
        <v>8271</v>
      </c>
      <c r="Q3828" s="7">
        <f t="shared" si="356"/>
        <v>1.1916666666666667</v>
      </c>
      <c r="R3828" s="8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5">
        <f t="shared" si="354"/>
        <v>42034.928252314814</v>
      </c>
      <c r="L3829" s="5">
        <f t="shared" si="355"/>
        <v>42090</v>
      </c>
      <c r="M3829" t="b">
        <v>0</v>
      </c>
      <c r="N3829">
        <v>65</v>
      </c>
      <c r="O3829" t="b">
        <v>1</v>
      </c>
      <c r="P3829" t="s">
        <v>8271</v>
      </c>
      <c r="Q3829" s="7">
        <f t="shared" si="356"/>
        <v>1.5266666666666666</v>
      </c>
      <c r="R3829" s="8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5">
        <f t="shared" si="354"/>
        <v>41944.527627314819</v>
      </c>
      <c r="L3830" s="5">
        <f t="shared" si="355"/>
        <v>42004.569293981483</v>
      </c>
      <c r="M3830" t="b">
        <v>0</v>
      </c>
      <c r="N3830">
        <v>28</v>
      </c>
      <c r="O3830" t="b">
        <v>1</v>
      </c>
      <c r="P3830" t="s">
        <v>8271</v>
      </c>
      <c r="Q3830" s="7">
        <f t="shared" si="356"/>
        <v>1</v>
      </c>
      <c r="R3830" s="8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5">
        <f t="shared" si="354"/>
        <v>42593.865405092598</v>
      </c>
      <c r="L3831" s="5">
        <f t="shared" si="355"/>
        <v>42613.865405092598</v>
      </c>
      <c r="M3831" t="b">
        <v>0</v>
      </c>
      <c r="N3831">
        <v>8</v>
      </c>
      <c r="O3831" t="b">
        <v>1</v>
      </c>
      <c r="P3831" t="s">
        <v>8271</v>
      </c>
      <c r="Q3831" s="7">
        <f t="shared" si="356"/>
        <v>1.002</v>
      </c>
      <c r="R3831" s="8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5">
        <f t="shared" si="354"/>
        <v>42503.740868055553</v>
      </c>
      <c r="L3832" s="5">
        <f t="shared" si="355"/>
        <v>42517.740868055553</v>
      </c>
      <c r="M3832" t="b">
        <v>0</v>
      </c>
      <c r="N3832">
        <v>3</v>
      </c>
      <c r="O3832" t="b">
        <v>1</v>
      </c>
      <c r="P3832" t="s">
        <v>8271</v>
      </c>
      <c r="Q3832" s="7">
        <f t="shared" si="356"/>
        <v>2.25</v>
      </c>
      <c r="R3832" s="8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5">
        <f t="shared" si="354"/>
        <v>41927.848900462966</v>
      </c>
      <c r="L3833" s="5">
        <f t="shared" si="355"/>
        <v>41948.890567129631</v>
      </c>
      <c r="M3833" t="b">
        <v>0</v>
      </c>
      <c r="N3833">
        <v>9</v>
      </c>
      <c r="O3833" t="b">
        <v>1</v>
      </c>
      <c r="P3833" t="s">
        <v>8271</v>
      </c>
      <c r="Q3833" s="7">
        <f t="shared" si="356"/>
        <v>1.0602199999999999</v>
      </c>
      <c r="R3833" s="8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5">
        <f t="shared" si="354"/>
        <v>42375.114988425921</v>
      </c>
      <c r="L3834" s="5">
        <f t="shared" si="355"/>
        <v>42420.114988425921</v>
      </c>
      <c r="M3834" t="b">
        <v>0</v>
      </c>
      <c r="N3834">
        <v>9</v>
      </c>
      <c r="O3834" t="b">
        <v>1</v>
      </c>
      <c r="P3834" t="s">
        <v>8271</v>
      </c>
      <c r="Q3834" s="7">
        <f t="shared" si="356"/>
        <v>1.0466666666666666</v>
      </c>
      <c r="R3834" s="8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5">
        <f t="shared" si="354"/>
        <v>41963.872361111105</v>
      </c>
      <c r="L3835" s="5">
        <f t="shared" si="355"/>
        <v>41974.797916666663</v>
      </c>
      <c r="M3835" t="b">
        <v>0</v>
      </c>
      <c r="N3835">
        <v>20</v>
      </c>
      <c r="O3835" t="b">
        <v>1</v>
      </c>
      <c r="P3835" t="s">
        <v>8271</v>
      </c>
      <c r="Q3835" s="7">
        <f t="shared" si="356"/>
        <v>1.1666666666666667</v>
      </c>
      <c r="R3835" s="8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5">
        <f t="shared" si="354"/>
        <v>42143.445219907408</v>
      </c>
      <c r="L3836" s="5">
        <f t="shared" si="355"/>
        <v>42173.445219907408</v>
      </c>
      <c r="M3836" t="b">
        <v>0</v>
      </c>
      <c r="N3836">
        <v>57</v>
      </c>
      <c r="O3836" t="b">
        <v>1</v>
      </c>
      <c r="P3836" t="s">
        <v>8271</v>
      </c>
      <c r="Q3836" s="7">
        <f t="shared" si="356"/>
        <v>1.0903333333333334</v>
      </c>
      <c r="R3836" s="8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5">
        <f t="shared" si="354"/>
        <v>42460.94222222222</v>
      </c>
      <c r="L3837" s="5">
        <f t="shared" si="355"/>
        <v>42481.94222222222</v>
      </c>
      <c r="M3837" t="b">
        <v>0</v>
      </c>
      <c r="N3837">
        <v>8</v>
      </c>
      <c r="O3837" t="b">
        <v>1</v>
      </c>
      <c r="P3837" t="s">
        <v>8271</v>
      </c>
      <c r="Q3837" s="7">
        <f t="shared" si="356"/>
        <v>1.6</v>
      </c>
      <c r="R3837" s="8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5">
        <f t="shared" si="354"/>
        <v>42553.926527777774</v>
      </c>
      <c r="L3838" s="5">
        <f t="shared" si="355"/>
        <v>42585.172916666663</v>
      </c>
      <c r="M3838" t="b">
        <v>0</v>
      </c>
      <c r="N3838">
        <v>14</v>
      </c>
      <c r="O3838" t="b">
        <v>1</v>
      </c>
      <c r="P3838" t="s">
        <v>8271</v>
      </c>
      <c r="Q3838" s="7">
        <f t="shared" si="356"/>
        <v>1.125</v>
      </c>
      <c r="R3838" s="8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5">
        <f t="shared" si="354"/>
        <v>42152.765717592592</v>
      </c>
      <c r="L3839" s="5">
        <f t="shared" si="355"/>
        <v>42188.765717592592</v>
      </c>
      <c r="M3839" t="b">
        <v>0</v>
      </c>
      <c r="N3839">
        <v>17</v>
      </c>
      <c r="O3839" t="b">
        <v>1</v>
      </c>
      <c r="P3839" t="s">
        <v>8271</v>
      </c>
      <c r="Q3839" s="7">
        <f t="shared" si="356"/>
        <v>1.0209999999999999</v>
      </c>
      <c r="R3839" s="8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5">
        <f t="shared" si="354"/>
        <v>42116.710752314815</v>
      </c>
      <c r="L3840" s="5">
        <f t="shared" si="355"/>
        <v>42146.710752314815</v>
      </c>
      <c r="M3840" t="b">
        <v>0</v>
      </c>
      <c r="N3840">
        <v>100</v>
      </c>
      <c r="O3840" t="b">
        <v>1</v>
      </c>
      <c r="P3840" t="s">
        <v>8271</v>
      </c>
      <c r="Q3840" s="7">
        <f t="shared" si="356"/>
        <v>1.00824</v>
      </c>
      <c r="R3840" s="8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5">
        <f t="shared" si="354"/>
        <v>42155.142638888887</v>
      </c>
      <c r="L3841" s="5">
        <f t="shared" si="355"/>
        <v>42215.142638888887</v>
      </c>
      <c r="M3841" t="b">
        <v>0</v>
      </c>
      <c r="N3841">
        <v>32</v>
      </c>
      <c r="O3841" t="b">
        <v>1</v>
      </c>
      <c r="P3841" t="s">
        <v>8271</v>
      </c>
      <c r="Q3841" s="7">
        <f t="shared" si="356"/>
        <v>1.0125</v>
      </c>
      <c r="R3841" s="8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5">
        <f t="shared" si="354"/>
        <v>42432.701724537037</v>
      </c>
      <c r="L3842" s="5">
        <f t="shared" si="355"/>
        <v>42457.660057870366</v>
      </c>
      <c r="M3842" t="b">
        <v>0</v>
      </c>
      <c r="N3842">
        <v>3</v>
      </c>
      <c r="O3842" t="b">
        <v>1</v>
      </c>
      <c r="P3842" t="s">
        <v>8271</v>
      </c>
      <c r="Q3842" s="7">
        <f t="shared" si="356"/>
        <v>65</v>
      </c>
      <c r="R3842" s="8">
        <f t="shared" si="357"/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5">
        <f t="shared" ref="K3843:K3906" si="360">(((J3843/60)/60)/24)+DATE(1970,1,1)</f>
        <v>41780.785729166666</v>
      </c>
      <c r="L3843" s="5">
        <f t="shared" ref="L3843:L3906" si="361">(((I3843/60)/60)/24)+DATE(1970,1,1)</f>
        <v>41840.785729166666</v>
      </c>
      <c r="M3843" t="b">
        <v>1</v>
      </c>
      <c r="N3843">
        <v>34</v>
      </c>
      <c r="O3843" t="b">
        <v>0</v>
      </c>
      <c r="P3843" t="s">
        <v>8271</v>
      </c>
      <c r="Q3843" s="7">
        <f t="shared" ref="Q3843:Q3906" si="362">E3843/D3843</f>
        <v>8.72E-2</v>
      </c>
      <c r="R3843" s="8">
        <f t="shared" ref="R3843:R3906" si="363">IFERROR(E3843/N3843,0)</f>
        <v>25.647058823529413</v>
      </c>
      <c r="S3843" t="str">
        <f t="shared" ref="S3843:S3906" si="364">LEFT(P3843,FIND("/",P3843)-1)</f>
        <v>theater</v>
      </c>
      <c r="T3843" t="str">
        <f t="shared" ref="T3843:T3906" si="365">RIGHT(P3843,LEN(P3843)-FIND("/",P3843))</f>
        <v>plays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5">
        <f t="shared" si="360"/>
        <v>41740.493657407409</v>
      </c>
      <c r="L3844" s="5">
        <f t="shared" si="361"/>
        <v>41770.493657407409</v>
      </c>
      <c r="M3844" t="b">
        <v>1</v>
      </c>
      <c r="N3844">
        <v>23</v>
      </c>
      <c r="O3844" t="b">
        <v>0</v>
      </c>
      <c r="P3844" t="s">
        <v>8271</v>
      </c>
      <c r="Q3844" s="7">
        <f t="shared" si="362"/>
        <v>0.21940000000000001</v>
      </c>
      <c r="R3844" s="8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5">
        <f t="shared" si="360"/>
        <v>41766.072500000002</v>
      </c>
      <c r="L3845" s="5">
        <f t="shared" si="361"/>
        <v>41791.072500000002</v>
      </c>
      <c r="M3845" t="b">
        <v>1</v>
      </c>
      <c r="N3845">
        <v>19</v>
      </c>
      <c r="O3845" t="b">
        <v>0</v>
      </c>
      <c r="P3845" t="s">
        <v>8271</v>
      </c>
      <c r="Q3845" s="7">
        <f t="shared" si="362"/>
        <v>0.21299999999999999</v>
      </c>
      <c r="R3845" s="8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5">
        <f t="shared" si="360"/>
        <v>41766.617291666669</v>
      </c>
      <c r="L3846" s="5">
        <f t="shared" si="361"/>
        <v>41793.290972222225</v>
      </c>
      <c r="M3846" t="b">
        <v>1</v>
      </c>
      <c r="N3846">
        <v>50</v>
      </c>
      <c r="O3846" t="b">
        <v>0</v>
      </c>
      <c r="P3846" t="s">
        <v>8271</v>
      </c>
      <c r="Q3846" s="7">
        <f t="shared" si="362"/>
        <v>0.41489795918367345</v>
      </c>
      <c r="R3846" s="8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5">
        <f t="shared" si="360"/>
        <v>42248.627013888887</v>
      </c>
      <c r="L3847" s="5">
        <f t="shared" si="361"/>
        <v>42278.627013888887</v>
      </c>
      <c r="M3847" t="b">
        <v>1</v>
      </c>
      <c r="N3847">
        <v>12</v>
      </c>
      <c r="O3847" t="b">
        <v>0</v>
      </c>
      <c r="P3847" t="s">
        <v>8271</v>
      </c>
      <c r="Q3847" s="7">
        <f t="shared" si="362"/>
        <v>2.1049999999999999E-2</v>
      </c>
      <c r="R3847" s="8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5">
        <f t="shared" si="360"/>
        <v>41885.221550925926</v>
      </c>
      <c r="L3848" s="5">
        <f t="shared" si="361"/>
        <v>41916.290972222225</v>
      </c>
      <c r="M3848" t="b">
        <v>1</v>
      </c>
      <c r="N3848">
        <v>8</v>
      </c>
      <c r="O3848" t="b">
        <v>0</v>
      </c>
      <c r="P3848" t="s">
        <v>8271</v>
      </c>
      <c r="Q3848" s="7">
        <f t="shared" si="362"/>
        <v>2.7E-2</v>
      </c>
      <c r="R3848" s="8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5">
        <f t="shared" si="360"/>
        <v>42159.224432870367</v>
      </c>
      <c r="L3849" s="5">
        <f t="shared" si="361"/>
        <v>42204.224432870367</v>
      </c>
      <c r="M3849" t="b">
        <v>1</v>
      </c>
      <c r="N3849">
        <v>9</v>
      </c>
      <c r="O3849" t="b">
        <v>0</v>
      </c>
      <c r="P3849" t="s">
        <v>8271</v>
      </c>
      <c r="Q3849" s="7">
        <f t="shared" si="362"/>
        <v>0.16161904761904761</v>
      </c>
      <c r="R3849" s="8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5">
        <f t="shared" si="360"/>
        <v>42265.817002314812</v>
      </c>
      <c r="L3850" s="5">
        <f t="shared" si="361"/>
        <v>42295.817002314812</v>
      </c>
      <c r="M3850" t="b">
        <v>1</v>
      </c>
      <c r="N3850">
        <v>43</v>
      </c>
      <c r="O3850" t="b">
        <v>0</v>
      </c>
      <c r="P3850" t="s">
        <v>8271</v>
      </c>
      <c r="Q3850" s="7">
        <f t="shared" si="362"/>
        <v>0.16376923076923078</v>
      </c>
      <c r="R3850" s="8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5">
        <f t="shared" si="360"/>
        <v>42136.767175925925</v>
      </c>
      <c r="L3851" s="5">
        <f t="shared" si="361"/>
        <v>42166.767175925925</v>
      </c>
      <c r="M3851" t="b">
        <v>1</v>
      </c>
      <c r="N3851">
        <v>28</v>
      </c>
      <c r="O3851" t="b">
        <v>0</v>
      </c>
      <c r="P3851" t="s">
        <v>8271</v>
      </c>
      <c r="Q3851" s="7">
        <f t="shared" si="362"/>
        <v>7.0433333333333334E-2</v>
      </c>
      <c r="R3851" s="8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5">
        <f t="shared" si="360"/>
        <v>41975.124340277776</v>
      </c>
      <c r="L3852" s="5">
        <f t="shared" si="361"/>
        <v>42005.124340277776</v>
      </c>
      <c r="M3852" t="b">
        <v>1</v>
      </c>
      <c r="N3852">
        <v>4</v>
      </c>
      <c r="O3852" t="b">
        <v>0</v>
      </c>
      <c r="P3852" t="s">
        <v>8271</v>
      </c>
      <c r="Q3852" s="7">
        <f t="shared" si="362"/>
        <v>3.7999999999999999E-2</v>
      </c>
      <c r="R3852" s="8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5">
        <f t="shared" si="360"/>
        <v>42172.439571759256</v>
      </c>
      <c r="L3853" s="5">
        <f t="shared" si="361"/>
        <v>42202.439571759256</v>
      </c>
      <c r="M3853" t="b">
        <v>1</v>
      </c>
      <c r="N3853">
        <v>24</v>
      </c>
      <c r="O3853" t="b">
        <v>0</v>
      </c>
      <c r="P3853" t="s">
        <v>8271</v>
      </c>
      <c r="Q3853" s="7">
        <f t="shared" si="362"/>
        <v>0.34079999999999999</v>
      </c>
      <c r="R3853" s="8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5">
        <f t="shared" si="360"/>
        <v>42065.190694444449</v>
      </c>
      <c r="L3854" s="5">
        <f t="shared" si="361"/>
        <v>42090.149027777778</v>
      </c>
      <c r="M3854" t="b">
        <v>0</v>
      </c>
      <c r="N3854">
        <v>2</v>
      </c>
      <c r="O3854" t="b">
        <v>0</v>
      </c>
      <c r="P3854" t="s">
        <v>8271</v>
      </c>
      <c r="Q3854" s="7">
        <f t="shared" si="362"/>
        <v>2E-3</v>
      </c>
      <c r="R3854" s="8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5">
        <f t="shared" si="360"/>
        <v>41848.84002314815</v>
      </c>
      <c r="L3855" s="5">
        <f t="shared" si="361"/>
        <v>41883.84002314815</v>
      </c>
      <c r="M3855" t="b">
        <v>0</v>
      </c>
      <c r="N3855">
        <v>2</v>
      </c>
      <c r="O3855" t="b">
        <v>0</v>
      </c>
      <c r="P3855" t="s">
        <v>8271</v>
      </c>
      <c r="Q3855" s="7">
        <f t="shared" si="362"/>
        <v>2.5999999999999998E-4</v>
      </c>
      <c r="R3855" s="8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5">
        <f t="shared" si="360"/>
        <v>42103.884930555556</v>
      </c>
      <c r="L3856" s="5">
        <f t="shared" si="361"/>
        <v>42133.884930555556</v>
      </c>
      <c r="M3856" t="b">
        <v>0</v>
      </c>
      <c r="N3856">
        <v>20</v>
      </c>
      <c r="O3856" t="b">
        <v>0</v>
      </c>
      <c r="P3856" t="s">
        <v>8271</v>
      </c>
      <c r="Q3856" s="7">
        <f t="shared" si="362"/>
        <v>0.16254545454545455</v>
      </c>
      <c r="R3856" s="8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5">
        <f t="shared" si="360"/>
        <v>42059.970729166671</v>
      </c>
      <c r="L3857" s="5">
        <f t="shared" si="361"/>
        <v>42089.929062499999</v>
      </c>
      <c r="M3857" t="b">
        <v>0</v>
      </c>
      <c r="N3857">
        <v>1</v>
      </c>
      <c r="O3857" t="b">
        <v>0</v>
      </c>
      <c r="P3857" t="s">
        <v>8271</v>
      </c>
      <c r="Q3857" s="7">
        <f t="shared" si="362"/>
        <v>2.5000000000000001E-2</v>
      </c>
      <c r="R3857" s="8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5">
        <f t="shared" si="360"/>
        <v>42041.743090277778</v>
      </c>
      <c r="L3858" s="5">
        <f t="shared" si="361"/>
        <v>42071.701423611114</v>
      </c>
      <c r="M3858" t="b">
        <v>0</v>
      </c>
      <c r="N3858">
        <v>1</v>
      </c>
      <c r="O3858" t="b">
        <v>0</v>
      </c>
      <c r="P3858" t="s">
        <v>8271</v>
      </c>
      <c r="Q3858" s="7">
        <f t="shared" si="362"/>
        <v>2.0000000000000001E-4</v>
      </c>
      <c r="R3858" s="8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5">
        <f t="shared" si="360"/>
        <v>41829.73715277778</v>
      </c>
      <c r="L3859" s="5">
        <f t="shared" si="361"/>
        <v>41852.716666666667</v>
      </c>
      <c r="M3859" t="b">
        <v>0</v>
      </c>
      <c r="N3859">
        <v>4</v>
      </c>
      <c r="O3859" t="b">
        <v>0</v>
      </c>
      <c r="P3859" t="s">
        <v>8271</v>
      </c>
      <c r="Q3859" s="7">
        <f t="shared" si="362"/>
        <v>5.1999999999999998E-2</v>
      </c>
      <c r="R3859" s="8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5">
        <f t="shared" si="360"/>
        <v>42128.431064814817</v>
      </c>
      <c r="L3860" s="5">
        <f t="shared" si="361"/>
        <v>42146.875</v>
      </c>
      <c r="M3860" t="b">
        <v>0</v>
      </c>
      <c r="N3860">
        <v>1</v>
      </c>
      <c r="O3860" t="b">
        <v>0</v>
      </c>
      <c r="P3860" t="s">
        <v>8271</v>
      </c>
      <c r="Q3860" s="7">
        <f t="shared" si="362"/>
        <v>0.02</v>
      </c>
      <c r="R3860" s="8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5">
        <f t="shared" si="360"/>
        <v>41789.893599537041</v>
      </c>
      <c r="L3861" s="5">
        <f t="shared" si="361"/>
        <v>41815.875</v>
      </c>
      <c r="M3861" t="b">
        <v>0</v>
      </c>
      <c r="N3861">
        <v>1</v>
      </c>
      <c r="O3861" t="b">
        <v>0</v>
      </c>
      <c r="P3861" t="s">
        <v>8271</v>
      </c>
      <c r="Q3861" s="7">
        <f t="shared" si="362"/>
        <v>4.0000000000000002E-4</v>
      </c>
      <c r="R3861" s="8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5">
        <f t="shared" si="360"/>
        <v>41833.660995370366</v>
      </c>
      <c r="L3862" s="5">
        <f t="shared" si="361"/>
        <v>41863.660995370366</v>
      </c>
      <c r="M3862" t="b">
        <v>0</v>
      </c>
      <c r="N3862">
        <v>13</v>
      </c>
      <c r="O3862" t="b">
        <v>0</v>
      </c>
      <c r="P3862" t="s">
        <v>8271</v>
      </c>
      <c r="Q3862" s="7">
        <f t="shared" si="362"/>
        <v>0.17666666666666667</v>
      </c>
      <c r="R3862" s="8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5">
        <f t="shared" si="360"/>
        <v>41914.590011574073</v>
      </c>
      <c r="L3863" s="5">
        <f t="shared" si="361"/>
        <v>41955.907638888893</v>
      </c>
      <c r="M3863" t="b">
        <v>0</v>
      </c>
      <c r="N3863">
        <v>1</v>
      </c>
      <c r="O3863" t="b">
        <v>0</v>
      </c>
      <c r="P3863" t="s">
        <v>8271</v>
      </c>
      <c r="Q3863" s="7">
        <f t="shared" si="362"/>
        <v>0.05</v>
      </c>
      <c r="R3863" s="8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5">
        <f t="shared" si="360"/>
        <v>42611.261064814811</v>
      </c>
      <c r="L3864" s="5">
        <f t="shared" si="361"/>
        <v>42625.707638888889</v>
      </c>
      <c r="M3864" t="b">
        <v>0</v>
      </c>
      <c r="N3864">
        <v>1</v>
      </c>
      <c r="O3864" t="b">
        <v>0</v>
      </c>
      <c r="P3864" t="s">
        <v>8271</v>
      </c>
      <c r="Q3864" s="7">
        <f t="shared" si="362"/>
        <v>1.3333333333333334E-4</v>
      </c>
      <c r="R3864" s="8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5">
        <f t="shared" si="360"/>
        <v>42253.633159722223</v>
      </c>
      <c r="L3865" s="5">
        <f t="shared" si="361"/>
        <v>42313.674826388888</v>
      </c>
      <c r="M3865" t="b">
        <v>0</v>
      </c>
      <c r="N3865">
        <v>0</v>
      </c>
      <c r="O3865" t="b">
        <v>0</v>
      </c>
      <c r="P3865" t="s">
        <v>8271</v>
      </c>
      <c r="Q3865" s="7">
        <f t="shared" si="362"/>
        <v>0</v>
      </c>
      <c r="R3865" s="8">
        <f t="shared" si="363"/>
        <v>0</v>
      </c>
      <c r="S3865" t="str">
        <f t="shared" si="364"/>
        <v>theater</v>
      </c>
      <c r="T3865" t="str">
        <f t="shared" si="365"/>
        <v>plays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5">
        <f t="shared" si="360"/>
        <v>42295.891828703709</v>
      </c>
      <c r="L3866" s="5">
        <f t="shared" si="361"/>
        <v>42325.933495370366</v>
      </c>
      <c r="M3866" t="b">
        <v>0</v>
      </c>
      <c r="N3866">
        <v>3</v>
      </c>
      <c r="O3866" t="b">
        <v>0</v>
      </c>
      <c r="P3866" t="s">
        <v>8271</v>
      </c>
      <c r="Q3866" s="7">
        <f t="shared" si="362"/>
        <v>1.2E-2</v>
      </c>
      <c r="R3866" s="8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5">
        <f t="shared" si="360"/>
        <v>41841.651597222226</v>
      </c>
      <c r="L3867" s="5">
        <f t="shared" si="361"/>
        <v>41881.229166666664</v>
      </c>
      <c r="M3867" t="b">
        <v>0</v>
      </c>
      <c r="N3867">
        <v>14</v>
      </c>
      <c r="O3867" t="b">
        <v>0</v>
      </c>
      <c r="P3867" t="s">
        <v>8271</v>
      </c>
      <c r="Q3867" s="7">
        <f t="shared" si="362"/>
        <v>0.26937422295897223</v>
      </c>
      <c r="R3867" s="8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5">
        <f t="shared" si="360"/>
        <v>42402.947002314817</v>
      </c>
      <c r="L3868" s="5">
        <f t="shared" si="361"/>
        <v>42452.145138888889</v>
      </c>
      <c r="M3868" t="b">
        <v>0</v>
      </c>
      <c r="N3868">
        <v>2</v>
      </c>
      <c r="O3868" t="b">
        <v>0</v>
      </c>
      <c r="P3868" t="s">
        <v>8271</v>
      </c>
      <c r="Q3868" s="7">
        <f t="shared" si="362"/>
        <v>5.4999999999999997E-3</v>
      </c>
      <c r="R3868" s="8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5">
        <f t="shared" si="360"/>
        <v>42509.814108796301</v>
      </c>
      <c r="L3869" s="5">
        <f t="shared" si="361"/>
        <v>42539.814108796301</v>
      </c>
      <c r="M3869" t="b">
        <v>0</v>
      </c>
      <c r="N3869">
        <v>5</v>
      </c>
      <c r="O3869" t="b">
        <v>0</v>
      </c>
      <c r="P3869" t="s">
        <v>8271</v>
      </c>
      <c r="Q3869" s="7">
        <f t="shared" si="362"/>
        <v>0.1255</v>
      </c>
      <c r="R3869" s="8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5">
        <f t="shared" si="360"/>
        <v>41865.659780092588</v>
      </c>
      <c r="L3870" s="5">
        <f t="shared" si="361"/>
        <v>41890.659780092588</v>
      </c>
      <c r="M3870" t="b">
        <v>0</v>
      </c>
      <c r="N3870">
        <v>1</v>
      </c>
      <c r="O3870" t="b">
        <v>0</v>
      </c>
      <c r="P3870" t="s">
        <v>8305</v>
      </c>
      <c r="Q3870" s="7">
        <f t="shared" si="362"/>
        <v>2E-3</v>
      </c>
      <c r="R3870" s="8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5">
        <f t="shared" si="360"/>
        <v>42047.724444444444</v>
      </c>
      <c r="L3871" s="5">
        <f t="shared" si="361"/>
        <v>42077.132638888885</v>
      </c>
      <c r="M3871" t="b">
        <v>0</v>
      </c>
      <c r="N3871">
        <v>15</v>
      </c>
      <c r="O3871" t="b">
        <v>0</v>
      </c>
      <c r="P3871" t="s">
        <v>8305</v>
      </c>
      <c r="Q3871" s="7">
        <f t="shared" si="362"/>
        <v>3.44748684310884E-2</v>
      </c>
      <c r="R3871" s="8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5">
        <f t="shared" si="360"/>
        <v>41793.17219907407</v>
      </c>
      <c r="L3872" s="5">
        <f t="shared" si="361"/>
        <v>41823.17219907407</v>
      </c>
      <c r="M3872" t="b">
        <v>0</v>
      </c>
      <c r="N3872">
        <v>10</v>
      </c>
      <c r="O3872" t="b">
        <v>0</v>
      </c>
      <c r="P3872" t="s">
        <v>8305</v>
      </c>
      <c r="Q3872" s="7">
        <f t="shared" si="362"/>
        <v>0.15</v>
      </c>
      <c r="R3872" s="8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5">
        <f t="shared" si="360"/>
        <v>42763.780671296292</v>
      </c>
      <c r="L3873" s="5">
        <f t="shared" si="361"/>
        <v>42823.739004629635</v>
      </c>
      <c r="M3873" t="b">
        <v>0</v>
      </c>
      <c r="N3873">
        <v>3</v>
      </c>
      <c r="O3873" t="b">
        <v>0</v>
      </c>
      <c r="P3873" t="s">
        <v>8305</v>
      </c>
      <c r="Q3873" s="7">
        <f t="shared" si="362"/>
        <v>2.6666666666666668E-2</v>
      </c>
      <c r="R3873" s="8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5">
        <f t="shared" si="360"/>
        <v>42180.145787037036</v>
      </c>
      <c r="L3874" s="5">
        <f t="shared" si="361"/>
        <v>42230.145787037036</v>
      </c>
      <c r="M3874" t="b">
        <v>0</v>
      </c>
      <c r="N3874">
        <v>0</v>
      </c>
      <c r="O3874" t="b">
        <v>0</v>
      </c>
      <c r="P3874" t="s">
        <v>8305</v>
      </c>
      <c r="Q3874" s="7">
        <f t="shared" si="362"/>
        <v>0</v>
      </c>
      <c r="R3874" s="8">
        <f t="shared" si="363"/>
        <v>0</v>
      </c>
      <c r="S3874" t="str">
        <f t="shared" si="364"/>
        <v>theater</v>
      </c>
      <c r="T3874" t="str">
        <f t="shared" si="365"/>
        <v>musical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5">
        <f t="shared" si="360"/>
        <v>42255.696006944447</v>
      </c>
      <c r="L3875" s="5">
        <f t="shared" si="361"/>
        <v>42285.696006944447</v>
      </c>
      <c r="M3875" t="b">
        <v>0</v>
      </c>
      <c r="N3875">
        <v>0</v>
      </c>
      <c r="O3875" t="b">
        <v>0</v>
      </c>
      <c r="P3875" t="s">
        <v>8305</v>
      </c>
      <c r="Q3875" s="7">
        <f t="shared" si="362"/>
        <v>0</v>
      </c>
      <c r="R3875" s="8">
        <f t="shared" si="363"/>
        <v>0</v>
      </c>
      <c r="S3875" t="str">
        <f t="shared" si="364"/>
        <v>theater</v>
      </c>
      <c r="T3875" t="str">
        <f t="shared" si="365"/>
        <v>musical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5">
        <f t="shared" si="360"/>
        <v>42007.016458333332</v>
      </c>
      <c r="L3876" s="5">
        <f t="shared" si="361"/>
        <v>42028.041666666672</v>
      </c>
      <c r="M3876" t="b">
        <v>0</v>
      </c>
      <c r="N3876">
        <v>0</v>
      </c>
      <c r="O3876" t="b">
        <v>0</v>
      </c>
      <c r="P3876" t="s">
        <v>8305</v>
      </c>
      <c r="Q3876" s="7">
        <f t="shared" si="362"/>
        <v>0</v>
      </c>
      <c r="R3876" s="8">
        <f t="shared" si="363"/>
        <v>0</v>
      </c>
      <c r="S3876" t="str">
        <f t="shared" si="364"/>
        <v>theater</v>
      </c>
      <c r="T3876" t="str">
        <f t="shared" si="365"/>
        <v>musical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5">
        <f t="shared" si="360"/>
        <v>42615.346817129626</v>
      </c>
      <c r="L3877" s="5">
        <f t="shared" si="361"/>
        <v>42616.416666666672</v>
      </c>
      <c r="M3877" t="b">
        <v>0</v>
      </c>
      <c r="N3877">
        <v>0</v>
      </c>
      <c r="O3877" t="b">
        <v>0</v>
      </c>
      <c r="P3877" t="s">
        <v>8305</v>
      </c>
      <c r="Q3877" s="7">
        <f t="shared" si="362"/>
        <v>0</v>
      </c>
      <c r="R3877" s="8">
        <f t="shared" si="363"/>
        <v>0</v>
      </c>
      <c r="S3877" t="str">
        <f t="shared" si="364"/>
        <v>theater</v>
      </c>
      <c r="T3877" t="str">
        <f t="shared" si="365"/>
        <v>musical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5">
        <f t="shared" si="360"/>
        <v>42372.624166666668</v>
      </c>
      <c r="L3878" s="5">
        <f t="shared" si="361"/>
        <v>42402.624166666668</v>
      </c>
      <c r="M3878" t="b">
        <v>0</v>
      </c>
      <c r="N3878">
        <v>46</v>
      </c>
      <c r="O3878" t="b">
        <v>0</v>
      </c>
      <c r="P3878" t="s">
        <v>8305</v>
      </c>
      <c r="Q3878" s="7">
        <f t="shared" si="362"/>
        <v>0.52794871794871789</v>
      </c>
      <c r="R3878" s="8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5">
        <f t="shared" si="360"/>
        <v>42682.67768518519</v>
      </c>
      <c r="L3879" s="5">
        <f t="shared" si="361"/>
        <v>42712.67768518519</v>
      </c>
      <c r="M3879" t="b">
        <v>0</v>
      </c>
      <c r="N3879">
        <v>14</v>
      </c>
      <c r="O3879" t="b">
        <v>0</v>
      </c>
      <c r="P3879" t="s">
        <v>8305</v>
      </c>
      <c r="Q3879" s="7">
        <f t="shared" si="362"/>
        <v>4.9639999999999997E-2</v>
      </c>
      <c r="R3879" s="8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5">
        <f t="shared" si="360"/>
        <v>42154.818819444445</v>
      </c>
      <c r="L3880" s="5">
        <f t="shared" si="361"/>
        <v>42185.165972222225</v>
      </c>
      <c r="M3880" t="b">
        <v>0</v>
      </c>
      <c r="N3880">
        <v>1</v>
      </c>
      <c r="O3880" t="b">
        <v>0</v>
      </c>
      <c r="P3880" t="s">
        <v>8305</v>
      </c>
      <c r="Q3880" s="7">
        <f t="shared" si="362"/>
        <v>5.5555555555555556E-4</v>
      </c>
      <c r="R3880" s="8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5">
        <f t="shared" si="360"/>
        <v>41999.861064814817</v>
      </c>
      <c r="L3881" s="5">
        <f t="shared" si="361"/>
        <v>42029.861064814817</v>
      </c>
      <c r="M3881" t="b">
        <v>0</v>
      </c>
      <c r="N3881">
        <v>0</v>
      </c>
      <c r="O3881" t="b">
        <v>0</v>
      </c>
      <c r="P3881" t="s">
        <v>8305</v>
      </c>
      <c r="Q3881" s="7">
        <f t="shared" si="362"/>
        <v>0</v>
      </c>
      <c r="R3881" s="8">
        <f t="shared" si="363"/>
        <v>0</v>
      </c>
      <c r="S3881" t="str">
        <f t="shared" si="364"/>
        <v>theater</v>
      </c>
      <c r="T3881" t="str">
        <f t="shared" si="365"/>
        <v>musical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5">
        <f t="shared" si="360"/>
        <v>41815.815046296295</v>
      </c>
      <c r="L3882" s="5">
        <f t="shared" si="361"/>
        <v>41850.958333333336</v>
      </c>
      <c r="M3882" t="b">
        <v>0</v>
      </c>
      <c r="N3882">
        <v>17</v>
      </c>
      <c r="O3882" t="b">
        <v>0</v>
      </c>
      <c r="P3882" t="s">
        <v>8305</v>
      </c>
      <c r="Q3882" s="7">
        <f t="shared" si="362"/>
        <v>0.13066666666666665</v>
      </c>
      <c r="R3882" s="8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5">
        <f t="shared" si="360"/>
        <v>42756.018506944441</v>
      </c>
      <c r="L3883" s="5">
        <f t="shared" si="361"/>
        <v>42786.018506944441</v>
      </c>
      <c r="M3883" t="b">
        <v>0</v>
      </c>
      <c r="N3883">
        <v>1</v>
      </c>
      <c r="O3883" t="b">
        <v>0</v>
      </c>
      <c r="P3883" t="s">
        <v>8305</v>
      </c>
      <c r="Q3883" s="7">
        <f t="shared" si="362"/>
        <v>0.05</v>
      </c>
      <c r="R3883" s="8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5">
        <f t="shared" si="360"/>
        <v>42373.983449074076</v>
      </c>
      <c r="L3884" s="5">
        <f t="shared" si="361"/>
        <v>42400.960416666669</v>
      </c>
      <c r="M3884" t="b">
        <v>0</v>
      </c>
      <c r="N3884">
        <v>0</v>
      </c>
      <c r="O3884" t="b">
        <v>0</v>
      </c>
      <c r="P3884" t="s">
        <v>8305</v>
      </c>
      <c r="Q3884" s="7">
        <f t="shared" si="362"/>
        <v>0</v>
      </c>
      <c r="R3884" s="8">
        <f t="shared" si="363"/>
        <v>0</v>
      </c>
      <c r="S3884" t="str">
        <f t="shared" si="364"/>
        <v>theater</v>
      </c>
      <c r="T3884" t="str">
        <f t="shared" si="365"/>
        <v>musical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5">
        <f t="shared" si="360"/>
        <v>41854.602650462963</v>
      </c>
      <c r="L3885" s="5">
        <f t="shared" si="361"/>
        <v>41884.602650462963</v>
      </c>
      <c r="M3885" t="b">
        <v>0</v>
      </c>
      <c r="N3885">
        <v>0</v>
      </c>
      <c r="O3885" t="b">
        <v>0</v>
      </c>
      <c r="P3885" t="s">
        <v>8305</v>
      </c>
      <c r="Q3885" s="7">
        <f t="shared" si="362"/>
        <v>0</v>
      </c>
      <c r="R3885" s="8">
        <f t="shared" si="363"/>
        <v>0</v>
      </c>
      <c r="S3885" t="str">
        <f t="shared" si="364"/>
        <v>theater</v>
      </c>
      <c r="T3885" t="str">
        <f t="shared" si="365"/>
        <v>musical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5">
        <f t="shared" si="360"/>
        <v>42065.791574074072</v>
      </c>
      <c r="L3886" s="5">
        <f t="shared" si="361"/>
        <v>42090.749907407408</v>
      </c>
      <c r="M3886" t="b">
        <v>0</v>
      </c>
      <c r="N3886">
        <v>0</v>
      </c>
      <c r="O3886" t="b">
        <v>0</v>
      </c>
      <c r="P3886" t="s">
        <v>8305</v>
      </c>
      <c r="Q3886" s="7">
        <f t="shared" si="362"/>
        <v>0</v>
      </c>
      <c r="R3886" s="8">
        <f t="shared" si="363"/>
        <v>0</v>
      </c>
      <c r="S3886" t="str">
        <f t="shared" si="364"/>
        <v>theater</v>
      </c>
      <c r="T3886" t="str">
        <f t="shared" si="365"/>
        <v>musical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5">
        <f t="shared" si="360"/>
        <v>42469.951284722221</v>
      </c>
      <c r="L3887" s="5">
        <f t="shared" si="361"/>
        <v>42499.951284722221</v>
      </c>
      <c r="M3887" t="b">
        <v>0</v>
      </c>
      <c r="N3887">
        <v>0</v>
      </c>
      <c r="O3887" t="b">
        <v>0</v>
      </c>
      <c r="P3887" t="s">
        <v>8305</v>
      </c>
      <c r="Q3887" s="7">
        <f t="shared" si="362"/>
        <v>0</v>
      </c>
      <c r="R3887" s="8">
        <f t="shared" si="363"/>
        <v>0</v>
      </c>
      <c r="S3887" t="str">
        <f t="shared" si="364"/>
        <v>theater</v>
      </c>
      <c r="T3887" t="str">
        <f t="shared" si="365"/>
        <v>musical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5">
        <f t="shared" si="360"/>
        <v>41954.228032407409</v>
      </c>
      <c r="L3888" s="5">
        <f t="shared" si="361"/>
        <v>41984.228032407409</v>
      </c>
      <c r="M3888" t="b">
        <v>0</v>
      </c>
      <c r="N3888">
        <v>0</v>
      </c>
      <c r="O3888" t="b">
        <v>0</v>
      </c>
      <c r="P3888" t="s">
        <v>8305</v>
      </c>
      <c r="Q3888" s="7">
        <f t="shared" si="362"/>
        <v>0</v>
      </c>
      <c r="R3888" s="8">
        <f t="shared" si="363"/>
        <v>0</v>
      </c>
      <c r="S3888" t="str">
        <f t="shared" si="364"/>
        <v>theater</v>
      </c>
      <c r="T3888" t="str">
        <f t="shared" si="365"/>
        <v>musical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5">
        <f t="shared" si="360"/>
        <v>42079.857974537037</v>
      </c>
      <c r="L3889" s="5">
        <f t="shared" si="361"/>
        <v>42125.916666666672</v>
      </c>
      <c r="M3889" t="b">
        <v>0</v>
      </c>
      <c r="N3889">
        <v>2</v>
      </c>
      <c r="O3889" t="b">
        <v>0</v>
      </c>
      <c r="P3889" t="s">
        <v>8305</v>
      </c>
      <c r="Q3889" s="7">
        <f t="shared" si="362"/>
        <v>1.7500000000000002E-2</v>
      </c>
      <c r="R3889" s="8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5">
        <f t="shared" si="360"/>
        <v>42762.545810185184</v>
      </c>
      <c r="L3890" s="5">
        <f t="shared" si="361"/>
        <v>42792.545810185184</v>
      </c>
      <c r="M3890" t="b">
        <v>0</v>
      </c>
      <c r="N3890">
        <v>14</v>
      </c>
      <c r="O3890" t="b">
        <v>0</v>
      </c>
      <c r="P3890" t="s">
        <v>8271</v>
      </c>
      <c r="Q3890" s="7">
        <f t="shared" si="362"/>
        <v>0.27100000000000002</v>
      </c>
      <c r="R3890" s="8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5">
        <f t="shared" si="360"/>
        <v>41977.004976851851</v>
      </c>
      <c r="L3891" s="5">
        <f t="shared" si="361"/>
        <v>42008.976388888885</v>
      </c>
      <c r="M3891" t="b">
        <v>0</v>
      </c>
      <c r="N3891">
        <v>9</v>
      </c>
      <c r="O3891" t="b">
        <v>0</v>
      </c>
      <c r="P3891" t="s">
        <v>8271</v>
      </c>
      <c r="Q3891" s="7">
        <f t="shared" si="362"/>
        <v>1.4749999999999999E-2</v>
      </c>
      <c r="R3891" s="8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5">
        <f t="shared" si="360"/>
        <v>42171.758611111116</v>
      </c>
      <c r="L3892" s="5">
        <f t="shared" si="361"/>
        <v>42231.758611111116</v>
      </c>
      <c r="M3892" t="b">
        <v>0</v>
      </c>
      <c r="N3892">
        <v>8</v>
      </c>
      <c r="O3892" t="b">
        <v>0</v>
      </c>
      <c r="P3892" t="s">
        <v>8271</v>
      </c>
      <c r="Q3892" s="7">
        <f t="shared" si="362"/>
        <v>0.16826666666666668</v>
      </c>
      <c r="R3892" s="8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5">
        <f t="shared" si="360"/>
        <v>42056.1324537037</v>
      </c>
      <c r="L3893" s="5">
        <f t="shared" si="361"/>
        <v>42086.207638888889</v>
      </c>
      <c r="M3893" t="b">
        <v>0</v>
      </c>
      <c r="N3893">
        <v>7</v>
      </c>
      <c r="O3893" t="b">
        <v>0</v>
      </c>
      <c r="P3893" t="s">
        <v>8271</v>
      </c>
      <c r="Q3893" s="7">
        <f t="shared" si="362"/>
        <v>0.32500000000000001</v>
      </c>
      <c r="R3893" s="8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5">
        <f t="shared" si="360"/>
        <v>41867.652280092596</v>
      </c>
      <c r="L3894" s="5">
        <f t="shared" si="361"/>
        <v>41875.291666666664</v>
      </c>
      <c r="M3894" t="b">
        <v>0</v>
      </c>
      <c r="N3894">
        <v>0</v>
      </c>
      <c r="O3894" t="b">
        <v>0</v>
      </c>
      <c r="P3894" t="s">
        <v>8271</v>
      </c>
      <c r="Q3894" s="7">
        <f t="shared" si="362"/>
        <v>0</v>
      </c>
      <c r="R3894" s="8">
        <f t="shared" si="363"/>
        <v>0</v>
      </c>
      <c r="S3894" t="str">
        <f t="shared" si="364"/>
        <v>theater</v>
      </c>
      <c r="T3894" t="str">
        <f t="shared" si="365"/>
        <v>plays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5">
        <f t="shared" si="360"/>
        <v>41779.657870370371</v>
      </c>
      <c r="L3895" s="5">
        <f t="shared" si="361"/>
        <v>41821.25</v>
      </c>
      <c r="M3895" t="b">
        <v>0</v>
      </c>
      <c r="N3895">
        <v>84</v>
      </c>
      <c r="O3895" t="b">
        <v>0</v>
      </c>
      <c r="P3895" t="s">
        <v>8271</v>
      </c>
      <c r="Q3895" s="7">
        <f t="shared" si="362"/>
        <v>0.2155</v>
      </c>
      <c r="R3895" s="8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5">
        <f t="shared" si="360"/>
        <v>42679.958472222221</v>
      </c>
      <c r="L3896" s="5">
        <f t="shared" si="361"/>
        <v>42710.207638888889</v>
      </c>
      <c r="M3896" t="b">
        <v>0</v>
      </c>
      <c r="N3896">
        <v>11</v>
      </c>
      <c r="O3896" t="b">
        <v>0</v>
      </c>
      <c r="P3896" t="s">
        <v>8271</v>
      </c>
      <c r="Q3896" s="7">
        <f t="shared" si="362"/>
        <v>3.4666666666666665E-2</v>
      </c>
      <c r="R3896" s="8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5">
        <f t="shared" si="360"/>
        <v>42032.250208333338</v>
      </c>
      <c r="L3897" s="5">
        <f t="shared" si="361"/>
        <v>42063.250208333338</v>
      </c>
      <c r="M3897" t="b">
        <v>0</v>
      </c>
      <c r="N3897">
        <v>1</v>
      </c>
      <c r="O3897" t="b">
        <v>0</v>
      </c>
      <c r="P3897" t="s">
        <v>8271</v>
      </c>
      <c r="Q3897" s="7">
        <f t="shared" si="362"/>
        <v>0.05</v>
      </c>
      <c r="R3897" s="8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5">
        <f t="shared" si="360"/>
        <v>41793.191875000004</v>
      </c>
      <c r="L3898" s="5">
        <f t="shared" si="361"/>
        <v>41807.191875000004</v>
      </c>
      <c r="M3898" t="b">
        <v>0</v>
      </c>
      <c r="N3898">
        <v>4</v>
      </c>
      <c r="O3898" t="b">
        <v>0</v>
      </c>
      <c r="P3898" t="s">
        <v>8271</v>
      </c>
      <c r="Q3898" s="7">
        <f t="shared" si="362"/>
        <v>0.10625</v>
      </c>
      <c r="R3898" s="8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5">
        <f t="shared" si="360"/>
        <v>41982.87364583333</v>
      </c>
      <c r="L3899" s="5">
        <f t="shared" si="361"/>
        <v>42012.87364583333</v>
      </c>
      <c r="M3899" t="b">
        <v>0</v>
      </c>
      <c r="N3899">
        <v>10</v>
      </c>
      <c r="O3899" t="b">
        <v>0</v>
      </c>
      <c r="P3899" t="s">
        <v>8271</v>
      </c>
      <c r="Q3899" s="7">
        <f t="shared" si="362"/>
        <v>0.17599999999999999</v>
      </c>
      <c r="R3899" s="8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5">
        <f t="shared" si="360"/>
        <v>42193.482291666667</v>
      </c>
      <c r="L3900" s="5">
        <f t="shared" si="361"/>
        <v>42233.666666666672</v>
      </c>
      <c r="M3900" t="b">
        <v>0</v>
      </c>
      <c r="N3900">
        <v>16</v>
      </c>
      <c r="O3900" t="b">
        <v>0</v>
      </c>
      <c r="P3900" t="s">
        <v>8271</v>
      </c>
      <c r="Q3900" s="7">
        <f t="shared" si="362"/>
        <v>0.3256</v>
      </c>
      <c r="R3900" s="8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5">
        <f t="shared" si="360"/>
        <v>41843.775011574071</v>
      </c>
      <c r="L3901" s="5">
        <f t="shared" si="361"/>
        <v>41863.775011574071</v>
      </c>
      <c r="M3901" t="b">
        <v>0</v>
      </c>
      <c r="N3901">
        <v>2</v>
      </c>
      <c r="O3901" t="b">
        <v>0</v>
      </c>
      <c r="P3901" t="s">
        <v>8271</v>
      </c>
      <c r="Q3901" s="7">
        <f t="shared" si="362"/>
        <v>1.2500000000000001E-2</v>
      </c>
      <c r="R3901" s="8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5">
        <f t="shared" si="360"/>
        <v>42136.092488425929</v>
      </c>
      <c r="L3902" s="5">
        <f t="shared" si="361"/>
        <v>42166.092488425929</v>
      </c>
      <c r="M3902" t="b">
        <v>0</v>
      </c>
      <c r="N3902">
        <v>5</v>
      </c>
      <c r="O3902" t="b">
        <v>0</v>
      </c>
      <c r="P3902" t="s">
        <v>8271</v>
      </c>
      <c r="Q3902" s="7">
        <f t="shared" si="362"/>
        <v>5.3999999999999999E-2</v>
      </c>
      <c r="R3902" s="8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5">
        <f t="shared" si="360"/>
        <v>42317.826377314821</v>
      </c>
      <c r="L3903" s="5">
        <f t="shared" si="361"/>
        <v>42357.826377314821</v>
      </c>
      <c r="M3903" t="b">
        <v>0</v>
      </c>
      <c r="N3903">
        <v>1</v>
      </c>
      <c r="O3903" t="b">
        <v>0</v>
      </c>
      <c r="P3903" t="s">
        <v>8271</v>
      </c>
      <c r="Q3903" s="7">
        <f t="shared" si="362"/>
        <v>8.3333333333333332E-3</v>
      </c>
      <c r="R3903" s="8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5">
        <f t="shared" si="360"/>
        <v>42663.468078703707</v>
      </c>
      <c r="L3904" s="5">
        <f t="shared" si="361"/>
        <v>42688.509745370371</v>
      </c>
      <c r="M3904" t="b">
        <v>0</v>
      </c>
      <c r="N3904">
        <v>31</v>
      </c>
      <c r="O3904" t="b">
        <v>0</v>
      </c>
      <c r="P3904" t="s">
        <v>8271</v>
      </c>
      <c r="Q3904" s="7">
        <f t="shared" si="362"/>
        <v>0.48833333333333334</v>
      </c>
      <c r="R3904" s="8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5">
        <f t="shared" si="360"/>
        <v>42186.01116898148</v>
      </c>
      <c r="L3905" s="5">
        <f t="shared" si="361"/>
        <v>42230.818055555559</v>
      </c>
      <c r="M3905" t="b">
        <v>0</v>
      </c>
      <c r="N3905">
        <v>0</v>
      </c>
      <c r="O3905" t="b">
        <v>0</v>
      </c>
      <c r="P3905" t="s">
        <v>8271</v>
      </c>
      <c r="Q3905" s="7">
        <f t="shared" si="362"/>
        <v>0</v>
      </c>
      <c r="R3905" s="8">
        <f t="shared" si="363"/>
        <v>0</v>
      </c>
      <c r="S3905" t="str">
        <f t="shared" si="364"/>
        <v>theater</v>
      </c>
      <c r="T3905" t="str">
        <f t="shared" si="365"/>
        <v>plays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5">
        <f t="shared" si="360"/>
        <v>42095.229166666672</v>
      </c>
      <c r="L3906" s="5">
        <f t="shared" si="361"/>
        <v>42109.211111111115</v>
      </c>
      <c r="M3906" t="b">
        <v>0</v>
      </c>
      <c r="N3906">
        <v>2</v>
      </c>
      <c r="O3906" t="b">
        <v>0</v>
      </c>
      <c r="P3906" t="s">
        <v>8271</v>
      </c>
      <c r="Q3906" s="7">
        <f t="shared" si="362"/>
        <v>2.9999999999999997E-4</v>
      </c>
      <c r="R3906" s="8">
        <f t="shared" si="363"/>
        <v>1.5</v>
      </c>
      <c r="S3906" t="str">
        <f t="shared" si="364"/>
        <v>theater</v>
      </c>
      <c r="T3906" t="str">
        <f t="shared" si="365"/>
        <v>plays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5">
        <f t="shared" ref="K3907:K3970" si="366">(((J3907/60)/60)/24)+DATE(1970,1,1)</f>
        <v>42124.623877314814</v>
      </c>
      <c r="L3907" s="5">
        <f t="shared" ref="L3907:L3970" si="367">(((I3907/60)/60)/24)+DATE(1970,1,1)</f>
        <v>42166.958333333328</v>
      </c>
      <c r="M3907" t="b">
        <v>0</v>
      </c>
      <c r="N3907">
        <v>7</v>
      </c>
      <c r="O3907" t="b">
        <v>0</v>
      </c>
      <c r="P3907" t="s">
        <v>8271</v>
      </c>
      <c r="Q3907" s="7">
        <f t="shared" ref="Q3907:Q3970" si="368">E3907/D3907</f>
        <v>0.11533333333333333</v>
      </c>
      <c r="R3907" s="8">
        <f t="shared" ref="R3907:R3970" si="369">IFERROR(E3907/N3907,0)</f>
        <v>24.714285714285715</v>
      </c>
      <c r="S3907" t="str">
        <f t="shared" ref="S3907:S3970" si="370">LEFT(P3907,FIND("/",P3907)-1)</f>
        <v>theater</v>
      </c>
      <c r="T3907" t="str">
        <f t="shared" ref="T3907:T3970" si="371">RIGHT(P3907,LEN(P3907)-FIND("/",P3907))</f>
        <v>plays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5">
        <f t="shared" si="366"/>
        <v>42143.917743055557</v>
      </c>
      <c r="L3908" s="5">
        <f t="shared" si="367"/>
        <v>42181.559027777781</v>
      </c>
      <c r="M3908" t="b">
        <v>0</v>
      </c>
      <c r="N3908">
        <v>16</v>
      </c>
      <c r="O3908" t="b">
        <v>0</v>
      </c>
      <c r="P3908" t="s">
        <v>8271</v>
      </c>
      <c r="Q3908" s="7">
        <f t="shared" si="368"/>
        <v>0.67333333333333334</v>
      </c>
      <c r="R3908" s="8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5">
        <f t="shared" si="366"/>
        <v>41906.819513888891</v>
      </c>
      <c r="L3909" s="5">
        <f t="shared" si="367"/>
        <v>41938.838888888888</v>
      </c>
      <c r="M3909" t="b">
        <v>0</v>
      </c>
      <c r="N3909">
        <v>4</v>
      </c>
      <c r="O3909" t="b">
        <v>0</v>
      </c>
      <c r="P3909" t="s">
        <v>8271</v>
      </c>
      <c r="Q3909" s="7">
        <f t="shared" si="368"/>
        <v>0.153</v>
      </c>
      <c r="R3909" s="8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5">
        <f t="shared" si="366"/>
        <v>41834.135370370372</v>
      </c>
      <c r="L3910" s="5">
        <f t="shared" si="367"/>
        <v>41849.135370370372</v>
      </c>
      <c r="M3910" t="b">
        <v>0</v>
      </c>
      <c r="N3910">
        <v>4</v>
      </c>
      <c r="O3910" t="b">
        <v>0</v>
      </c>
      <c r="P3910" t="s">
        <v>8271</v>
      </c>
      <c r="Q3910" s="7">
        <f t="shared" si="368"/>
        <v>8.666666666666667E-2</v>
      </c>
      <c r="R3910" s="8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5">
        <f t="shared" si="366"/>
        <v>41863.359282407408</v>
      </c>
      <c r="L3911" s="5">
        <f t="shared" si="367"/>
        <v>41893.359282407408</v>
      </c>
      <c r="M3911" t="b">
        <v>0</v>
      </c>
      <c r="N3911">
        <v>4</v>
      </c>
      <c r="O3911" t="b">
        <v>0</v>
      </c>
      <c r="P3911" t="s">
        <v>8271</v>
      </c>
      <c r="Q3911" s="7">
        <f t="shared" si="368"/>
        <v>2.2499999999999998E-3</v>
      </c>
      <c r="R3911" s="8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5">
        <f t="shared" si="366"/>
        <v>42224.756909722222</v>
      </c>
      <c r="L3912" s="5">
        <f t="shared" si="367"/>
        <v>42254.756909722222</v>
      </c>
      <c r="M3912" t="b">
        <v>0</v>
      </c>
      <c r="N3912">
        <v>3</v>
      </c>
      <c r="O3912" t="b">
        <v>0</v>
      </c>
      <c r="P3912" t="s">
        <v>8271</v>
      </c>
      <c r="Q3912" s="7">
        <f t="shared" si="368"/>
        <v>3.0833333333333334E-2</v>
      </c>
      <c r="R3912" s="8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5">
        <f t="shared" si="366"/>
        <v>41939.8122337963</v>
      </c>
      <c r="L3913" s="5">
        <f t="shared" si="367"/>
        <v>41969.853900462964</v>
      </c>
      <c r="M3913" t="b">
        <v>0</v>
      </c>
      <c r="N3913">
        <v>36</v>
      </c>
      <c r="O3913" t="b">
        <v>0</v>
      </c>
      <c r="P3913" t="s">
        <v>8271</v>
      </c>
      <c r="Q3913" s="7">
        <f t="shared" si="368"/>
        <v>0.37412499999999999</v>
      </c>
      <c r="R3913" s="8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5">
        <f t="shared" si="366"/>
        <v>42059.270023148143</v>
      </c>
      <c r="L3914" s="5">
        <f t="shared" si="367"/>
        <v>42119.190972222219</v>
      </c>
      <c r="M3914" t="b">
        <v>0</v>
      </c>
      <c r="N3914">
        <v>1</v>
      </c>
      <c r="O3914" t="b">
        <v>0</v>
      </c>
      <c r="P3914" t="s">
        <v>8271</v>
      </c>
      <c r="Q3914" s="7">
        <f t="shared" si="368"/>
        <v>6.666666666666667E-5</v>
      </c>
      <c r="R3914" s="8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5">
        <f t="shared" si="366"/>
        <v>42308.211215277777</v>
      </c>
      <c r="L3915" s="5">
        <f t="shared" si="367"/>
        <v>42338.252881944441</v>
      </c>
      <c r="M3915" t="b">
        <v>0</v>
      </c>
      <c r="N3915">
        <v>7</v>
      </c>
      <c r="O3915" t="b">
        <v>0</v>
      </c>
      <c r="P3915" t="s">
        <v>8271</v>
      </c>
      <c r="Q3915" s="7">
        <f t="shared" si="368"/>
        <v>0.1</v>
      </c>
      <c r="R3915" s="8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5">
        <f t="shared" si="366"/>
        <v>42114.818935185183</v>
      </c>
      <c r="L3916" s="5">
        <f t="shared" si="367"/>
        <v>42134.957638888889</v>
      </c>
      <c r="M3916" t="b">
        <v>0</v>
      </c>
      <c r="N3916">
        <v>27</v>
      </c>
      <c r="O3916" t="b">
        <v>0</v>
      </c>
      <c r="P3916" t="s">
        <v>8271</v>
      </c>
      <c r="Q3916" s="7">
        <f t="shared" si="368"/>
        <v>0.36359999999999998</v>
      </c>
      <c r="R3916" s="8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5">
        <f t="shared" si="366"/>
        <v>42492.98505787037</v>
      </c>
      <c r="L3917" s="5">
        <f t="shared" si="367"/>
        <v>42522.98505787037</v>
      </c>
      <c r="M3917" t="b">
        <v>0</v>
      </c>
      <c r="N3917">
        <v>1</v>
      </c>
      <c r="O3917" t="b">
        <v>0</v>
      </c>
      <c r="P3917" t="s">
        <v>8271</v>
      </c>
      <c r="Q3917" s="7">
        <f t="shared" si="368"/>
        <v>3.3333333333333335E-3</v>
      </c>
      <c r="R3917" s="8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5">
        <f t="shared" si="366"/>
        <v>42494.471666666665</v>
      </c>
      <c r="L3918" s="5">
        <f t="shared" si="367"/>
        <v>42524.471666666665</v>
      </c>
      <c r="M3918" t="b">
        <v>0</v>
      </c>
      <c r="N3918">
        <v>0</v>
      </c>
      <c r="O3918" t="b">
        <v>0</v>
      </c>
      <c r="P3918" t="s">
        <v>8271</v>
      </c>
      <c r="Q3918" s="7">
        <f t="shared" si="368"/>
        <v>0</v>
      </c>
      <c r="R3918" s="8">
        <f t="shared" si="369"/>
        <v>0</v>
      </c>
      <c r="S3918" t="str">
        <f t="shared" si="370"/>
        <v>theater</v>
      </c>
      <c r="T3918" t="str">
        <f t="shared" si="371"/>
        <v>plays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5">
        <f t="shared" si="366"/>
        <v>41863.527326388888</v>
      </c>
      <c r="L3919" s="5">
        <f t="shared" si="367"/>
        <v>41893.527326388888</v>
      </c>
      <c r="M3919" t="b">
        <v>0</v>
      </c>
      <c r="N3919">
        <v>1</v>
      </c>
      <c r="O3919" t="b">
        <v>0</v>
      </c>
      <c r="P3919" t="s">
        <v>8271</v>
      </c>
      <c r="Q3919" s="7">
        <f t="shared" si="368"/>
        <v>2.8571428571428571E-3</v>
      </c>
      <c r="R3919" s="8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5">
        <f t="shared" si="366"/>
        <v>41843.664618055554</v>
      </c>
      <c r="L3920" s="5">
        <f t="shared" si="367"/>
        <v>41855.666666666664</v>
      </c>
      <c r="M3920" t="b">
        <v>0</v>
      </c>
      <c r="N3920">
        <v>3</v>
      </c>
      <c r="O3920" t="b">
        <v>0</v>
      </c>
      <c r="P3920" t="s">
        <v>8271</v>
      </c>
      <c r="Q3920" s="7">
        <f t="shared" si="368"/>
        <v>2E-3</v>
      </c>
      <c r="R3920" s="8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5">
        <f t="shared" si="366"/>
        <v>42358.684872685189</v>
      </c>
      <c r="L3921" s="5">
        <f t="shared" si="367"/>
        <v>42387</v>
      </c>
      <c r="M3921" t="b">
        <v>0</v>
      </c>
      <c r="N3921">
        <v>3</v>
      </c>
      <c r="O3921" t="b">
        <v>0</v>
      </c>
      <c r="P3921" t="s">
        <v>8271</v>
      </c>
      <c r="Q3921" s="7">
        <f t="shared" si="368"/>
        <v>1.7999999999999999E-2</v>
      </c>
      <c r="R3921" s="8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5">
        <f t="shared" si="366"/>
        <v>42657.38726851852</v>
      </c>
      <c r="L3922" s="5">
        <f t="shared" si="367"/>
        <v>42687.428935185191</v>
      </c>
      <c r="M3922" t="b">
        <v>0</v>
      </c>
      <c r="N3922">
        <v>3</v>
      </c>
      <c r="O3922" t="b">
        <v>0</v>
      </c>
      <c r="P3922" t="s">
        <v>8271</v>
      </c>
      <c r="Q3922" s="7">
        <f t="shared" si="368"/>
        <v>5.3999999999999999E-2</v>
      </c>
      <c r="R3922" s="8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5">
        <f t="shared" si="366"/>
        <v>41926.542303240742</v>
      </c>
      <c r="L3923" s="5">
        <f t="shared" si="367"/>
        <v>41938.75</v>
      </c>
      <c r="M3923" t="b">
        <v>0</v>
      </c>
      <c r="N3923">
        <v>0</v>
      </c>
      <c r="O3923" t="b">
        <v>0</v>
      </c>
      <c r="P3923" t="s">
        <v>8271</v>
      </c>
      <c r="Q3923" s="7">
        <f t="shared" si="368"/>
        <v>0</v>
      </c>
      <c r="R3923" s="8">
        <f t="shared" si="369"/>
        <v>0</v>
      </c>
      <c r="S3923" t="str">
        <f t="shared" si="370"/>
        <v>theater</v>
      </c>
      <c r="T3923" t="str">
        <f t="shared" si="371"/>
        <v>plays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5">
        <f t="shared" si="366"/>
        <v>42020.768634259264</v>
      </c>
      <c r="L3924" s="5">
        <f t="shared" si="367"/>
        <v>42065.958333333328</v>
      </c>
      <c r="M3924" t="b">
        <v>0</v>
      </c>
      <c r="N3924">
        <v>6</v>
      </c>
      <c r="O3924" t="b">
        <v>0</v>
      </c>
      <c r="P3924" t="s">
        <v>8271</v>
      </c>
      <c r="Q3924" s="7">
        <f t="shared" si="368"/>
        <v>8.1333333333333327E-2</v>
      </c>
      <c r="R3924" s="8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5">
        <f t="shared" si="366"/>
        <v>42075.979988425926</v>
      </c>
      <c r="L3925" s="5">
        <f t="shared" si="367"/>
        <v>42103.979988425926</v>
      </c>
      <c r="M3925" t="b">
        <v>0</v>
      </c>
      <c r="N3925">
        <v>17</v>
      </c>
      <c r="O3925" t="b">
        <v>0</v>
      </c>
      <c r="P3925" t="s">
        <v>8271</v>
      </c>
      <c r="Q3925" s="7">
        <f t="shared" si="368"/>
        <v>0.12034782608695652</v>
      </c>
      <c r="R3925" s="8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5">
        <f t="shared" si="366"/>
        <v>41786.959745370368</v>
      </c>
      <c r="L3926" s="5">
        <f t="shared" si="367"/>
        <v>41816.959745370368</v>
      </c>
      <c r="M3926" t="b">
        <v>0</v>
      </c>
      <c r="N3926">
        <v>40</v>
      </c>
      <c r="O3926" t="b">
        <v>0</v>
      </c>
      <c r="P3926" t="s">
        <v>8271</v>
      </c>
      <c r="Q3926" s="7">
        <f t="shared" si="368"/>
        <v>0.15266666666666667</v>
      </c>
      <c r="R3926" s="8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5">
        <f t="shared" si="366"/>
        <v>41820.870821759258</v>
      </c>
      <c r="L3927" s="5">
        <f t="shared" si="367"/>
        <v>41850.870821759258</v>
      </c>
      <c r="M3927" t="b">
        <v>0</v>
      </c>
      <c r="N3927">
        <v>3</v>
      </c>
      <c r="O3927" t="b">
        <v>0</v>
      </c>
      <c r="P3927" t="s">
        <v>8271</v>
      </c>
      <c r="Q3927" s="7">
        <f t="shared" si="368"/>
        <v>0.1</v>
      </c>
      <c r="R3927" s="8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5">
        <f t="shared" si="366"/>
        <v>41970.085046296299</v>
      </c>
      <c r="L3928" s="5">
        <f t="shared" si="367"/>
        <v>42000.085046296299</v>
      </c>
      <c r="M3928" t="b">
        <v>0</v>
      </c>
      <c r="N3928">
        <v>1</v>
      </c>
      <c r="O3928" t="b">
        <v>0</v>
      </c>
      <c r="P3928" t="s">
        <v>8271</v>
      </c>
      <c r="Q3928" s="7">
        <f t="shared" si="368"/>
        <v>3.0000000000000001E-3</v>
      </c>
      <c r="R3928" s="8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5">
        <f t="shared" si="366"/>
        <v>41830.267407407409</v>
      </c>
      <c r="L3929" s="5">
        <f t="shared" si="367"/>
        <v>41860.267407407409</v>
      </c>
      <c r="M3929" t="b">
        <v>0</v>
      </c>
      <c r="N3929">
        <v>2</v>
      </c>
      <c r="O3929" t="b">
        <v>0</v>
      </c>
      <c r="P3929" t="s">
        <v>8271</v>
      </c>
      <c r="Q3929" s="7">
        <f t="shared" si="368"/>
        <v>0.01</v>
      </c>
      <c r="R3929" s="8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5">
        <f t="shared" si="366"/>
        <v>42265.683182870373</v>
      </c>
      <c r="L3930" s="5">
        <f t="shared" si="367"/>
        <v>42293.207638888889</v>
      </c>
      <c r="M3930" t="b">
        <v>0</v>
      </c>
      <c r="N3930">
        <v>7</v>
      </c>
      <c r="O3930" t="b">
        <v>0</v>
      </c>
      <c r="P3930" t="s">
        <v>8271</v>
      </c>
      <c r="Q3930" s="7">
        <f t="shared" si="368"/>
        <v>0.13020000000000001</v>
      </c>
      <c r="R3930" s="8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5">
        <f t="shared" si="366"/>
        <v>42601.827141203699</v>
      </c>
      <c r="L3931" s="5">
        <f t="shared" si="367"/>
        <v>42631.827141203699</v>
      </c>
      <c r="M3931" t="b">
        <v>0</v>
      </c>
      <c r="N3931">
        <v>14</v>
      </c>
      <c r="O3931" t="b">
        <v>0</v>
      </c>
      <c r="P3931" t="s">
        <v>8271</v>
      </c>
      <c r="Q3931" s="7">
        <f t="shared" si="368"/>
        <v>2.265E-2</v>
      </c>
      <c r="R3931" s="8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5">
        <f t="shared" si="366"/>
        <v>42433.338749999995</v>
      </c>
      <c r="L3932" s="5">
        <f t="shared" si="367"/>
        <v>42461.25</v>
      </c>
      <c r="M3932" t="b">
        <v>0</v>
      </c>
      <c r="N3932">
        <v>0</v>
      </c>
      <c r="O3932" t="b">
        <v>0</v>
      </c>
      <c r="P3932" t="s">
        <v>8271</v>
      </c>
      <c r="Q3932" s="7">
        <f t="shared" si="368"/>
        <v>0</v>
      </c>
      <c r="R3932" s="8">
        <f t="shared" si="369"/>
        <v>0</v>
      </c>
      <c r="S3932" t="str">
        <f t="shared" si="370"/>
        <v>theater</v>
      </c>
      <c r="T3932" t="str">
        <f t="shared" si="371"/>
        <v>plays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5">
        <f t="shared" si="366"/>
        <v>42228.151701388888</v>
      </c>
      <c r="L3933" s="5">
        <f t="shared" si="367"/>
        <v>42253.151701388888</v>
      </c>
      <c r="M3933" t="b">
        <v>0</v>
      </c>
      <c r="N3933">
        <v>0</v>
      </c>
      <c r="O3933" t="b">
        <v>0</v>
      </c>
      <c r="P3933" t="s">
        <v>8271</v>
      </c>
      <c r="Q3933" s="7">
        <f t="shared" si="368"/>
        <v>0</v>
      </c>
      <c r="R3933" s="8">
        <f t="shared" si="369"/>
        <v>0</v>
      </c>
      <c r="S3933" t="str">
        <f t="shared" si="370"/>
        <v>theater</v>
      </c>
      <c r="T3933" t="str">
        <f t="shared" si="371"/>
        <v>plays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5">
        <f t="shared" si="366"/>
        <v>42415.168564814812</v>
      </c>
      <c r="L3934" s="5">
        <f t="shared" si="367"/>
        <v>42445.126898148148</v>
      </c>
      <c r="M3934" t="b">
        <v>0</v>
      </c>
      <c r="N3934">
        <v>1</v>
      </c>
      <c r="O3934" t="b">
        <v>0</v>
      </c>
      <c r="P3934" t="s">
        <v>8271</v>
      </c>
      <c r="Q3934" s="7">
        <f t="shared" si="368"/>
        <v>8.3333333333333331E-5</v>
      </c>
      <c r="R3934" s="8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5">
        <f t="shared" si="366"/>
        <v>42538.968310185184</v>
      </c>
      <c r="L3935" s="5">
        <f t="shared" si="367"/>
        <v>42568.029861111107</v>
      </c>
      <c r="M3935" t="b">
        <v>0</v>
      </c>
      <c r="N3935">
        <v>12</v>
      </c>
      <c r="O3935" t="b">
        <v>0</v>
      </c>
      <c r="P3935" t="s">
        <v>8271</v>
      </c>
      <c r="Q3935" s="7">
        <f t="shared" si="368"/>
        <v>0.15742857142857142</v>
      </c>
      <c r="R3935" s="8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5">
        <f t="shared" si="366"/>
        <v>42233.671747685185</v>
      </c>
      <c r="L3936" s="5">
        <f t="shared" si="367"/>
        <v>42278.541666666672</v>
      </c>
      <c r="M3936" t="b">
        <v>0</v>
      </c>
      <c r="N3936">
        <v>12</v>
      </c>
      <c r="O3936" t="b">
        <v>0</v>
      </c>
      <c r="P3936" t="s">
        <v>8271</v>
      </c>
      <c r="Q3936" s="7">
        <f t="shared" si="368"/>
        <v>0.11</v>
      </c>
      <c r="R3936" s="8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5">
        <f t="shared" si="366"/>
        <v>42221.656782407401</v>
      </c>
      <c r="L3937" s="5">
        <f t="shared" si="367"/>
        <v>42281.656782407401</v>
      </c>
      <c r="M3937" t="b">
        <v>0</v>
      </c>
      <c r="N3937">
        <v>23</v>
      </c>
      <c r="O3937" t="b">
        <v>0</v>
      </c>
      <c r="P3937" t="s">
        <v>8271</v>
      </c>
      <c r="Q3937" s="7">
        <f t="shared" si="368"/>
        <v>0.43833333333333335</v>
      </c>
      <c r="R3937" s="8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5">
        <f t="shared" si="366"/>
        <v>42675.262962962966</v>
      </c>
      <c r="L3938" s="5">
        <f t="shared" si="367"/>
        <v>42705.304629629631</v>
      </c>
      <c r="M3938" t="b">
        <v>0</v>
      </c>
      <c r="N3938">
        <v>0</v>
      </c>
      <c r="O3938" t="b">
        <v>0</v>
      </c>
      <c r="P3938" t="s">
        <v>8271</v>
      </c>
      <c r="Q3938" s="7">
        <f t="shared" si="368"/>
        <v>0</v>
      </c>
      <c r="R3938" s="8">
        <f t="shared" si="369"/>
        <v>0</v>
      </c>
      <c r="S3938" t="str">
        <f t="shared" si="370"/>
        <v>theater</v>
      </c>
      <c r="T3938" t="str">
        <f t="shared" si="371"/>
        <v>plays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5">
        <f t="shared" si="366"/>
        <v>42534.631481481483</v>
      </c>
      <c r="L3939" s="5">
        <f t="shared" si="367"/>
        <v>42562.631481481483</v>
      </c>
      <c r="M3939" t="b">
        <v>0</v>
      </c>
      <c r="N3939">
        <v>10</v>
      </c>
      <c r="O3939" t="b">
        <v>0</v>
      </c>
      <c r="P3939" t="s">
        <v>8271</v>
      </c>
      <c r="Q3939" s="7">
        <f t="shared" si="368"/>
        <v>0.86135181975736563</v>
      </c>
      <c r="R3939" s="8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5">
        <f t="shared" si="366"/>
        <v>42151.905717592599</v>
      </c>
      <c r="L3940" s="5">
        <f t="shared" si="367"/>
        <v>42182.905717592599</v>
      </c>
      <c r="M3940" t="b">
        <v>0</v>
      </c>
      <c r="N3940">
        <v>5</v>
      </c>
      <c r="O3940" t="b">
        <v>0</v>
      </c>
      <c r="P3940" t="s">
        <v>8271</v>
      </c>
      <c r="Q3940" s="7">
        <f t="shared" si="368"/>
        <v>0.12196620583717357</v>
      </c>
      <c r="R3940" s="8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5">
        <f t="shared" si="366"/>
        <v>41915.400219907409</v>
      </c>
      <c r="L3941" s="5">
        <f t="shared" si="367"/>
        <v>41919.1875</v>
      </c>
      <c r="M3941" t="b">
        <v>0</v>
      </c>
      <c r="N3941">
        <v>1</v>
      </c>
      <c r="O3941" t="b">
        <v>0</v>
      </c>
      <c r="P3941" t="s">
        <v>8271</v>
      </c>
      <c r="Q3941" s="7">
        <f t="shared" si="368"/>
        <v>1E-3</v>
      </c>
      <c r="R3941" s="8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5">
        <f t="shared" si="366"/>
        <v>41961.492488425924</v>
      </c>
      <c r="L3942" s="5">
        <f t="shared" si="367"/>
        <v>42006.492488425924</v>
      </c>
      <c r="M3942" t="b">
        <v>0</v>
      </c>
      <c r="N3942">
        <v>2</v>
      </c>
      <c r="O3942" t="b">
        <v>0</v>
      </c>
      <c r="P3942" t="s">
        <v>8271</v>
      </c>
      <c r="Q3942" s="7">
        <f t="shared" si="368"/>
        <v>2.2000000000000001E-3</v>
      </c>
      <c r="R3942" s="8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5">
        <f t="shared" si="366"/>
        <v>41940.587233796294</v>
      </c>
      <c r="L3943" s="5">
        <f t="shared" si="367"/>
        <v>41968.041666666672</v>
      </c>
      <c r="M3943" t="b">
        <v>0</v>
      </c>
      <c r="N3943">
        <v>2</v>
      </c>
      <c r="O3943" t="b">
        <v>0</v>
      </c>
      <c r="P3943" t="s">
        <v>8271</v>
      </c>
      <c r="Q3943" s="7">
        <f t="shared" si="368"/>
        <v>9.0909090909090905E-3</v>
      </c>
      <c r="R3943" s="8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5">
        <f t="shared" si="366"/>
        <v>42111.904097222221</v>
      </c>
      <c r="L3944" s="5">
        <f t="shared" si="367"/>
        <v>42171.904097222221</v>
      </c>
      <c r="M3944" t="b">
        <v>0</v>
      </c>
      <c r="N3944">
        <v>0</v>
      </c>
      <c r="O3944" t="b">
        <v>0</v>
      </c>
      <c r="P3944" t="s">
        <v>8271</v>
      </c>
      <c r="Q3944" s="7">
        <f t="shared" si="368"/>
        <v>0</v>
      </c>
      <c r="R3944" s="8">
        <f t="shared" si="369"/>
        <v>0</v>
      </c>
      <c r="S3944" t="str">
        <f t="shared" si="370"/>
        <v>theater</v>
      </c>
      <c r="T3944" t="str">
        <f t="shared" si="371"/>
        <v>plays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5">
        <f t="shared" si="366"/>
        <v>42279.778564814813</v>
      </c>
      <c r="L3945" s="5">
        <f t="shared" si="367"/>
        <v>42310.701388888891</v>
      </c>
      <c r="M3945" t="b">
        <v>0</v>
      </c>
      <c r="N3945">
        <v>13</v>
      </c>
      <c r="O3945" t="b">
        <v>0</v>
      </c>
      <c r="P3945" t="s">
        <v>8271</v>
      </c>
      <c r="Q3945" s="7">
        <f t="shared" si="368"/>
        <v>0.35639999999999999</v>
      </c>
      <c r="R3945" s="8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5">
        <f t="shared" si="366"/>
        <v>42213.662905092591</v>
      </c>
      <c r="L3946" s="5">
        <f t="shared" si="367"/>
        <v>42243.662905092591</v>
      </c>
      <c r="M3946" t="b">
        <v>0</v>
      </c>
      <c r="N3946">
        <v>0</v>
      </c>
      <c r="O3946" t="b">
        <v>0</v>
      </c>
      <c r="P3946" t="s">
        <v>8271</v>
      </c>
      <c r="Q3946" s="7">
        <f t="shared" si="368"/>
        <v>0</v>
      </c>
      <c r="R3946" s="8">
        <f t="shared" si="369"/>
        <v>0</v>
      </c>
      <c r="S3946" t="str">
        <f t="shared" si="370"/>
        <v>theater</v>
      </c>
      <c r="T3946" t="str">
        <f t="shared" si="371"/>
        <v>plays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5">
        <f t="shared" si="366"/>
        <v>42109.801712962959</v>
      </c>
      <c r="L3947" s="5">
        <f t="shared" si="367"/>
        <v>42139.801712962959</v>
      </c>
      <c r="M3947" t="b">
        <v>0</v>
      </c>
      <c r="N3947">
        <v>1</v>
      </c>
      <c r="O3947" t="b">
        <v>0</v>
      </c>
      <c r="P3947" t="s">
        <v>8271</v>
      </c>
      <c r="Q3947" s="7">
        <f t="shared" si="368"/>
        <v>2.5000000000000001E-3</v>
      </c>
      <c r="R3947" s="8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5">
        <f t="shared" si="366"/>
        <v>42031.833587962959</v>
      </c>
      <c r="L3948" s="5">
        <f t="shared" si="367"/>
        <v>42063.333333333328</v>
      </c>
      <c r="M3948" t="b">
        <v>0</v>
      </c>
      <c r="N3948">
        <v>5</v>
      </c>
      <c r="O3948" t="b">
        <v>0</v>
      </c>
      <c r="P3948" t="s">
        <v>8271</v>
      </c>
      <c r="Q3948" s="7">
        <f t="shared" si="368"/>
        <v>3.2500000000000001E-2</v>
      </c>
      <c r="R3948" s="8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5">
        <f t="shared" si="366"/>
        <v>42615.142870370371</v>
      </c>
      <c r="L3949" s="5">
        <f t="shared" si="367"/>
        <v>42645.142870370371</v>
      </c>
      <c r="M3949" t="b">
        <v>0</v>
      </c>
      <c r="N3949">
        <v>2</v>
      </c>
      <c r="O3949" t="b">
        <v>0</v>
      </c>
      <c r="P3949" t="s">
        <v>8271</v>
      </c>
      <c r="Q3949" s="7">
        <f t="shared" si="368"/>
        <v>3.3666666666666664E-2</v>
      </c>
      <c r="R3949" s="8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5">
        <f t="shared" si="366"/>
        <v>41829.325497685182</v>
      </c>
      <c r="L3950" s="5">
        <f t="shared" si="367"/>
        <v>41889.325497685182</v>
      </c>
      <c r="M3950" t="b">
        <v>0</v>
      </c>
      <c r="N3950">
        <v>0</v>
      </c>
      <c r="O3950" t="b">
        <v>0</v>
      </c>
      <c r="P3950" t="s">
        <v>8271</v>
      </c>
      <c r="Q3950" s="7">
        <f t="shared" si="368"/>
        <v>0</v>
      </c>
      <c r="R3950" s="8">
        <f t="shared" si="369"/>
        <v>0</v>
      </c>
      <c r="S3950" t="str">
        <f t="shared" si="370"/>
        <v>theater</v>
      </c>
      <c r="T3950" t="str">
        <f t="shared" si="371"/>
        <v>plays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5">
        <f t="shared" si="366"/>
        <v>42016.120613425926</v>
      </c>
      <c r="L3951" s="5">
        <f t="shared" si="367"/>
        <v>42046.120613425926</v>
      </c>
      <c r="M3951" t="b">
        <v>0</v>
      </c>
      <c r="N3951">
        <v>32</v>
      </c>
      <c r="O3951" t="b">
        <v>0</v>
      </c>
      <c r="P3951" t="s">
        <v>8271</v>
      </c>
      <c r="Q3951" s="7">
        <f t="shared" si="368"/>
        <v>0.15770000000000001</v>
      </c>
      <c r="R3951" s="8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5">
        <f t="shared" si="366"/>
        <v>42439.702314814815</v>
      </c>
      <c r="L3952" s="5">
        <f t="shared" si="367"/>
        <v>42468.774305555555</v>
      </c>
      <c r="M3952" t="b">
        <v>0</v>
      </c>
      <c r="N3952">
        <v>1</v>
      </c>
      <c r="O3952" t="b">
        <v>0</v>
      </c>
      <c r="P3952" t="s">
        <v>8271</v>
      </c>
      <c r="Q3952" s="7">
        <f t="shared" si="368"/>
        <v>6.2500000000000003E-3</v>
      </c>
      <c r="R3952" s="8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5">
        <f t="shared" si="366"/>
        <v>42433.825717592597</v>
      </c>
      <c r="L3953" s="5">
        <f t="shared" si="367"/>
        <v>42493.784050925926</v>
      </c>
      <c r="M3953" t="b">
        <v>0</v>
      </c>
      <c r="N3953">
        <v>1</v>
      </c>
      <c r="O3953" t="b">
        <v>0</v>
      </c>
      <c r="P3953" t="s">
        <v>8271</v>
      </c>
      <c r="Q3953" s="7">
        <f t="shared" si="368"/>
        <v>5.0000000000000004E-6</v>
      </c>
      <c r="R3953" s="8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5">
        <f t="shared" si="366"/>
        <v>42243.790393518517</v>
      </c>
      <c r="L3954" s="5">
        <f t="shared" si="367"/>
        <v>42303.790393518517</v>
      </c>
      <c r="M3954" t="b">
        <v>0</v>
      </c>
      <c r="N3954">
        <v>1</v>
      </c>
      <c r="O3954" t="b">
        <v>0</v>
      </c>
      <c r="P3954" t="s">
        <v>8271</v>
      </c>
      <c r="Q3954" s="7">
        <f t="shared" si="368"/>
        <v>9.6153846153846159E-4</v>
      </c>
      <c r="R3954" s="8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5">
        <f t="shared" si="366"/>
        <v>42550.048449074078</v>
      </c>
      <c r="L3955" s="5">
        <f t="shared" si="367"/>
        <v>42580.978472222225</v>
      </c>
      <c r="M3955" t="b">
        <v>0</v>
      </c>
      <c r="N3955">
        <v>0</v>
      </c>
      <c r="O3955" t="b">
        <v>0</v>
      </c>
      <c r="P3955" t="s">
        <v>8271</v>
      </c>
      <c r="Q3955" s="7">
        <f t="shared" si="368"/>
        <v>0</v>
      </c>
      <c r="R3955" s="8">
        <f t="shared" si="369"/>
        <v>0</v>
      </c>
      <c r="S3955" t="str">
        <f t="shared" si="370"/>
        <v>theater</v>
      </c>
      <c r="T3955" t="str">
        <f t="shared" si="371"/>
        <v>plays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5">
        <f t="shared" si="366"/>
        <v>41774.651203703703</v>
      </c>
      <c r="L3956" s="5">
        <f t="shared" si="367"/>
        <v>41834.651203703703</v>
      </c>
      <c r="M3956" t="b">
        <v>0</v>
      </c>
      <c r="N3956">
        <v>0</v>
      </c>
      <c r="O3956" t="b">
        <v>0</v>
      </c>
      <c r="P3956" t="s">
        <v>8271</v>
      </c>
      <c r="Q3956" s="7">
        <f t="shared" si="368"/>
        <v>0</v>
      </c>
      <c r="R3956" s="8">
        <f t="shared" si="369"/>
        <v>0</v>
      </c>
      <c r="S3956" t="str">
        <f t="shared" si="370"/>
        <v>theater</v>
      </c>
      <c r="T3956" t="str">
        <f t="shared" si="371"/>
        <v>plays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5">
        <f t="shared" si="366"/>
        <v>42306.848854166667</v>
      </c>
      <c r="L3957" s="5">
        <f t="shared" si="367"/>
        <v>42336.890520833331</v>
      </c>
      <c r="M3957" t="b">
        <v>0</v>
      </c>
      <c r="N3957">
        <v>8</v>
      </c>
      <c r="O3957" t="b">
        <v>0</v>
      </c>
      <c r="P3957" t="s">
        <v>8271</v>
      </c>
      <c r="Q3957" s="7">
        <f t="shared" si="368"/>
        <v>0.24285714285714285</v>
      </c>
      <c r="R3957" s="8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5">
        <f t="shared" si="366"/>
        <v>42457.932025462964</v>
      </c>
      <c r="L3958" s="5">
        <f t="shared" si="367"/>
        <v>42485.013888888891</v>
      </c>
      <c r="M3958" t="b">
        <v>0</v>
      </c>
      <c r="N3958">
        <v>0</v>
      </c>
      <c r="O3958" t="b">
        <v>0</v>
      </c>
      <c r="P3958" t="s">
        <v>8271</v>
      </c>
      <c r="Q3958" s="7">
        <f t="shared" si="368"/>
        <v>0</v>
      </c>
      <c r="R3958" s="8">
        <f t="shared" si="369"/>
        <v>0</v>
      </c>
      <c r="S3958" t="str">
        <f t="shared" si="370"/>
        <v>theater</v>
      </c>
      <c r="T3958" t="str">
        <f t="shared" si="371"/>
        <v>plays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5">
        <f t="shared" si="366"/>
        <v>42513.976319444439</v>
      </c>
      <c r="L3959" s="5">
        <f t="shared" si="367"/>
        <v>42559.976319444439</v>
      </c>
      <c r="M3959" t="b">
        <v>0</v>
      </c>
      <c r="N3959">
        <v>1</v>
      </c>
      <c r="O3959" t="b">
        <v>0</v>
      </c>
      <c r="P3959" t="s">
        <v>8271</v>
      </c>
      <c r="Q3959" s="7">
        <f t="shared" si="368"/>
        <v>2.5000000000000001E-4</v>
      </c>
      <c r="R3959" s="8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5">
        <f t="shared" si="366"/>
        <v>41816.950370370374</v>
      </c>
      <c r="L3960" s="5">
        <f t="shared" si="367"/>
        <v>41853.583333333336</v>
      </c>
      <c r="M3960" t="b">
        <v>0</v>
      </c>
      <c r="N3960">
        <v>16</v>
      </c>
      <c r="O3960" t="b">
        <v>0</v>
      </c>
      <c r="P3960" t="s">
        <v>8271</v>
      </c>
      <c r="Q3960" s="7">
        <f t="shared" si="368"/>
        <v>0.32050000000000001</v>
      </c>
      <c r="R3960" s="8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5">
        <f t="shared" si="366"/>
        <v>41880.788842592592</v>
      </c>
      <c r="L3961" s="5">
        <f t="shared" si="367"/>
        <v>41910.788842592592</v>
      </c>
      <c r="M3961" t="b">
        <v>0</v>
      </c>
      <c r="N3961">
        <v>12</v>
      </c>
      <c r="O3961" t="b">
        <v>0</v>
      </c>
      <c r="P3961" t="s">
        <v>8271</v>
      </c>
      <c r="Q3961" s="7">
        <f t="shared" si="368"/>
        <v>0.24333333333333335</v>
      </c>
      <c r="R3961" s="8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5">
        <f t="shared" si="366"/>
        <v>42342.845555555556</v>
      </c>
      <c r="L3962" s="5">
        <f t="shared" si="367"/>
        <v>42372.845555555556</v>
      </c>
      <c r="M3962" t="b">
        <v>0</v>
      </c>
      <c r="N3962">
        <v>4</v>
      </c>
      <c r="O3962" t="b">
        <v>0</v>
      </c>
      <c r="P3962" t="s">
        <v>8271</v>
      </c>
      <c r="Q3962" s="7">
        <f t="shared" si="368"/>
        <v>1.4999999999999999E-2</v>
      </c>
      <c r="R3962" s="8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5">
        <f t="shared" si="366"/>
        <v>41745.891319444447</v>
      </c>
      <c r="L3963" s="5">
        <f t="shared" si="367"/>
        <v>41767.891319444447</v>
      </c>
      <c r="M3963" t="b">
        <v>0</v>
      </c>
      <c r="N3963">
        <v>2</v>
      </c>
      <c r="O3963" t="b">
        <v>0</v>
      </c>
      <c r="P3963" t="s">
        <v>8271</v>
      </c>
      <c r="Q3963" s="7">
        <f t="shared" si="368"/>
        <v>4.1999999999999997E-3</v>
      </c>
      <c r="R3963" s="8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5">
        <f t="shared" si="366"/>
        <v>42311.621458333335</v>
      </c>
      <c r="L3964" s="5">
        <f t="shared" si="367"/>
        <v>42336.621458333335</v>
      </c>
      <c r="M3964" t="b">
        <v>0</v>
      </c>
      <c r="N3964">
        <v>3</v>
      </c>
      <c r="O3964" t="b">
        <v>0</v>
      </c>
      <c r="P3964" t="s">
        <v>8271</v>
      </c>
      <c r="Q3964" s="7">
        <f t="shared" si="368"/>
        <v>3.214285714285714E-2</v>
      </c>
      <c r="R3964" s="8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5">
        <f t="shared" si="366"/>
        <v>42296.154131944444</v>
      </c>
      <c r="L3965" s="5">
        <f t="shared" si="367"/>
        <v>42326.195798611108</v>
      </c>
      <c r="M3965" t="b">
        <v>0</v>
      </c>
      <c r="N3965">
        <v>0</v>
      </c>
      <c r="O3965" t="b">
        <v>0</v>
      </c>
      <c r="P3965" t="s">
        <v>8271</v>
      </c>
      <c r="Q3965" s="7">
        <f t="shared" si="368"/>
        <v>0</v>
      </c>
      <c r="R3965" s="8">
        <f t="shared" si="369"/>
        <v>0</v>
      </c>
      <c r="S3965" t="str">
        <f t="shared" si="370"/>
        <v>theater</v>
      </c>
      <c r="T3965" t="str">
        <f t="shared" si="371"/>
        <v>plays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5">
        <f t="shared" si="366"/>
        <v>42053.722060185188</v>
      </c>
      <c r="L3966" s="5">
        <f t="shared" si="367"/>
        <v>42113.680393518516</v>
      </c>
      <c r="M3966" t="b">
        <v>0</v>
      </c>
      <c r="N3966">
        <v>3</v>
      </c>
      <c r="O3966" t="b">
        <v>0</v>
      </c>
      <c r="P3966" t="s">
        <v>8271</v>
      </c>
      <c r="Q3966" s="7">
        <f t="shared" si="368"/>
        <v>6.3E-2</v>
      </c>
      <c r="R3966" s="8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5">
        <f t="shared" si="366"/>
        <v>42414.235879629632</v>
      </c>
      <c r="L3967" s="5">
        <f t="shared" si="367"/>
        <v>42474.194212962961</v>
      </c>
      <c r="M3967" t="b">
        <v>0</v>
      </c>
      <c r="N3967">
        <v>4</v>
      </c>
      <c r="O3967" t="b">
        <v>0</v>
      </c>
      <c r="P3967" t="s">
        <v>8271</v>
      </c>
      <c r="Q3967" s="7">
        <f t="shared" si="368"/>
        <v>0.14249999999999999</v>
      </c>
      <c r="R3967" s="8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5">
        <f t="shared" si="366"/>
        <v>41801.711550925924</v>
      </c>
      <c r="L3968" s="5">
        <f t="shared" si="367"/>
        <v>41844.124305555553</v>
      </c>
      <c r="M3968" t="b">
        <v>0</v>
      </c>
      <c r="N3968">
        <v>2</v>
      </c>
      <c r="O3968" t="b">
        <v>0</v>
      </c>
      <c r="P3968" t="s">
        <v>8271</v>
      </c>
      <c r="Q3968" s="7">
        <f t="shared" si="368"/>
        <v>6.0000000000000001E-3</v>
      </c>
      <c r="R3968" s="8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5">
        <f t="shared" si="366"/>
        <v>42770.290590277778</v>
      </c>
      <c r="L3969" s="5">
        <f t="shared" si="367"/>
        <v>42800.290590277778</v>
      </c>
      <c r="M3969" t="b">
        <v>0</v>
      </c>
      <c r="N3969">
        <v>10</v>
      </c>
      <c r="O3969" t="b">
        <v>0</v>
      </c>
      <c r="P3969" t="s">
        <v>8271</v>
      </c>
      <c r="Q3969" s="7">
        <f t="shared" si="368"/>
        <v>0.2411764705882353</v>
      </c>
      <c r="R3969" s="8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5">
        <f t="shared" si="366"/>
        <v>42452.815659722226</v>
      </c>
      <c r="L3970" s="5">
        <f t="shared" si="367"/>
        <v>42512.815659722226</v>
      </c>
      <c r="M3970" t="b">
        <v>0</v>
      </c>
      <c r="N3970">
        <v>11</v>
      </c>
      <c r="O3970" t="b">
        <v>0</v>
      </c>
      <c r="P3970" t="s">
        <v>8271</v>
      </c>
      <c r="Q3970" s="7">
        <f t="shared" si="368"/>
        <v>0.10539999999999999</v>
      </c>
      <c r="R3970" s="8">
        <f t="shared" si="369"/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5">
        <f t="shared" ref="K3971:K4034" si="372">(((J3971/60)/60)/24)+DATE(1970,1,1)</f>
        <v>42601.854699074072</v>
      </c>
      <c r="L3971" s="5">
        <f t="shared" ref="L3971:L4034" si="373">(((I3971/60)/60)/24)+DATE(1970,1,1)</f>
        <v>42611.163194444445</v>
      </c>
      <c r="M3971" t="b">
        <v>0</v>
      </c>
      <c r="N3971">
        <v>6</v>
      </c>
      <c r="O3971" t="b">
        <v>0</v>
      </c>
      <c r="P3971" t="s">
        <v>8271</v>
      </c>
      <c r="Q3971" s="7">
        <f t="shared" ref="Q3971:Q4034" si="374">E3971/D3971</f>
        <v>7.4690265486725665E-2</v>
      </c>
      <c r="R3971" s="8">
        <f t="shared" ref="R3971:R4034" si="375">IFERROR(E3971/N3971,0)</f>
        <v>35.166666666666664</v>
      </c>
      <c r="S3971" t="str">
        <f t="shared" ref="S3971:S4034" si="376">LEFT(P3971,FIND("/",P3971)-1)</f>
        <v>theater</v>
      </c>
      <c r="T3971" t="str">
        <f t="shared" ref="T3971:T4034" si="377">RIGHT(P3971,LEN(P3971)-FIND("/",P3971))</f>
        <v>plays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5">
        <f t="shared" si="372"/>
        <v>42447.863553240735</v>
      </c>
      <c r="L3972" s="5">
        <f t="shared" si="373"/>
        <v>42477.863553240735</v>
      </c>
      <c r="M3972" t="b">
        <v>0</v>
      </c>
      <c r="N3972">
        <v>2</v>
      </c>
      <c r="O3972" t="b">
        <v>0</v>
      </c>
      <c r="P3972" t="s">
        <v>8271</v>
      </c>
      <c r="Q3972" s="7">
        <f t="shared" si="374"/>
        <v>7.3333333333333334E-4</v>
      </c>
      <c r="R3972" s="8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5">
        <f t="shared" si="372"/>
        <v>41811.536180555559</v>
      </c>
      <c r="L3973" s="5">
        <f t="shared" si="373"/>
        <v>41841.536180555559</v>
      </c>
      <c r="M3973" t="b">
        <v>0</v>
      </c>
      <c r="N3973">
        <v>6</v>
      </c>
      <c r="O3973" t="b">
        <v>0</v>
      </c>
      <c r="P3973" t="s">
        <v>8271</v>
      </c>
      <c r="Q3973" s="7">
        <f t="shared" si="374"/>
        <v>9.7142857142857135E-3</v>
      </c>
      <c r="R3973" s="8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5">
        <f t="shared" si="372"/>
        <v>41981.067523148144</v>
      </c>
      <c r="L3974" s="5">
        <f t="shared" si="373"/>
        <v>42041.067523148144</v>
      </c>
      <c r="M3974" t="b">
        <v>0</v>
      </c>
      <c r="N3974">
        <v>8</v>
      </c>
      <c r="O3974" t="b">
        <v>0</v>
      </c>
      <c r="P3974" t="s">
        <v>8271</v>
      </c>
      <c r="Q3974" s="7">
        <f t="shared" si="374"/>
        <v>0.21099999999999999</v>
      </c>
      <c r="R3974" s="8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5">
        <f t="shared" si="372"/>
        <v>42469.68414351852</v>
      </c>
      <c r="L3975" s="5">
        <f t="shared" si="373"/>
        <v>42499.166666666672</v>
      </c>
      <c r="M3975" t="b">
        <v>0</v>
      </c>
      <c r="N3975">
        <v>37</v>
      </c>
      <c r="O3975" t="b">
        <v>0</v>
      </c>
      <c r="P3975" t="s">
        <v>8271</v>
      </c>
      <c r="Q3975" s="7">
        <f t="shared" si="374"/>
        <v>0.78100000000000003</v>
      </c>
      <c r="R3975" s="8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5">
        <f t="shared" si="372"/>
        <v>42493.546851851846</v>
      </c>
      <c r="L3976" s="5">
        <f t="shared" si="373"/>
        <v>42523.546851851846</v>
      </c>
      <c r="M3976" t="b">
        <v>0</v>
      </c>
      <c r="N3976">
        <v>11</v>
      </c>
      <c r="O3976" t="b">
        <v>0</v>
      </c>
      <c r="P3976" t="s">
        <v>8271</v>
      </c>
      <c r="Q3976" s="7">
        <f t="shared" si="374"/>
        <v>0.32</v>
      </c>
      <c r="R3976" s="8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5">
        <f t="shared" si="372"/>
        <v>42534.866875</v>
      </c>
      <c r="L3977" s="5">
        <f t="shared" si="373"/>
        <v>42564.866875</v>
      </c>
      <c r="M3977" t="b">
        <v>0</v>
      </c>
      <c r="N3977">
        <v>0</v>
      </c>
      <c r="O3977" t="b">
        <v>0</v>
      </c>
      <c r="P3977" t="s">
        <v>8271</v>
      </c>
      <c r="Q3977" s="7">
        <f t="shared" si="374"/>
        <v>0</v>
      </c>
      <c r="R3977" s="8">
        <f t="shared" si="375"/>
        <v>0</v>
      </c>
      <c r="S3977" t="str">
        <f t="shared" si="376"/>
        <v>theater</v>
      </c>
      <c r="T3977" t="str">
        <f t="shared" si="377"/>
        <v>plays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5">
        <f t="shared" si="372"/>
        <v>41830.858344907407</v>
      </c>
      <c r="L3978" s="5">
        <f t="shared" si="373"/>
        <v>41852.291666666664</v>
      </c>
      <c r="M3978" t="b">
        <v>0</v>
      </c>
      <c r="N3978">
        <v>10</v>
      </c>
      <c r="O3978" t="b">
        <v>0</v>
      </c>
      <c r="P3978" t="s">
        <v>8271</v>
      </c>
      <c r="Q3978" s="7">
        <f t="shared" si="374"/>
        <v>0.47692307692307695</v>
      </c>
      <c r="R3978" s="8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5">
        <f t="shared" si="372"/>
        <v>42543.788564814815</v>
      </c>
      <c r="L3979" s="5">
        <f t="shared" si="373"/>
        <v>42573.788564814815</v>
      </c>
      <c r="M3979" t="b">
        <v>0</v>
      </c>
      <c r="N3979">
        <v>6</v>
      </c>
      <c r="O3979" t="b">
        <v>0</v>
      </c>
      <c r="P3979" t="s">
        <v>8271</v>
      </c>
      <c r="Q3979" s="7">
        <f t="shared" si="374"/>
        <v>1.4500000000000001E-2</v>
      </c>
      <c r="R3979" s="8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5">
        <f t="shared" si="372"/>
        <v>41975.642974537041</v>
      </c>
      <c r="L3980" s="5">
        <f t="shared" si="373"/>
        <v>42035.642974537041</v>
      </c>
      <c r="M3980" t="b">
        <v>0</v>
      </c>
      <c r="N3980">
        <v>8</v>
      </c>
      <c r="O3980" t="b">
        <v>0</v>
      </c>
      <c r="P3980" t="s">
        <v>8271</v>
      </c>
      <c r="Q3980" s="7">
        <f t="shared" si="374"/>
        <v>0.107</v>
      </c>
      <c r="R3980" s="8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5">
        <f t="shared" si="372"/>
        <v>42069.903437500005</v>
      </c>
      <c r="L3981" s="5">
        <f t="shared" si="373"/>
        <v>42092.833333333328</v>
      </c>
      <c r="M3981" t="b">
        <v>0</v>
      </c>
      <c r="N3981">
        <v>6</v>
      </c>
      <c r="O3981" t="b">
        <v>0</v>
      </c>
      <c r="P3981" t="s">
        <v>8271</v>
      </c>
      <c r="Q3981" s="7">
        <f t="shared" si="374"/>
        <v>1.8333333333333333E-2</v>
      </c>
      <c r="R3981" s="8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5">
        <f t="shared" si="372"/>
        <v>41795.598923611113</v>
      </c>
      <c r="L3982" s="5">
        <f t="shared" si="373"/>
        <v>41825.598923611113</v>
      </c>
      <c r="M3982" t="b">
        <v>0</v>
      </c>
      <c r="N3982">
        <v>7</v>
      </c>
      <c r="O3982" t="b">
        <v>0</v>
      </c>
      <c r="P3982" t="s">
        <v>8271</v>
      </c>
      <c r="Q3982" s="7">
        <f t="shared" si="374"/>
        <v>0.18</v>
      </c>
      <c r="R3982" s="8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5">
        <f t="shared" si="372"/>
        <v>42508.179965277777</v>
      </c>
      <c r="L3983" s="5">
        <f t="shared" si="373"/>
        <v>42568.179965277777</v>
      </c>
      <c r="M3983" t="b">
        <v>0</v>
      </c>
      <c r="N3983">
        <v>7</v>
      </c>
      <c r="O3983" t="b">
        <v>0</v>
      </c>
      <c r="P3983" t="s">
        <v>8271</v>
      </c>
      <c r="Q3983" s="7">
        <f t="shared" si="374"/>
        <v>4.0833333333333333E-2</v>
      </c>
      <c r="R3983" s="8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5">
        <f t="shared" si="372"/>
        <v>42132.809953703705</v>
      </c>
      <c r="L3984" s="5">
        <f t="shared" si="373"/>
        <v>42192.809953703705</v>
      </c>
      <c r="M3984" t="b">
        <v>0</v>
      </c>
      <c r="N3984">
        <v>5</v>
      </c>
      <c r="O3984" t="b">
        <v>0</v>
      </c>
      <c r="P3984" t="s">
        <v>8271</v>
      </c>
      <c r="Q3984" s="7">
        <f t="shared" si="374"/>
        <v>0.2</v>
      </c>
      <c r="R3984" s="8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5">
        <f t="shared" si="372"/>
        <v>41747.86986111111</v>
      </c>
      <c r="L3985" s="5">
        <f t="shared" si="373"/>
        <v>41779.290972222225</v>
      </c>
      <c r="M3985" t="b">
        <v>0</v>
      </c>
      <c r="N3985">
        <v>46</v>
      </c>
      <c r="O3985" t="b">
        <v>0</v>
      </c>
      <c r="P3985" t="s">
        <v>8271</v>
      </c>
      <c r="Q3985" s="7">
        <f t="shared" si="374"/>
        <v>0.34802513464991025</v>
      </c>
      <c r="R3985" s="8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5">
        <f t="shared" si="372"/>
        <v>41920.963472222218</v>
      </c>
      <c r="L3986" s="5">
        <f t="shared" si="373"/>
        <v>41951</v>
      </c>
      <c r="M3986" t="b">
        <v>0</v>
      </c>
      <c r="N3986">
        <v>10</v>
      </c>
      <c r="O3986" t="b">
        <v>0</v>
      </c>
      <c r="P3986" t="s">
        <v>8271</v>
      </c>
      <c r="Q3986" s="7">
        <f t="shared" si="374"/>
        <v>6.3333333333333339E-2</v>
      </c>
      <c r="R3986" s="8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5">
        <f t="shared" si="372"/>
        <v>42399.707407407404</v>
      </c>
      <c r="L3987" s="5">
        <f t="shared" si="373"/>
        <v>42420.878472222219</v>
      </c>
      <c r="M3987" t="b">
        <v>0</v>
      </c>
      <c r="N3987">
        <v>19</v>
      </c>
      <c r="O3987" t="b">
        <v>0</v>
      </c>
      <c r="P3987" t="s">
        <v>8271</v>
      </c>
      <c r="Q3987" s="7">
        <f t="shared" si="374"/>
        <v>0.32050000000000001</v>
      </c>
      <c r="R3987" s="8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5">
        <f t="shared" si="372"/>
        <v>42467.548541666663</v>
      </c>
      <c r="L3988" s="5">
        <f t="shared" si="373"/>
        <v>42496.544444444444</v>
      </c>
      <c r="M3988" t="b">
        <v>0</v>
      </c>
      <c r="N3988">
        <v>13</v>
      </c>
      <c r="O3988" t="b">
        <v>0</v>
      </c>
      <c r="P3988" t="s">
        <v>8271</v>
      </c>
      <c r="Q3988" s="7">
        <f t="shared" si="374"/>
        <v>9.7600000000000006E-2</v>
      </c>
      <c r="R3988" s="8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5">
        <f t="shared" si="372"/>
        <v>41765.92465277778</v>
      </c>
      <c r="L3989" s="5">
        <f t="shared" si="373"/>
        <v>41775.92465277778</v>
      </c>
      <c r="M3989" t="b">
        <v>0</v>
      </c>
      <c r="N3989">
        <v>13</v>
      </c>
      <c r="O3989" t="b">
        <v>0</v>
      </c>
      <c r="P3989" t="s">
        <v>8271</v>
      </c>
      <c r="Q3989" s="7">
        <f t="shared" si="374"/>
        <v>0.3775</v>
      </c>
      <c r="R3989" s="8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5">
        <f t="shared" si="372"/>
        <v>42230.08116898148</v>
      </c>
      <c r="L3990" s="5">
        <f t="shared" si="373"/>
        <v>42245.08116898148</v>
      </c>
      <c r="M3990" t="b">
        <v>0</v>
      </c>
      <c r="N3990">
        <v>4</v>
      </c>
      <c r="O3990" t="b">
        <v>0</v>
      </c>
      <c r="P3990" t="s">
        <v>8271</v>
      </c>
      <c r="Q3990" s="7">
        <f t="shared" si="374"/>
        <v>2.1333333333333333E-2</v>
      </c>
      <c r="R3990" s="8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5">
        <f t="shared" si="372"/>
        <v>42286.749780092592</v>
      </c>
      <c r="L3991" s="5">
        <f t="shared" si="373"/>
        <v>42316.791446759264</v>
      </c>
      <c r="M3991" t="b">
        <v>0</v>
      </c>
      <c r="N3991">
        <v>0</v>
      </c>
      <c r="O3991" t="b">
        <v>0</v>
      </c>
      <c r="P3991" t="s">
        <v>8271</v>
      </c>
      <c r="Q3991" s="7">
        <f t="shared" si="374"/>
        <v>0</v>
      </c>
      <c r="R3991" s="8">
        <f t="shared" si="375"/>
        <v>0</v>
      </c>
      <c r="S3991" t="str">
        <f t="shared" si="376"/>
        <v>theater</v>
      </c>
      <c r="T3991" t="str">
        <f t="shared" si="377"/>
        <v>plays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5">
        <f t="shared" si="372"/>
        <v>42401.672372685185</v>
      </c>
      <c r="L3992" s="5">
        <f t="shared" si="373"/>
        <v>42431.672372685185</v>
      </c>
      <c r="M3992" t="b">
        <v>0</v>
      </c>
      <c r="N3992">
        <v>3</v>
      </c>
      <c r="O3992" t="b">
        <v>0</v>
      </c>
      <c r="P3992" t="s">
        <v>8271</v>
      </c>
      <c r="Q3992" s="7">
        <f t="shared" si="374"/>
        <v>4.1818181818181817E-2</v>
      </c>
      <c r="R3992" s="8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5">
        <f t="shared" si="372"/>
        <v>42125.644467592589</v>
      </c>
      <c r="L3993" s="5">
        <f t="shared" si="373"/>
        <v>42155.644467592589</v>
      </c>
      <c r="M3993" t="b">
        <v>0</v>
      </c>
      <c r="N3993">
        <v>1</v>
      </c>
      <c r="O3993" t="b">
        <v>0</v>
      </c>
      <c r="P3993" t="s">
        <v>8271</v>
      </c>
      <c r="Q3993" s="7">
        <f t="shared" si="374"/>
        <v>0.2</v>
      </c>
      <c r="R3993" s="8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5">
        <f t="shared" si="372"/>
        <v>42289.94049768518</v>
      </c>
      <c r="L3994" s="5">
        <f t="shared" si="373"/>
        <v>42349.982164351852</v>
      </c>
      <c r="M3994" t="b">
        <v>0</v>
      </c>
      <c r="N3994">
        <v>9</v>
      </c>
      <c r="O3994" t="b">
        <v>0</v>
      </c>
      <c r="P3994" t="s">
        <v>8271</v>
      </c>
      <c r="Q3994" s="7">
        <f t="shared" si="374"/>
        <v>5.4100000000000002E-2</v>
      </c>
      <c r="R3994" s="8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5">
        <f t="shared" si="372"/>
        <v>42107.864722222221</v>
      </c>
      <c r="L3995" s="5">
        <f t="shared" si="373"/>
        <v>42137.864722222221</v>
      </c>
      <c r="M3995" t="b">
        <v>0</v>
      </c>
      <c r="N3995">
        <v>1</v>
      </c>
      <c r="O3995" t="b">
        <v>0</v>
      </c>
      <c r="P3995" t="s">
        <v>8271</v>
      </c>
      <c r="Q3995" s="7">
        <f t="shared" si="374"/>
        <v>6.0000000000000002E-5</v>
      </c>
      <c r="R3995" s="8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5">
        <f t="shared" si="372"/>
        <v>41809.389930555553</v>
      </c>
      <c r="L3996" s="5">
        <f t="shared" si="373"/>
        <v>41839.389930555553</v>
      </c>
      <c r="M3996" t="b">
        <v>0</v>
      </c>
      <c r="N3996">
        <v>1</v>
      </c>
      <c r="O3996" t="b">
        <v>0</v>
      </c>
      <c r="P3996" t="s">
        <v>8271</v>
      </c>
      <c r="Q3996" s="7">
        <f t="shared" si="374"/>
        <v>2.5000000000000001E-3</v>
      </c>
      <c r="R3996" s="8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5">
        <f t="shared" si="372"/>
        <v>42019.683761574073</v>
      </c>
      <c r="L3997" s="5">
        <f t="shared" si="373"/>
        <v>42049.477083333331</v>
      </c>
      <c r="M3997" t="b">
        <v>0</v>
      </c>
      <c r="N3997">
        <v>4</v>
      </c>
      <c r="O3997" t="b">
        <v>0</v>
      </c>
      <c r="P3997" t="s">
        <v>8271</v>
      </c>
      <c r="Q3997" s="7">
        <f t="shared" si="374"/>
        <v>0.35</v>
      </c>
      <c r="R3997" s="8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5">
        <f t="shared" si="372"/>
        <v>41950.26694444444</v>
      </c>
      <c r="L3998" s="5">
        <f t="shared" si="373"/>
        <v>41963.669444444444</v>
      </c>
      <c r="M3998" t="b">
        <v>0</v>
      </c>
      <c r="N3998">
        <v>17</v>
      </c>
      <c r="O3998" t="b">
        <v>0</v>
      </c>
      <c r="P3998" t="s">
        <v>8271</v>
      </c>
      <c r="Q3998" s="7">
        <f t="shared" si="374"/>
        <v>0.16566666666666666</v>
      </c>
      <c r="R3998" s="8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5">
        <f t="shared" si="372"/>
        <v>42069.391446759255</v>
      </c>
      <c r="L3999" s="5">
        <f t="shared" si="373"/>
        <v>42099.349780092598</v>
      </c>
      <c r="M3999" t="b">
        <v>0</v>
      </c>
      <c r="N3999">
        <v>0</v>
      </c>
      <c r="O3999" t="b">
        <v>0</v>
      </c>
      <c r="P3999" t="s">
        <v>8271</v>
      </c>
      <c r="Q3999" s="7">
        <f t="shared" si="374"/>
        <v>0</v>
      </c>
      <c r="R3999" s="8">
        <f t="shared" si="375"/>
        <v>0</v>
      </c>
      <c r="S3999" t="str">
        <f t="shared" si="376"/>
        <v>theater</v>
      </c>
      <c r="T3999" t="str">
        <f t="shared" si="377"/>
        <v>plays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5">
        <f t="shared" si="372"/>
        <v>42061.963263888887</v>
      </c>
      <c r="L4000" s="5">
        <f t="shared" si="373"/>
        <v>42091.921597222223</v>
      </c>
      <c r="M4000" t="b">
        <v>0</v>
      </c>
      <c r="N4000">
        <v>12</v>
      </c>
      <c r="O4000" t="b">
        <v>0</v>
      </c>
      <c r="P4000" t="s">
        <v>8271</v>
      </c>
      <c r="Q4000" s="7">
        <f t="shared" si="374"/>
        <v>0.57199999999999995</v>
      </c>
      <c r="R4000" s="8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5">
        <f t="shared" si="372"/>
        <v>41842.828680555554</v>
      </c>
      <c r="L4001" s="5">
        <f t="shared" si="373"/>
        <v>41882.827650462961</v>
      </c>
      <c r="M4001" t="b">
        <v>0</v>
      </c>
      <c r="N4001">
        <v>14</v>
      </c>
      <c r="O4001" t="b">
        <v>0</v>
      </c>
      <c r="P4001" t="s">
        <v>8271</v>
      </c>
      <c r="Q4001" s="7">
        <f t="shared" si="374"/>
        <v>0.16514285714285715</v>
      </c>
      <c r="R4001" s="8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5">
        <f t="shared" si="372"/>
        <v>42437.64534722222</v>
      </c>
      <c r="L4002" s="5">
        <f t="shared" si="373"/>
        <v>42497.603680555556</v>
      </c>
      <c r="M4002" t="b">
        <v>0</v>
      </c>
      <c r="N4002">
        <v>1</v>
      </c>
      <c r="O4002" t="b">
        <v>0</v>
      </c>
      <c r="P4002" t="s">
        <v>8271</v>
      </c>
      <c r="Q4002" s="7">
        <f t="shared" si="374"/>
        <v>1.25E-3</v>
      </c>
      <c r="R4002" s="8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5">
        <f t="shared" si="372"/>
        <v>42775.964212962965</v>
      </c>
      <c r="L4003" s="5">
        <f t="shared" si="373"/>
        <v>42795.791666666672</v>
      </c>
      <c r="M4003" t="b">
        <v>0</v>
      </c>
      <c r="N4003">
        <v>14</v>
      </c>
      <c r="O4003" t="b">
        <v>0</v>
      </c>
      <c r="P4003" t="s">
        <v>8271</v>
      </c>
      <c r="Q4003" s="7">
        <f t="shared" si="374"/>
        <v>0.3775</v>
      </c>
      <c r="R4003" s="8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5">
        <f t="shared" si="372"/>
        <v>41879.043530092589</v>
      </c>
      <c r="L4004" s="5">
        <f t="shared" si="373"/>
        <v>41909.043530092589</v>
      </c>
      <c r="M4004" t="b">
        <v>0</v>
      </c>
      <c r="N4004">
        <v>4</v>
      </c>
      <c r="O4004" t="b">
        <v>0</v>
      </c>
      <c r="P4004" t="s">
        <v>8271</v>
      </c>
      <c r="Q4004" s="7">
        <f t="shared" si="374"/>
        <v>1.84E-2</v>
      </c>
      <c r="R4004" s="8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5">
        <f t="shared" si="372"/>
        <v>42020.587349537032</v>
      </c>
      <c r="L4005" s="5">
        <f t="shared" si="373"/>
        <v>42050.587349537032</v>
      </c>
      <c r="M4005" t="b">
        <v>0</v>
      </c>
      <c r="N4005">
        <v>2</v>
      </c>
      <c r="O4005" t="b">
        <v>0</v>
      </c>
      <c r="P4005" t="s">
        <v>8271</v>
      </c>
      <c r="Q4005" s="7">
        <f t="shared" si="374"/>
        <v>0.10050000000000001</v>
      </c>
      <c r="R4005" s="8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5">
        <f t="shared" si="372"/>
        <v>41890.16269675926</v>
      </c>
      <c r="L4006" s="5">
        <f t="shared" si="373"/>
        <v>41920.16269675926</v>
      </c>
      <c r="M4006" t="b">
        <v>0</v>
      </c>
      <c r="N4006">
        <v>1</v>
      </c>
      <c r="O4006" t="b">
        <v>0</v>
      </c>
      <c r="P4006" t="s">
        <v>8271</v>
      </c>
      <c r="Q4006" s="7">
        <f t="shared" si="374"/>
        <v>2E-3</v>
      </c>
      <c r="R4006" s="8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5">
        <f t="shared" si="372"/>
        <v>41872.807696759257</v>
      </c>
      <c r="L4007" s="5">
        <f t="shared" si="373"/>
        <v>41932.807696759257</v>
      </c>
      <c r="M4007" t="b">
        <v>0</v>
      </c>
      <c r="N4007">
        <v>2</v>
      </c>
      <c r="O4007" t="b">
        <v>0</v>
      </c>
      <c r="P4007" t="s">
        <v>8271</v>
      </c>
      <c r="Q4007" s="7">
        <f t="shared" si="374"/>
        <v>1.3333333333333334E-2</v>
      </c>
      <c r="R4007" s="8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5">
        <f t="shared" si="372"/>
        <v>42391.772997685184</v>
      </c>
      <c r="L4008" s="5">
        <f t="shared" si="373"/>
        <v>42416.772997685184</v>
      </c>
      <c r="M4008" t="b">
        <v>0</v>
      </c>
      <c r="N4008">
        <v>1</v>
      </c>
      <c r="O4008" t="b">
        <v>0</v>
      </c>
      <c r="P4008" t="s">
        <v>8271</v>
      </c>
      <c r="Q4008" s="7">
        <f t="shared" si="374"/>
        <v>6.666666666666667E-5</v>
      </c>
      <c r="R4008" s="8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5">
        <f t="shared" si="372"/>
        <v>41848.772928240738</v>
      </c>
      <c r="L4009" s="5">
        <f t="shared" si="373"/>
        <v>41877.686111111114</v>
      </c>
      <c r="M4009" t="b">
        <v>0</v>
      </c>
      <c r="N4009">
        <v>1</v>
      </c>
      <c r="O4009" t="b">
        <v>0</v>
      </c>
      <c r="P4009" t="s">
        <v>8271</v>
      </c>
      <c r="Q4009" s="7">
        <f t="shared" si="374"/>
        <v>2.5000000000000001E-3</v>
      </c>
      <c r="R4009" s="8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5">
        <f t="shared" si="372"/>
        <v>42177.964201388888</v>
      </c>
      <c r="L4010" s="5">
        <f t="shared" si="373"/>
        <v>42207.964201388888</v>
      </c>
      <c r="M4010" t="b">
        <v>0</v>
      </c>
      <c r="N4010">
        <v>4</v>
      </c>
      <c r="O4010" t="b">
        <v>0</v>
      </c>
      <c r="P4010" t="s">
        <v>8271</v>
      </c>
      <c r="Q4010" s="7">
        <f t="shared" si="374"/>
        <v>0.06</v>
      </c>
      <c r="R4010" s="8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5">
        <f t="shared" si="372"/>
        <v>41851.700925925928</v>
      </c>
      <c r="L4011" s="5">
        <f t="shared" si="373"/>
        <v>41891.700925925928</v>
      </c>
      <c r="M4011" t="b">
        <v>0</v>
      </c>
      <c r="N4011">
        <v>3</v>
      </c>
      <c r="O4011" t="b">
        <v>0</v>
      </c>
      <c r="P4011" t="s">
        <v>8271</v>
      </c>
      <c r="Q4011" s="7">
        <f t="shared" si="374"/>
        <v>3.8860103626943004E-2</v>
      </c>
      <c r="R4011" s="8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5">
        <f t="shared" si="372"/>
        <v>41921.770439814813</v>
      </c>
      <c r="L4012" s="5">
        <f t="shared" si="373"/>
        <v>41938.770439814813</v>
      </c>
      <c r="M4012" t="b">
        <v>0</v>
      </c>
      <c r="N4012">
        <v>38</v>
      </c>
      <c r="O4012" t="b">
        <v>0</v>
      </c>
      <c r="P4012" t="s">
        <v>8271</v>
      </c>
      <c r="Q4012" s="7">
        <f t="shared" si="374"/>
        <v>0.24194444444444443</v>
      </c>
      <c r="R4012" s="8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5">
        <f t="shared" si="372"/>
        <v>42002.54488425926</v>
      </c>
      <c r="L4013" s="5">
        <f t="shared" si="373"/>
        <v>42032.54488425926</v>
      </c>
      <c r="M4013" t="b">
        <v>0</v>
      </c>
      <c r="N4013">
        <v>4</v>
      </c>
      <c r="O4013" t="b">
        <v>0</v>
      </c>
      <c r="P4013" t="s">
        <v>8271</v>
      </c>
      <c r="Q4013" s="7">
        <f t="shared" si="374"/>
        <v>7.5999999999999998E-2</v>
      </c>
      <c r="R4013" s="8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5">
        <f t="shared" si="372"/>
        <v>42096.544548611113</v>
      </c>
      <c r="L4014" s="5">
        <f t="shared" si="373"/>
        <v>42126.544548611113</v>
      </c>
      <c r="M4014" t="b">
        <v>0</v>
      </c>
      <c r="N4014">
        <v>0</v>
      </c>
      <c r="O4014" t="b">
        <v>0</v>
      </c>
      <c r="P4014" t="s">
        <v>8271</v>
      </c>
      <c r="Q4014" s="7">
        <f t="shared" si="374"/>
        <v>0</v>
      </c>
      <c r="R4014" s="8">
        <f t="shared" si="375"/>
        <v>0</v>
      </c>
      <c r="S4014" t="str">
        <f t="shared" si="376"/>
        <v>theater</v>
      </c>
      <c r="T4014" t="str">
        <f t="shared" si="377"/>
        <v>plays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5">
        <f t="shared" si="372"/>
        <v>42021.301192129627</v>
      </c>
      <c r="L4015" s="5">
        <f t="shared" si="373"/>
        <v>42051.301192129627</v>
      </c>
      <c r="M4015" t="b">
        <v>0</v>
      </c>
      <c r="N4015">
        <v>2</v>
      </c>
      <c r="O4015" t="b">
        <v>0</v>
      </c>
      <c r="P4015" t="s">
        <v>8271</v>
      </c>
      <c r="Q4015" s="7">
        <f t="shared" si="374"/>
        <v>1.2999999999999999E-2</v>
      </c>
      <c r="R4015" s="8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5">
        <f t="shared" si="372"/>
        <v>42419.246168981481</v>
      </c>
      <c r="L4016" s="5">
        <f t="shared" si="373"/>
        <v>42434.246168981481</v>
      </c>
      <c r="M4016" t="b">
        <v>0</v>
      </c>
      <c r="N4016">
        <v>0</v>
      </c>
      <c r="O4016" t="b">
        <v>0</v>
      </c>
      <c r="P4016" t="s">
        <v>8271</v>
      </c>
      <c r="Q4016" s="7">
        <f t="shared" si="374"/>
        <v>0</v>
      </c>
      <c r="R4016" s="8">
        <f t="shared" si="375"/>
        <v>0</v>
      </c>
      <c r="S4016" t="str">
        <f t="shared" si="376"/>
        <v>theater</v>
      </c>
      <c r="T4016" t="str">
        <f t="shared" si="377"/>
        <v>plays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5">
        <f t="shared" si="372"/>
        <v>42174.780821759254</v>
      </c>
      <c r="L4017" s="5">
        <f t="shared" si="373"/>
        <v>42204.780821759254</v>
      </c>
      <c r="M4017" t="b">
        <v>0</v>
      </c>
      <c r="N4017">
        <v>1</v>
      </c>
      <c r="O4017" t="b">
        <v>0</v>
      </c>
      <c r="P4017" t="s">
        <v>8271</v>
      </c>
      <c r="Q4017" s="7">
        <f t="shared" si="374"/>
        <v>1.4285714285714287E-4</v>
      </c>
      <c r="R4017" s="8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5">
        <f t="shared" si="372"/>
        <v>41869.872685185182</v>
      </c>
      <c r="L4018" s="5">
        <f t="shared" si="373"/>
        <v>41899.872685185182</v>
      </c>
      <c r="M4018" t="b">
        <v>0</v>
      </c>
      <c r="N4018">
        <v>7</v>
      </c>
      <c r="O4018" t="b">
        <v>0</v>
      </c>
      <c r="P4018" t="s">
        <v>8271</v>
      </c>
      <c r="Q4018" s="7">
        <f t="shared" si="374"/>
        <v>0.14000000000000001</v>
      </c>
      <c r="R4018" s="8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5">
        <f t="shared" si="372"/>
        <v>41856.672152777777</v>
      </c>
      <c r="L4019" s="5">
        <f t="shared" si="373"/>
        <v>41886.672152777777</v>
      </c>
      <c r="M4019" t="b">
        <v>0</v>
      </c>
      <c r="N4019">
        <v>2</v>
      </c>
      <c r="O4019" t="b">
        <v>0</v>
      </c>
      <c r="P4019" t="s">
        <v>8271</v>
      </c>
      <c r="Q4019" s="7">
        <f t="shared" si="374"/>
        <v>1.0500000000000001E-2</v>
      </c>
      <c r="R4019" s="8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5">
        <f t="shared" si="372"/>
        <v>42620.91097222222</v>
      </c>
      <c r="L4020" s="5">
        <f t="shared" si="373"/>
        <v>42650.91097222222</v>
      </c>
      <c r="M4020" t="b">
        <v>0</v>
      </c>
      <c r="N4020">
        <v>4</v>
      </c>
      <c r="O4020" t="b">
        <v>0</v>
      </c>
      <c r="P4020" t="s">
        <v>8271</v>
      </c>
      <c r="Q4020" s="7">
        <f t="shared" si="374"/>
        <v>8.666666666666667E-2</v>
      </c>
      <c r="R4020" s="8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5">
        <f t="shared" si="372"/>
        <v>42417.675879629634</v>
      </c>
      <c r="L4021" s="5">
        <f t="shared" si="373"/>
        <v>42475.686111111107</v>
      </c>
      <c r="M4021" t="b">
        <v>0</v>
      </c>
      <c r="N4021">
        <v>4</v>
      </c>
      <c r="O4021" t="b">
        <v>0</v>
      </c>
      <c r="P4021" t="s">
        <v>8271</v>
      </c>
      <c r="Q4021" s="7">
        <f t="shared" si="374"/>
        <v>8.2857142857142851E-3</v>
      </c>
      <c r="R4021" s="8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5">
        <f t="shared" si="372"/>
        <v>42057.190960648149</v>
      </c>
      <c r="L4022" s="5">
        <f t="shared" si="373"/>
        <v>42087.149293981478</v>
      </c>
      <c r="M4022" t="b">
        <v>0</v>
      </c>
      <c r="N4022">
        <v>3</v>
      </c>
      <c r="O4022" t="b">
        <v>0</v>
      </c>
      <c r="P4022" t="s">
        <v>8271</v>
      </c>
      <c r="Q4022" s="7">
        <f t="shared" si="374"/>
        <v>0.16666666666666666</v>
      </c>
      <c r="R4022" s="8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5">
        <f t="shared" si="372"/>
        <v>41878.911550925928</v>
      </c>
      <c r="L4023" s="5">
        <f t="shared" si="373"/>
        <v>41938.911550925928</v>
      </c>
      <c r="M4023" t="b">
        <v>0</v>
      </c>
      <c r="N4023">
        <v>2</v>
      </c>
      <c r="O4023" t="b">
        <v>0</v>
      </c>
      <c r="P4023" t="s">
        <v>8271</v>
      </c>
      <c r="Q4023" s="7">
        <f t="shared" si="374"/>
        <v>8.3333333333333332E-3</v>
      </c>
      <c r="R4023" s="8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5">
        <f t="shared" si="372"/>
        <v>41990.584108796291</v>
      </c>
      <c r="L4024" s="5">
        <f t="shared" si="373"/>
        <v>42036.120833333334</v>
      </c>
      <c r="M4024" t="b">
        <v>0</v>
      </c>
      <c r="N4024">
        <v>197</v>
      </c>
      <c r="O4024" t="b">
        <v>0</v>
      </c>
      <c r="P4024" t="s">
        <v>8271</v>
      </c>
      <c r="Q4024" s="7">
        <f t="shared" si="374"/>
        <v>0.69561111111111107</v>
      </c>
      <c r="R4024" s="8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5">
        <f t="shared" si="372"/>
        <v>42408.999571759254</v>
      </c>
      <c r="L4025" s="5">
        <f t="shared" si="373"/>
        <v>42453.957905092597</v>
      </c>
      <c r="M4025" t="b">
        <v>0</v>
      </c>
      <c r="N4025">
        <v>0</v>
      </c>
      <c r="O4025" t="b">
        <v>0</v>
      </c>
      <c r="P4025" t="s">
        <v>8271</v>
      </c>
      <c r="Q4025" s="7">
        <f t="shared" si="374"/>
        <v>0</v>
      </c>
      <c r="R4025" s="8">
        <f t="shared" si="375"/>
        <v>0</v>
      </c>
      <c r="S4025" t="str">
        <f t="shared" si="376"/>
        <v>theater</v>
      </c>
      <c r="T4025" t="str">
        <f t="shared" si="377"/>
        <v>plays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5">
        <f t="shared" si="372"/>
        <v>42217.670104166667</v>
      </c>
      <c r="L4026" s="5">
        <f t="shared" si="373"/>
        <v>42247.670104166667</v>
      </c>
      <c r="M4026" t="b">
        <v>0</v>
      </c>
      <c r="N4026">
        <v>1</v>
      </c>
      <c r="O4026" t="b">
        <v>0</v>
      </c>
      <c r="P4026" t="s">
        <v>8271</v>
      </c>
      <c r="Q4026" s="7">
        <f t="shared" si="374"/>
        <v>1.2500000000000001E-2</v>
      </c>
      <c r="R4026" s="8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5">
        <f t="shared" si="372"/>
        <v>42151.237685185188</v>
      </c>
      <c r="L4027" s="5">
        <f t="shared" si="373"/>
        <v>42211.237685185188</v>
      </c>
      <c r="M4027" t="b">
        <v>0</v>
      </c>
      <c r="N4027">
        <v>4</v>
      </c>
      <c r="O4027" t="b">
        <v>0</v>
      </c>
      <c r="P4027" t="s">
        <v>8271</v>
      </c>
      <c r="Q4027" s="7">
        <f t="shared" si="374"/>
        <v>0.05</v>
      </c>
      <c r="R4027" s="8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5">
        <f t="shared" si="372"/>
        <v>42282.655543981484</v>
      </c>
      <c r="L4028" s="5">
        <f t="shared" si="373"/>
        <v>42342.697210648148</v>
      </c>
      <c r="M4028" t="b">
        <v>0</v>
      </c>
      <c r="N4028">
        <v>0</v>
      </c>
      <c r="O4028" t="b">
        <v>0</v>
      </c>
      <c r="P4028" t="s">
        <v>8271</v>
      </c>
      <c r="Q4028" s="7">
        <f t="shared" si="374"/>
        <v>0</v>
      </c>
      <c r="R4028" s="8">
        <f t="shared" si="375"/>
        <v>0</v>
      </c>
      <c r="S4028" t="str">
        <f t="shared" si="376"/>
        <v>theater</v>
      </c>
      <c r="T4028" t="str">
        <f t="shared" si="377"/>
        <v>plays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5">
        <f t="shared" si="372"/>
        <v>42768.97084490741</v>
      </c>
      <c r="L4029" s="5">
        <f t="shared" si="373"/>
        <v>42789.041666666672</v>
      </c>
      <c r="M4029" t="b">
        <v>0</v>
      </c>
      <c r="N4029">
        <v>7</v>
      </c>
      <c r="O4029" t="b">
        <v>0</v>
      </c>
      <c r="P4029" t="s">
        <v>8271</v>
      </c>
      <c r="Q4029" s="7">
        <f t="shared" si="374"/>
        <v>7.166666666666667E-2</v>
      </c>
      <c r="R4029" s="8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5">
        <f t="shared" si="372"/>
        <v>41765.938657407409</v>
      </c>
      <c r="L4030" s="5">
        <f t="shared" si="373"/>
        <v>41795.938657407409</v>
      </c>
      <c r="M4030" t="b">
        <v>0</v>
      </c>
      <c r="N4030">
        <v>11</v>
      </c>
      <c r="O4030" t="b">
        <v>0</v>
      </c>
      <c r="P4030" t="s">
        <v>8271</v>
      </c>
      <c r="Q4030" s="7">
        <f t="shared" si="374"/>
        <v>0.28050000000000003</v>
      </c>
      <c r="R4030" s="8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5">
        <f t="shared" si="372"/>
        <v>42322.025115740747</v>
      </c>
      <c r="L4031" s="5">
        <f t="shared" si="373"/>
        <v>42352.025115740747</v>
      </c>
      <c r="M4031" t="b">
        <v>0</v>
      </c>
      <c r="N4031">
        <v>0</v>
      </c>
      <c r="O4031" t="b">
        <v>0</v>
      </c>
      <c r="P4031" t="s">
        <v>8271</v>
      </c>
      <c r="Q4031" s="7">
        <f t="shared" si="374"/>
        <v>0</v>
      </c>
      <c r="R4031" s="8">
        <f t="shared" si="375"/>
        <v>0</v>
      </c>
      <c r="S4031" t="str">
        <f t="shared" si="376"/>
        <v>theater</v>
      </c>
      <c r="T4031" t="str">
        <f t="shared" si="377"/>
        <v>plays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5">
        <f t="shared" si="372"/>
        <v>42374.655081018514</v>
      </c>
      <c r="L4032" s="5">
        <f t="shared" si="373"/>
        <v>42403.784027777772</v>
      </c>
      <c r="M4032" t="b">
        <v>0</v>
      </c>
      <c r="N4032">
        <v>6</v>
      </c>
      <c r="O4032" t="b">
        <v>0</v>
      </c>
      <c r="P4032" t="s">
        <v>8271</v>
      </c>
      <c r="Q4032" s="7">
        <f t="shared" si="374"/>
        <v>0.16</v>
      </c>
      <c r="R4032" s="8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5">
        <f t="shared" si="372"/>
        <v>41941.585231481484</v>
      </c>
      <c r="L4033" s="5">
        <f t="shared" si="373"/>
        <v>41991.626898148148</v>
      </c>
      <c r="M4033" t="b">
        <v>0</v>
      </c>
      <c r="N4033">
        <v>0</v>
      </c>
      <c r="O4033" t="b">
        <v>0</v>
      </c>
      <c r="P4033" t="s">
        <v>8271</v>
      </c>
      <c r="Q4033" s="7">
        <f t="shared" si="374"/>
        <v>0</v>
      </c>
      <c r="R4033" s="8">
        <f t="shared" si="375"/>
        <v>0</v>
      </c>
      <c r="S4033" t="str">
        <f t="shared" si="376"/>
        <v>theater</v>
      </c>
      <c r="T4033" t="str">
        <f t="shared" si="377"/>
        <v>plays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5">
        <f t="shared" si="372"/>
        <v>42293.809212962966</v>
      </c>
      <c r="L4034" s="5">
        <f t="shared" si="373"/>
        <v>42353.85087962963</v>
      </c>
      <c r="M4034" t="b">
        <v>0</v>
      </c>
      <c r="N4034">
        <v>7</v>
      </c>
      <c r="O4034" t="b">
        <v>0</v>
      </c>
      <c r="P4034" t="s">
        <v>8271</v>
      </c>
      <c r="Q4034" s="7">
        <f t="shared" si="374"/>
        <v>6.8287037037037035E-2</v>
      </c>
      <c r="R4034" s="8">
        <f t="shared" si="375"/>
        <v>59</v>
      </c>
      <c r="S4034" t="str">
        <f t="shared" si="376"/>
        <v>theater</v>
      </c>
      <c r="T4034" t="str">
        <f t="shared" si="377"/>
        <v>plays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5">
        <f t="shared" ref="K4035:K4098" si="378">(((J4035/60)/60)/24)+DATE(1970,1,1)</f>
        <v>42614.268796296295</v>
      </c>
      <c r="L4035" s="5">
        <f t="shared" ref="L4035:L4098" si="379">(((I4035/60)/60)/24)+DATE(1970,1,1)</f>
        <v>42645.375</v>
      </c>
      <c r="M4035" t="b">
        <v>0</v>
      </c>
      <c r="N4035">
        <v>94</v>
      </c>
      <c r="O4035" t="b">
        <v>0</v>
      </c>
      <c r="P4035" t="s">
        <v>8271</v>
      </c>
      <c r="Q4035" s="7">
        <f t="shared" ref="Q4035:Q4098" si="380">E4035/D4035</f>
        <v>0.25698702928870293</v>
      </c>
      <c r="R4035" s="8">
        <f t="shared" ref="R4035:R4098" si="381">IFERROR(E4035/N4035,0)</f>
        <v>65.340319148936175</v>
      </c>
      <c r="S4035" t="str">
        <f t="shared" ref="S4035:S4098" si="382">LEFT(P4035,FIND("/",P4035)-1)</f>
        <v>theater</v>
      </c>
      <c r="T4035" t="str">
        <f t="shared" ref="T4035:T4098" si="383">RIGHT(P4035,LEN(P4035)-FIND("/",P4035))</f>
        <v>plays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5">
        <f t="shared" si="378"/>
        <v>42067.947337962964</v>
      </c>
      <c r="L4036" s="5">
        <f t="shared" si="379"/>
        <v>42097.905671296292</v>
      </c>
      <c r="M4036" t="b">
        <v>0</v>
      </c>
      <c r="N4036">
        <v>2</v>
      </c>
      <c r="O4036" t="b">
        <v>0</v>
      </c>
      <c r="P4036" t="s">
        <v>8271</v>
      </c>
      <c r="Q4036" s="7">
        <f t="shared" si="380"/>
        <v>1.4814814814814815E-2</v>
      </c>
      <c r="R4036" s="8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5">
        <f t="shared" si="378"/>
        <v>41903.882951388885</v>
      </c>
      <c r="L4037" s="5">
        <f t="shared" si="379"/>
        <v>41933.882951388885</v>
      </c>
      <c r="M4037" t="b">
        <v>0</v>
      </c>
      <c r="N4037">
        <v>25</v>
      </c>
      <c r="O4037" t="b">
        <v>0</v>
      </c>
      <c r="P4037" t="s">
        <v>8271</v>
      </c>
      <c r="Q4037" s="7">
        <f t="shared" si="380"/>
        <v>0.36849999999999999</v>
      </c>
      <c r="R4037" s="8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5">
        <f t="shared" si="378"/>
        <v>41804.937083333331</v>
      </c>
      <c r="L4038" s="5">
        <f t="shared" si="379"/>
        <v>41821.9375</v>
      </c>
      <c r="M4038" t="b">
        <v>0</v>
      </c>
      <c r="N4038">
        <v>17</v>
      </c>
      <c r="O4038" t="b">
        <v>0</v>
      </c>
      <c r="P4038" t="s">
        <v>8271</v>
      </c>
      <c r="Q4038" s="7">
        <f t="shared" si="380"/>
        <v>0.47049999999999997</v>
      </c>
      <c r="R4038" s="8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5">
        <f t="shared" si="378"/>
        <v>42497.070775462969</v>
      </c>
      <c r="L4039" s="5">
        <f t="shared" si="379"/>
        <v>42514.600694444445</v>
      </c>
      <c r="M4039" t="b">
        <v>0</v>
      </c>
      <c r="N4039">
        <v>2</v>
      </c>
      <c r="O4039" t="b">
        <v>0</v>
      </c>
      <c r="P4039" t="s">
        <v>8271</v>
      </c>
      <c r="Q4039" s="7">
        <f t="shared" si="380"/>
        <v>0.11428571428571428</v>
      </c>
      <c r="R4039" s="8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5">
        <f t="shared" si="378"/>
        <v>41869.798726851855</v>
      </c>
      <c r="L4040" s="5">
        <f t="shared" si="379"/>
        <v>41929.798726851855</v>
      </c>
      <c r="M4040" t="b">
        <v>0</v>
      </c>
      <c r="N4040">
        <v>4</v>
      </c>
      <c r="O4040" t="b">
        <v>0</v>
      </c>
      <c r="P4040" t="s">
        <v>8271</v>
      </c>
      <c r="Q4040" s="7">
        <f t="shared" si="380"/>
        <v>0.12039999999999999</v>
      </c>
      <c r="R4040" s="8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5">
        <f t="shared" si="378"/>
        <v>42305.670914351853</v>
      </c>
      <c r="L4041" s="5">
        <f t="shared" si="379"/>
        <v>42339.249305555553</v>
      </c>
      <c r="M4041" t="b">
        <v>0</v>
      </c>
      <c r="N4041">
        <v>5</v>
      </c>
      <c r="O4041" t="b">
        <v>0</v>
      </c>
      <c r="P4041" t="s">
        <v>8271</v>
      </c>
      <c r="Q4041" s="7">
        <f t="shared" si="380"/>
        <v>0.6</v>
      </c>
      <c r="R4041" s="8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5">
        <f t="shared" si="378"/>
        <v>42144.231527777782</v>
      </c>
      <c r="L4042" s="5">
        <f t="shared" si="379"/>
        <v>42203.125</v>
      </c>
      <c r="M4042" t="b">
        <v>0</v>
      </c>
      <c r="N4042">
        <v>2</v>
      </c>
      <c r="O4042" t="b">
        <v>0</v>
      </c>
      <c r="P4042" t="s">
        <v>8271</v>
      </c>
      <c r="Q4042" s="7">
        <f t="shared" si="380"/>
        <v>0.3125</v>
      </c>
      <c r="R4042" s="8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5">
        <f t="shared" si="378"/>
        <v>42559.474004629628</v>
      </c>
      <c r="L4043" s="5">
        <f t="shared" si="379"/>
        <v>42619.474004629628</v>
      </c>
      <c r="M4043" t="b">
        <v>0</v>
      </c>
      <c r="N4043">
        <v>2</v>
      </c>
      <c r="O4043" t="b">
        <v>0</v>
      </c>
      <c r="P4043" t="s">
        <v>8271</v>
      </c>
      <c r="Q4043" s="7">
        <f t="shared" si="380"/>
        <v>4.1999999999999997E-3</v>
      </c>
      <c r="R4043" s="8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5">
        <f t="shared" si="378"/>
        <v>41995.084074074075</v>
      </c>
      <c r="L4044" s="5">
        <f t="shared" si="379"/>
        <v>42024.802777777775</v>
      </c>
      <c r="M4044" t="b">
        <v>0</v>
      </c>
      <c r="N4044">
        <v>3</v>
      </c>
      <c r="O4044" t="b">
        <v>0</v>
      </c>
      <c r="P4044" t="s">
        <v>8271</v>
      </c>
      <c r="Q4044" s="7">
        <f t="shared" si="380"/>
        <v>2.0999999999999999E-3</v>
      </c>
      <c r="R4044" s="8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5">
        <f t="shared" si="378"/>
        <v>41948.957465277781</v>
      </c>
      <c r="L4045" s="5">
        <f t="shared" si="379"/>
        <v>41963.957465277781</v>
      </c>
      <c r="M4045" t="b">
        <v>0</v>
      </c>
      <c r="N4045">
        <v>0</v>
      </c>
      <c r="O4045" t="b">
        <v>0</v>
      </c>
      <c r="P4045" t="s">
        <v>8271</v>
      </c>
      <c r="Q4045" s="7">
        <f t="shared" si="380"/>
        <v>0</v>
      </c>
      <c r="R4045" s="8">
        <f t="shared" si="381"/>
        <v>0</v>
      </c>
      <c r="S4045" t="str">
        <f t="shared" si="382"/>
        <v>theater</v>
      </c>
      <c r="T4045" t="str">
        <f t="shared" si="383"/>
        <v>plays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5">
        <f t="shared" si="378"/>
        <v>42074.219699074078</v>
      </c>
      <c r="L4046" s="5">
        <f t="shared" si="379"/>
        <v>42104.208333333328</v>
      </c>
      <c r="M4046" t="b">
        <v>0</v>
      </c>
      <c r="N4046">
        <v>4</v>
      </c>
      <c r="O4046" t="b">
        <v>0</v>
      </c>
      <c r="P4046" t="s">
        <v>8271</v>
      </c>
      <c r="Q4046" s="7">
        <f t="shared" si="380"/>
        <v>0.375</v>
      </c>
      <c r="R4046" s="8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5">
        <f t="shared" si="378"/>
        <v>41842.201261574075</v>
      </c>
      <c r="L4047" s="5">
        <f t="shared" si="379"/>
        <v>41872.201261574075</v>
      </c>
      <c r="M4047" t="b">
        <v>0</v>
      </c>
      <c r="N4047">
        <v>1</v>
      </c>
      <c r="O4047" t="b">
        <v>0</v>
      </c>
      <c r="P4047" t="s">
        <v>8271</v>
      </c>
      <c r="Q4047" s="7">
        <f t="shared" si="380"/>
        <v>2.0000000000000001E-4</v>
      </c>
      <c r="R4047" s="8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5">
        <f t="shared" si="378"/>
        <v>41904.650578703702</v>
      </c>
      <c r="L4048" s="5">
        <f t="shared" si="379"/>
        <v>41934.650578703702</v>
      </c>
      <c r="M4048" t="b">
        <v>0</v>
      </c>
      <c r="N4048">
        <v>12</v>
      </c>
      <c r="O4048" t="b">
        <v>0</v>
      </c>
      <c r="P4048" t="s">
        <v>8271</v>
      </c>
      <c r="Q4048" s="7">
        <f t="shared" si="380"/>
        <v>8.2142857142857142E-2</v>
      </c>
      <c r="R4048" s="8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5">
        <f t="shared" si="378"/>
        <v>41991.022488425922</v>
      </c>
      <c r="L4049" s="5">
        <f t="shared" si="379"/>
        <v>42015.041666666672</v>
      </c>
      <c r="M4049" t="b">
        <v>0</v>
      </c>
      <c r="N4049">
        <v>4</v>
      </c>
      <c r="O4049" t="b">
        <v>0</v>
      </c>
      <c r="P4049" t="s">
        <v>8271</v>
      </c>
      <c r="Q4049" s="7">
        <f t="shared" si="380"/>
        <v>2.1999999999999999E-2</v>
      </c>
      <c r="R4049" s="8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5">
        <f t="shared" si="378"/>
        <v>42436.509108796294</v>
      </c>
      <c r="L4050" s="5">
        <f t="shared" si="379"/>
        <v>42471.467442129629</v>
      </c>
      <c r="M4050" t="b">
        <v>0</v>
      </c>
      <c r="N4050">
        <v>91</v>
      </c>
      <c r="O4050" t="b">
        <v>0</v>
      </c>
      <c r="P4050" t="s">
        <v>8271</v>
      </c>
      <c r="Q4050" s="7">
        <f t="shared" si="380"/>
        <v>0.17652941176470588</v>
      </c>
      <c r="R4050" s="8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5">
        <f t="shared" si="378"/>
        <v>42169.958506944444</v>
      </c>
      <c r="L4051" s="5">
        <f t="shared" si="379"/>
        <v>42199.958506944444</v>
      </c>
      <c r="M4051" t="b">
        <v>0</v>
      </c>
      <c r="N4051">
        <v>1</v>
      </c>
      <c r="O4051" t="b">
        <v>0</v>
      </c>
      <c r="P4051" t="s">
        <v>8271</v>
      </c>
      <c r="Q4051" s="7">
        <f t="shared" si="380"/>
        <v>8.0000000000000004E-4</v>
      </c>
      <c r="R4051" s="8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5">
        <f t="shared" si="378"/>
        <v>41905.636469907404</v>
      </c>
      <c r="L4052" s="5">
        <f t="shared" si="379"/>
        <v>41935.636469907404</v>
      </c>
      <c r="M4052" t="b">
        <v>0</v>
      </c>
      <c r="N4052">
        <v>1</v>
      </c>
      <c r="O4052" t="b">
        <v>0</v>
      </c>
      <c r="P4052" t="s">
        <v>8271</v>
      </c>
      <c r="Q4052" s="7">
        <f t="shared" si="380"/>
        <v>6.6666666666666664E-4</v>
      </c>
      <c r="R4052" s="8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5">
        <f t="shared" si="378"/>
        <v>41761.810150462967</v>
      </c>
      <c r="L4053" s="5">
        <f t="shared" si="379"/>
        <v>41768.286805555559</v>
      </c>
      <c r="M4053" t="b">
        <v>0</v>
      </c>
      <c r="N4053">
        <v>0</v>
      </c>
      <c r="O4053" t="b">
        <v>0</v>
      </c>
      <c r="P4053" t="s">
        <v>8271</v>
      </c>
      <c r="Q4053" s="7">
        <f t="shared" si="380"/>
        <v>0</v>
      </c>
      <c r="R4053" s="8">
        <f t="shared" si="381"/>
        <v>0</v>
      </c>
      <c r="S4053" t="str">
        <f t="shared" si="382"/>
        <v>theater</v>
      </c>
      <c r="T4053" t="str">
        <f t="shared" si="383"/>
        <v>plays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5">
        <f t="shared" si="378"/>
        <v>41865.878657407404</v>
      </c>
      <c r="L4054" s="5">
        <f t="shared" si="379"/>
        <v>41925.878657407404</v>
      </c>
      <c r="M4054" t="b">
        <v>0</v>
      </c>
      <c r="N4054">
        <v>13</v>
      </c>
      <c r="O4054" t="b">
        <v>0</v>
      </c>
      <c r="P4054" t="s">
        <v>8271</v>
      </c>
      <c r="Q4054" s="7">
        <f t="shared" si="380"/>
        <v>0.37533333333333335</v>
      </c>
      <c r="R4054" s="8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5">
        <f t="shared" si="378"/>
        <v>41928.690138888887</v>
      </c>
      <c r="L4055" s="5">
        <f t="shared" si="379"/>
        <v>41958.833333333328</v>
      </c>
      <c r="M4055" t="b">
        <v>0</v>
      </c>
      <c r="N4055">
        <v>2</v>
      </c>
      <c r="O4055" t="b">
        <v>0</v>
      </c>
      <c r="P4055" t="s">
        <v>8271</v>
      </c>
      <c r="Q4055" s="7">
        <f t="shared" si="380"/>
        <v>0.22</v>
      </c>
      <c r="R4055" s="8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5">
        <f t="shared" si="378"/>
        <v>42613.841261574074</v>
      </c>
      <c r="L4056" s="5">
        <f t="shared" si="379"/>
        <v>42644.166666666672</v>
      </c>
      <c r="M4056" t="b">
        <v>0</v>
      </c>
      <c r="N4056">
        <v>0</v>
      </c>
      <c r="O4056" t="b">
        <v>0</v>
      </c>
      <c r="P4056" t="s">
        <v>8271</v>
      </c>
      <c r="Q4056" s="7">
        <f t="shared" si="380"/>
        <v>0</v>
      </c>
      <c r="R4056" s="8">
        <f t="shared" si="381"/>
        <v>0</v>
      </c>
      <c r="S4056" t="str">
        <f t="shared" si="382"/>
        <v>theater</v>
      </c>
      <c r="T4056" t="str">
        <f t="shared" si="383"/>
        <v>plays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5">
        <f t="shared" si="378"/>
        <v>41779.648506944446</v>
      </c>
      <c r="L4057" s="5">
        <f t="shared" si="379"/>
        <v>41809.648506944446</v>
      </c>
      <c r="M4057" t="b">
        <v>0</v>
      </c>
      <c r="N4057">
        <v>21</v>
      </c>
      <c r="O4057" t="b">
        <v>0</v>
      </c>
      <c r="P4057" t="s">
        <v>8271</v>
      </c>
      <c r="Q4057" s="7">
        <f t="shared" si="380"/>
        <v>0.1762</v>
      </c>
      <c r="R4057" s="8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5">
        <f t="shared" si="378"/>
        <v>42534.933321759265</v>
      </c>
      <c r="L4058" s="5">
        <f t="shared" si="379"/>
        <v>42554.832638888889</v>
      </c>
      <c r="M4058" t="b">
        <v>0</v>
      </c>
      <c r="N4058">
        <v>9</v>
      </c>
      <c r="O4058" t="b">
        <v>0</v>
      </c>
      <c r="P4058" t="s">
        <v>8271</v>
      </c>
      <c r="Q4058" s="7">
        <f t="shared" si="380"/>
        <v>0.53</v>
      </c>
      <c r="R4058" s="8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5">
        <f t="shared" si="378"/>
        <v>42310.968518518523</v>
      </c>
      <c r="L4059" s="5">
        <f t="shared" si="379"/>
        <v>42333.958333333328</v>
      </c>
      <c r="M4059" t="b">
        <v>0</v>
      </c>
      <c r="N4059">
        <v>6</v>
      </c>
      <c r="O4059" t="b">
        <v>0</v>
      </c>
      <c r="P4059" t="s">
        <v>8271</v>
      </c>
      <c r="Q4059" s="7">
        <f t="shared" si="380"/>
        <v>0.22142857142857142</v>
      </c>
      <c r="R4059" s="8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5">
        <f t="shared" si="378"/>
        <v>42446.060694444444</v>
      </c>
      <c r="L4060" s="5">
        <f t="shared" si="379"/>
        <v>42461.165972222225</v>
      </c>
      <c r="M4060" t="b">
        <v>0</v>
      </c>
      <c r="N4060">
        <v>4</v>
      </c>
      <c r="O4060" t="b">
        <v>0</v>
      </c>
      <c r="P4060" t="s">
        <v>8271</v>
      </c>
      <c r="Q4060" s="7">
        <f t="shared" si="380"/>
        <v>2.5333333333333333E-2</v>
      </c>
      <c r="R4060" s="8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5">
        <f t="shared" si="378"/>
        <v>41866.640648148146</v>
      </c>
      <c r="L4061" s="5">
        <f t="shared" si="379"/>
        <v>41898.125</v>
      </c>
      <c r="M4061" t="b">
        <v>0</v>
      </c>
      <c r="N4061">
        <v>7</v>
      </c>
      <c r="O4061" t="b">
        <v>0</v>
      </c>
      <c r="P4061" t="s">
        <v>8271</v>
      </c>
      <c r="Q4061" s="7">
        <f t="shared" si="380"/>
        <v>2.5000000000000001E-2</v>
      </c>
      <c r="R4061" s="8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5">
        <f t="shared" si="378"/>
        <v>41779.695092592592</v>
      </c>
      <c r="L4062" s="5">
        <f t="shared" si="379"/>
        <v>41813.666666666664</v>
      </c>
      <c r="M4062" t="b">
        <v>0</v>
      </c>
      <c r="N4062">
        <v>5</v>
      </c>
      <c r="O4062" t="b">
        <v>0</v>
      </c>
      <c r="P4062" t="s">
        <v>8271</v>
      </c>
      <c r="Q4062" s="7">
        <f t="shared" si="380"/>
        <v>2.8500000000000001E-2</v>
      </c>
      <c r="R4062" s="8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5">
        <f t="shared" si="378"/>
        <v>42421.141469907408</v>
      </c>
      <c r="L4063" s="5">
        <f t="shared" si="379"/>
        <v>42481.099803240737</v>
      </c>
      <c r="M4063" t="b">
        <v>0</v>
      </c>
      <c r="N4063">
        <v>0</v>
      </c>
      <c r="O4063" t="b">
        <v>0</v>
      </c>
      <c r="P4063" t="s">
        <v>8271</v>
      </c>
      <c r="Q4063" s="7">
        <f t="shared" si="380"/>
        <v>0</v>
      </c>
      <c r="R4063" s="8">
        <f t="shared" si="381"/>
        <v>0</v>
      </c>
      <c r="S4063" t="str">
        <f t="shared" si="382"/>
        <v>theater</v>
      </c>
      <c r="T4063" t="str">
        <f t="shared" si="383"/>
        <v>plays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5">
        <f t="shared" si="378"/>
        <v>42523.739212962959</v>
      </c>
      <c r="L4064" s="5">
        <f t="shared" si="379"/>
        <v>42553.739212962959</v>
      </c>
      <c r="M4064" t="b">
        <v>0</v>
      </c>
      <c r="N4064">
        <v>3</v>
      </c>
      <c r="O4064" t="b">
        <v>0</v>
      </c>
      <c r="P4064" t="s">
        <v>8271</v>
      </c>
      <c r="Q4064" s="7">
        <f t="shared" si="380"/>
        <v>2.4500000000000001E-2</v>
      </c>
      <c r="R4064" s="8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5">
        <f t="shared" si="378"/>
        <v>41787.681527777779</v>
      </c>
      <c r="L4065" s="5">
        <f t="shared" si="379"/>
        <v>41817.681527777779</v>
      </c>
      <c r="M4065" t="b">
        <v>0</v>
      </c>
      <c r="N4065">
        <v>9</v>
      </c>
      <c r="O4065" t="b">
        <v>0</v>
      </c>
      <c r="P4065" t="s">
        <v>8271</v>
      </c>
      <c r="Q4065" s="7">
        <f t="shared" si="380"/>
        <v>1.4210526315789474E-2</v>
      </c>
      <c r="R4065" s="8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5">
        <f t="shared" si="378"/>
        <v>42093.588263888887</v>
      </c>
      <c r="L4066" s="5">
        <f t="shared" si="379"/>
        <v>42123.588263888887</v>
      </c>
      <c r="M4066" t="b">
        <v>0</v>
      </c>
      <c r="N4066">
        <v>6</v>
      </c>
      <c r="O4066" t="b">
        <v>0</v>
      </c>
      <c r="P4066" t="s">
        <v>8271</v>
      </c>
      <c r="Q4066" s="7">
        <f t="shared" si="380"/>
        <v>0.1925</v>
      </c>
      <c r="R4066" s="8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5">
        <f t="shared" si="378"/>
        <v>41833.951516203706</v>
      </c>
      <c r="L4067" s="5">
        <f t="shared" si="379"/>
        <v>41863.951516203706</v>
      </c>
      <c r="M4067" t="b">
        <v>0</v>
      </c>
      <c r="N4067">
        <v>4</v>
      </c>
      <c r="O4067" t="b">
        <v>0</v>
      </c>
      <c r="P4067" t="s">
        <v>8271</v>
      </c>
      <c r="Q4067" s="7">
        <f t="shared" si="380"/>
        <v>6.7499999999999999E-3</v>
      </c>
      <c r="R4067" s="8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5">
        <f t="shared" si="378"/>
        <v>42479.039212962962</v>
      </c>
      <c r="L4068" s="5">
        <f t="shared" si="379"/>
        <v>42509.039212962962</v>
      </c>
      <c r="M4068" t="b">
        <v>0</v>
      </c>
      <c r="N4068">
        <v>1</v>
      </c>
      <c r="O4068" t="b">
        <v>0</v>
      </c>
      <c r="P4068" t="s">
        <v>8271</v>
      </c>
      <c r="Q4068" s="7">
        <f t="shared" si="380"/>
        <v>1.6666666666666668E-3</v>
      </c>
      <c r="R4068" s="8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5">
        <f t="shared" si="378"/>
        <v>42235.117476851854</v>
      </c>
      <c r="L4069" s="5">
        <f t="shared" si="379"/>
        <v>42275.117476851854</v>
      </c>
      <c r="M4069" t="b">
        <v>0</v>
      </c>
      <c r="N4069">
        <v>17</v>
      </c>
      <c r="O4069" t="b">
        <v>0</v>
      </c>
      <c r="P4069" t="s">
        <v>8271</v>
      </c>
      <c r="Q4069" s="7">
        <f t="shared" si="380"/>
        <v>0.60899999999999999</v>
      </c>
      <c r="R4069" s="8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5">
        <f t="shared" si="378"/>
        <v>42718.963599537034</v>
      </c>
      <c r="L4070" s="5">
        <f t="shared" si="379"/>
        <v>42748.961805555555</v>
      </c>
      <c r="M4070" t="b">
        <v>0</v>
      </c>
      <c r="N4070">
        <v>1</v>
      </c>
      <c r="O4070" t="b">
        <v>0</v>
      </c>
      <c r="P4070" t="s">
        <v>8271</v>
      </c>
      <c r="Q4070" s="7">
        <f t="shared" si="380"/>
        <v>0.01</v>
      </c>
      <c r="R4070" s="8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5">
        <f t="shared" si="378"/>
        <v>42022.661527777775</v>
      </c>
      <c r="L4071" s="5">
        <f t="shared" si="379"/>
        <v>42063.5</v>
      </c>
      <c r="M4071" t="b">
        <v>0</v>
      </c>
      <c r="N4071">
        <v>13</v>
      </c>
      <c r="O4071" t="b">
        <v>0</v>
      </c>
      <c r="P4071" t="s">
        <v>8271</v>
      </c>
      <c r="Q4071" s="7">
        <f t="shared" si="380"/>
        <v>0.34399999999999997</v>
      </c>
      <c r="R4071" s="8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5">
        <f t="shared" si="378"/>
        <v>42031.666898148149</v>
      </c>
      <c r="L4072" s="5">
        <f t="shared" si="379"/>
        <v>42064.125</v>
      </c>
      <c r="M4072" t="b">
        <v>0</v>
      </c>
      <c r="N4072">
        <v>6</v>
      </c>
      <c r="O4072" t="b">
        <v>0</v>
      </c>
      <c r="P4072" t="s">
        <v>8271</v>
      </c>
      <c r="Q4072" s="7">
        <f t="shared" si="380"/>
        <v>0.16500000000000001</v>
      </c>
      <c r="R4072" s="8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5">
        <f t="shared" si="378"/>
        <v>42700.804756944446</v>
      </c>
      <c r="L4073" s="5">
        <f t="shared" si="379"/>
        <v>42730.804756944446</v>
      </c>
      <c r="M4073" t="b">
        <v>0</v>
      </c>
      <c r="N4073">
        <v>0</v>
      </c>
      <c r="O4073" t="b">
        <v>0</v>
      </c>
      <c r="P4073" t="s">
        <v>8271</v>
      </c>
      <c r="Q4073" s="7">
        <f t="shared" si="380"/>
        <v>0</v>
      </c>
      <c r="R4073" s="8">
        <f t="shared" si="381"/>
        <v>0</v>
      </c>
      <c r="S4073" t="str">
        <f t="shared" si="382"/>
        <v>theater</v>
      </c>
      <c r="T4073" t="str">
        <f t="shared" si="383"/>
        <v>plays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5">
        <f t="shared" si="378"/>
        <v>41812.77443287037</v>
      </c>
      <c r="L4074" s="5">
        <f t="shared" si="379"/>
        <v>41872.77443287037</v>
      </c>
      <c r="M4074" t="b">
        <v>0</v>
      </c>
      <c r="N4074">
        <v>2</v>
      </c>
      <c r="O4074" t="b">
        <v>0</v>
      </c>
      <c r="P4074" t="s">
        <v>8271</v>
      </c>
      <c r="Q4074" s="7">
        <f t="shared" si="380"/>
        <v>4.0000000000000001E-3</v>
      </c>
      <c r="R4074" s="8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5">
        <f t="shared" si="378"/>
        <v>42078.34520833334</v>
      </c>
      <c r="L4075" s="5">
        <f t="shared" si="379"/>
        <v>42133.166666666672</v>
      </c>
      <c r="M4075" t="b">
        <v>0</v>
      </c>
      <c r="N4075">
        <v>2</v>
      </c>
      <c r="O4075" t="b">
        <v>0</v>
      </c>
      <c r="P4075" t="s">
        <v>8271</v>
      </c>
      <c r="Q4075" s="7">
        <f t="shared" si="380"/>
        <v>1.0571428571428572E-2</v>
      </c>
      <c r="R4075" s="8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5">
        <f t="shared" si="378"/>
        <v>42283.552951388891</v>
      </c>
      <c r="L4076" s="5">
        <f t="shared" si="379"/>
        <v>42313.594618055555</v>
      </c>
      <c r="M4076" t="b">
        <v>0</v>
      </c>
      <c r="N4076">
        <v>21</v>
      </c>
      <c r="O4076" t="b">
        <v>0</v>
      </c>
      <c r="P4076" t="s">
        <v>8271</v>
      </c>
      <c r="Q4076" s="7">
        <f t="shared" si="380"/>
        <v>0.26727272727272727</v>
      </c>
      <c r="R4076" s="8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5">
        <f t="shared" si="378"/>
        <v>41779.045937499999</v>
      </c>
      <c r="L4077" s="5">
        <f t="shared" si="379"/>
        <v>41820.727777777778</v>
      </c>
      <c r="M4077" t="b">
        <v>0</v>
      </c>
      <c r="N4077">
        <v>13</v>
      </c>
      <c r="O4077" t="b">
        <v>0</v>
      </c>
      <c r="P4077" t="s">
        <v>8271</v>
      </c>
      <c r="Q4077" s="7">
        <f t="shared" si="380"/>
        <v>0.28799999999999998</v>
      </c>
      <c r="R4077" s="8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5">
        <f t="shared" si="378"/>
        <v>41905.795706018522</v>
      </c>
      <c r="L4078" s="5">
        <f t="shared" si="379"/>
        <v>41933.82708333333</v>
      </c>
      <c r="M4078" t="b">
        <v>0</v>
      </c>
      <c r="N4078">
        <v>0</v>
      </c>
      <c r="O4078" t="b">
        <v>0</v>
      </c>
      <c r="P4078" t="s">
        <v>8271</v>
      </c>
      <c r="Q4078" s="7">
        <f t="shared" si="380"/>
        <v>0</v>
      </c>
      <c r="R4078" s="8">
        <f t="shared" si="381"/>
        <v>0</v>
      </c>
      <c r="S4078" t="str">
        <f t="shared" si="382"/>
        <v>theater</v>
      </c>
      <c r="T4078" t="str">
        <f t="shared" si="383"/>
        <v>plays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5">
        <f t="shared" si="378"/>
        <v>42695.7105787037</v>
      </c>
      <c r="L4079" s="5">
        <f t="shared" si="379"/>
        <v>42725.7105787037</v>
      </c>
      <c r="M4079" t="b">
        <v>0</v>
      </c>
      <c r="N4079">
        <v>6</v>
      </c>
      <c r="O4079" t="b">
        <v>0</v>
      </c>
      <c r="P4079" t="s">
        <v>8271</v>
      </c>
      <c r="Q4079" s="7">
        <f t="shared" si="380"/>
        <v>8.8999999999999996E-2</v>
      </c>
      <c r="R4079" s="8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5">
        <f t="shared" si="378"/>
        <v>42732.787523148145</v>
      </c>
      <c r="L4080" s="5">
        <f t="shared" si="379"/>
        <v>42762.787523148145</v>
      </c>
      <c r="M4080" t="b">
        <v>0</v>
      </c>
      <c r="N4080">
        <v>0</v>
      </c>
      <c r="O4080" t="b">
        <v>0</v>
      </c>
      <c r="P4080" t="s">
        <v>8271</v>
      </c>
      <c r="Q4080" s="7">
        <f t="shared" si="380"/>
        <v>0</v>
      </c>
      <c r="R4080" s="8">
        <f t="shared" si="381"/>
        <v>0</v>
      </c>
      <c r="S4080" t="str">
        <f t="shared" si="382"/>
        <v>theater</v>
      </c>
      <c r="T4080" t="str">
        <f t="shared" si="383"/>
        <v>plays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5">
        <f t="shared" si="378"/>
        <v>42510.938900462963</v>
      </c>
      <c r="L4081" s="5">
        <f t="shared" si="379"/>
        <v>42540.938900462963</v>
      </c>
      <c r="M4081" t="b">
        <v>0</v>
      </c>
      <c r="N4081">
        <v>1</v>
      </c>
      <c r="O4081" t="b">
        <v>0</v>
      </c>
      <c r="P4081" t="s">
        <v>8271</v>
      </c>
      <c r="Q4081" s="7">
        <f t="shared" si="380"/>
        <v>1.6666666666666668E-3</v>
      </c>
      <c r="R4081" s="8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5">
        <f t="shared" si="378"/>
        <v>42511.698101851856</v>
      </c>
      <c r="L4082" s="5">
        <f t="shared" si="379"/>
        <v>42535.787500000006</v>
      </c>
      <c r="M4082" t="b">
        <v>0</v>
      </c>
      <c r="N4082">
        <v>0</v>
      </c>
      <c r="O4082" t="b">
        <v>0</v>
      </c>
      <c r="P4082" t="s">
        <v>8271</v>
      </c>
      <c r="Q4082" s="7">
        <f t="shared" si="380"/>
        <v>0</v>
      </c>
      <c r="R4082" s="8">
        <f t="shared" si="381"/>
        <v>0</v>
      </c>
      <c r="S4082" t="str">
        <f t="shared" si="382"/>
        <v>theater</v>
      </c>
      <c r="T4082" t="str">
        <f t="shared" si="383"/>
        <v>plays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5">
        <f t="shared" si="378"/>
        <v>42041.581307870365</v>
      </c>
      <c r="L4083" s="5">
        <f t="shared" si="379"/>
        <v>42071.539641203708</v>
      </c>
      <c r="M4083" t="b">
        <v>0</v>
      </c>
      <c r="N4083">
        <v>12</v>
      </c>
      <c r="O4083" t="b">
        <v>0</v>
      </c>
      <c r="P4083" t="s">
        <v>8271</v>
      </c>
      <c r="Q4083" s="7">
        <f t="shared" si="380"/>
        <v>0.15737410071942445</v>
      </c>
      <c r="R4083" s="8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5">
        <f t="shared" si="378"/>
        <v>42307.189270833333</v>
      </c>
      <c r="L4084" s="5">
        <f t="shared" si="379"/>
        <v>42322.958333333328</v>
      </c>
      <c r="M4084" t="b">
        <v>0</v>
      </c>
      <c r="N4084">
        <v>2</v>
      </c>
      <c r="O4084" t="b">
        <v>0</v>
      </c>
      <c r="P4084" t="s">
        <v>8271</v>
      </c>
      <c r="Q4084" s="7">
        <f t="shared" si="380"/>
        <v>0.02</v>
      </c>
      <c r="R4084" s="8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5">
        <f t="shared" si="378"/>
        <v>42353.761759259258</v>
      </c>
      <c r="L4085" s="5">
        <f t="shared" si="379"/>
        <v>42383.761759259258</v>
      </c>
      <c r="M4085" t="b">
        <v>0</v>
      </c>
      <c r="N4085">
        <v>6</v>
      </c>
      <c r="O4085" t="b">
        <v>0</v>
      </c>
      <c r="P4085" t="s">
        <v>8271</v>
      </c>
      <c r="Q4085" s="7">
        <f t="shared" si="380"/>
        <v>0.21685714285714286</v>
      </c>
      <c r="R4085" s="8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5">
        <f t="shared" si="378"/>
        <v>42622.436412037037</v>
      </c>
      <c r="L4086" s="5">
        <f t="shared" si="379"/>
        <v>42652.436412037037</v>
      </c>
      <c r="M4086" t="b">
        <v>0</v>
      </c>
      <c r="N4086">
        <v>1</v>
      </c>
      <c r="O4086" t="b">
        <v>0</v>
      </c>
      <c r="P4086" t="s">
        <v>8271</v>
      </c>
      <c r="Q4086" s="7">
        <f t="shared" si="380"/>
        <v>3.3333333333333335E-3</v>
      </c>
      <c r="R4086" s="8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5">
        <f t="shared" si="378"/>
        <v>42058.603877314818</v>
      </c>
      <c r="L4087" s="5">
        <f t="shared" si="379"/>
        <v>42087.165972222225</v>
      </c>
      <c r="M4087" t="b">
        <v>0</v>
      </c>
      <c r="N4087">
        <v>1</v>
      </c>
      <c r="O4087" t="b">
        <v>0</v>
      </c>
      <c r="P4087" t="s">
        <v>8271</v>
      </c>
      <c r="Q4087" s="7">
        <f t="shared" si="380"/>
        <v>2.8571428571428571E-3</v>
      </c>
      <c r="R4087" s="8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5">
        <f t="shared" si="378"/>
        <v>42304.940960648149</v>
      </c>
      <c r="L4088" s="5">
        <f t="shared" si="379"/>
        <v>42329.166666666672</v>
      </c>
      <c r="M4088" t="b">
        <v>0</v>
      </c>
      <c r="N4088">
        <v>5</v>
      </c>
      <c r="O4088" t="b">
        <v>0</v>
      </c>
      <c r="P4088" t="s">
        <v>8271</v>
      </c>
      <c r="Q4088" s="7">
        <f t="shared" si="380"/>
        <v>4.7E-2</v>
      </c>
      <c r="R4088" s="8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5">
        <f t="shared" si="378"/>
        <v>42538.742893518516</v>
      </c>
      <c r="L4089" s="5">
        <f t="shared" si="379"/>
        <v>42568.742893518516</v>
      </c>
      <c r="M4089" t="b">
        <v>0</v>
      </c>
      <c r="N4089">
        <v>0</v>
      </c>
      <c r="O4089" t="b">
        <v>0</v>
      </c>
      <c r="P4089" t="s">
        <v>8271</v>
      </c>
      <c r="Q4089" s="7">
        <f t="shared" si="380"/>
        <v>0</v>
      </c>
      <c r="R4089" s="8">
        <f t="shared" si="381"/>
        <v>0</v>
      </c>
      <c r="S4089" t="str">
        <f t="shared" si="382"/>
        <v>theater</v>
      </c>
      <c r="T4089" t="str">
        <f t="shared" si="383"/>
        <v>plays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5">
        <f t="shared" si="378"/>
        <v>41990.612546296295</v>
      </c>
      <c r="L4090" s="5">
        <f t="shared" si="379"/>
        <v>42020.434722222228</v>
      </c>
      <c r="M4090" t="b">
        <v>0</v>
      </c>
      <c r="N4090">
        <v>3</v>
      </c>
      <c r="O4090" t="b">
        <v>0</v>
      </c>
      <c r="P4090" t="s">
        <v>8271</v>
      </c>
      <c r="Q4090" s="7">
        <f t="shared" si="380"/>
        <v>0.108</v>
      </c>
      <c r="R4090" s="8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5">
        <f t="shared" si="378"/>
        <v>42122.732499999998</v>
      </c>
      <c r="L4091" s="5">
        <f t="shared" si="379"/>
        <v>42155.732638888891</v>
      </c>
      <c r="M4091" t="b">
        <v>0</v>
      </c>
      <c r="N4091">
        <v>8</v>
      </c>
      <c r="O4091" t="b">
        <v>0</v>
      </c>
      <c r="P4091" t="s">
        <v>8271</v>
      </c>
      <c r="Q4091" s="7">
        <f t="shared" si="380"/>
        <v>4.8000000000000001E-2</v>
      </c>
      <c r="R4091" s="8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5">
        <f t="shared" si="378"/>
        <v>42209.67288194444</v>
      </c>
      <c r="L4092" s="5">
        <f t="shared" si="379"/>
        <v>42223.625</v>
      </c>
      <c r="M4092" t="b">
        <v>0</v>
      </c>
      <c r="N4092">
        <v>3</v>
      </c>
      <c r="O4092" t="b">
        <v>0</v>
      </c>
      <c r="P4092" t="s">
        <v>8271</v>
      </c>
      <c r="Q4092" s="7">
        <f t="shared" si="380"/>
        <v>3.2000000000000001E-2</v>
      </c>
      <c r="R4092" s="8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5">
        <f t="shared" si="378"/>
        <v>41990.506377314814</v>
      </c>
      <c r="L4093" s="5">
        <f t="shared" si="379"/>
        <v>42020.506377314814</v>
      </c>
      <c r="M4093" t="b">
        <v>0</v>
      </c>
      <c r="N4093">
        <v>8</v>
      </c>
      <c r="O4093" t="b">
        <v>0</v>
      </c>
      <c r="P4093" t="s">
        <v>8271</v>
      </c>
      <c r="Q4093" s="7">
        <f t="shared" si="380"/>
        <v>0.1275</v>
      </c>
      <c r="R4093" s="8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5">
        <f t="shared" si="378"/>
        <v>42039.194988425923</v>
      </c>
      <c r="L4094" s="5">
        <f t="shared" si="379"/>
        <v>42099.153321759266</v>
      </c>
      <c r="M4094" t="b">
        <v>0</v>
      </c>
      <c r="N4094">
        <v>1</v>
      </c>
      <c r="O4094" t="b">
        <v>0</v>
      </c>
      <c r="P4094" t="s">
        <v>8271</v>
      </c>
      <c r="Q4094" s="7">
        <f t="shared" si="380"/>
        <v>1.8181818181818181E-4</v>
      </c>
      <c r="R4094" s="8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5">
        <f t="shared" si="378"/>
        <v>42178.815891203703</v>
      </c>
      <c r="L4095" s="5">
        <f t="shared" si="379"/>
        <v>42238.815891203703</v>
      </c>
      <c r="M4095" t="b">
        <v>0</v>
      </c>
      <c r="N4095">
        <v>4</v>
      </c>
      <c r="O4095" t="b">
        <v>0</v>
      </c>
      <c r="P4095" t="s">
        <v>8271</v>
      </c>
      <c r="Q4095" s="7">
        <f t="shared" si="380"/>
        <v>2.4E-2</v>
      </c>
      <c r="R4095" s="8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5">
        <f t="shared" si="378"/>
        <v>41890.086805555555</v>
      </c>
      <c r="L4096" s="5">
        <f t="shared" si="379"/>
        <v>41934.207638888889</v>
      </c>
      <c r="M4096" t="b">
        <v>0</v>
      </c>
      <c r="N4096">
        <v>8</v>
      </c>
      <c r="O4096" t="b">
        <v>0</v>
      </c>
      <c r="P4096" t="s">
        <v>8271</v>
      </c>
      <c r="Q4096" s="7">
        <f t="shared" si="380"/>
        <v>0.36499999999999999</v>
      </c>
      <c r="R4096" s="8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5">
        <f t="shared" si="378"/>
        <v>42693.031828703708</v>
      </c>
      <c r="L4097" s="5">
        <f t="shared" si="379"/>
        <v>42723.031828703708</v>
      </c>
      <c r="M4097" t="b">
        <v>0</v>
      </c>
      <c r="N4097">
        <v>1</v>
      </c>
      <c r="O4097" t="b">
        <v>0</v>
      </c>
      <c r="P4097" t="s">
        <v>8271</v>
      </c>
      <c r="Q4097" s="7">
        <f t="shared" si="380"/>
        <v>2.6666666666666668E-2</v>
      </c>
      <c r="R4097" s="8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5">
        <f t="shared" si="378"/>
        <v>42750.530312499999</v>
      </c>
      <c r="L4098" s="5">
        <f t="shared" si="379"/>
        <v>42794.368749999994</v>
      </c>
      <c r="M4098" t="b">
        <v>0</v>
      </c>
      <c r="N4098">
        <v>5</v>
      </c>
      <c r="O4098" t="b">
        <v>0</v>
      </c>
      <c r="P4098" t="s">
        <v>8271</v>
      </c>
      <c r="Q4098" s="7">
        <f t="shared" si="380"/>
        <v>0.11428571428571428</v>
      </c>
      <c r="R4098" s="8">
        <f t="shared" si="381"/>
        <v>80</v>
      </c>
      <c r="S4098" t="str">
        <f t="shared" si="382"/>
        <v>theater</v>
      </c>
      <c r="T4098" t="str">
        <f t="shared" si="383"/>
        <v>plays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5">
        <f t="shared" ref="K4099:K4115" si="384">(((J4099/60)/60)/24)+DATE(1970,1,1)</f>
        <v>42344.824502314819</v>
      </c>
      <c r="L4099" s="5">
        <f t="shared" ref="L4099:L4115" si="385">(((I4099/60)/60)/24)+DATE(1970,1,1)</f>
        <v>42400.996527777781</v>
      </c>
      <c r="M4099" t="b">
        <v>0</v>
      </c>
      <c r="N4099">
        <v>0</v>
      </c>
      <c r="O4099" t="b">
        <v>0</v>
      </c>
      <c r="P4099" t="s">
        <v>8271</v>
      </c>
      <c r="Q4099" s="7">
        <f t="shared" ref="Q4099:Q4115" si="386">E4099/D4099</f>
        <v>0</v>
      </c>
      <c r="R4099" s="8">
        <f t="shared" ref="R4099:R4115" si="387">IFERROR(E4099/N4099,0)</f>
        <v>0</v>
      </c>
      <c r="S4099" t="str">
        <f t="shared" ref="S4099:S4115" si="388">LEFT(P4099,FIND("/",P4099)-1)</f>
        <v>theater</v>
      </c>
      <c r="T4099" t="str">
        <f t="shared" ref="T4099:T4115" si="389">RIGHT(P4099,LEN(P4099)-FIND("/",P4099))</f>
        <v>plays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5">
        <f t="shared" si="384"/>
        <v>42495.722187499996</v>
      </c>
      <c r="L4100" s="5">
        <f t="shared" si="385"/>
        <v>42525.722187499996</v>
      </c>
      <c r="M4100" t="b">
        <v>0</v>
      </c>
      <c r="N4100">
        <v>0</v>
      </c>
      <c r="O4100" t="b">
        <v>0</v>
      </c>
      <c r="P4100" t="s">
        <v>8271</v>
      </c>
      <c r="Q4100" s="7">
        <f t="shared" si="386"/>
        <v>0</v>
      </c>
      <c r="R4100" s="8">
        <f t="shared" si="387"/>
        <v>0</v>
      </c>
      <c r="S4100" t="str">
        <f t="shared" si="388"/>
        <v>theater</v>
      </c>
      <c r="T4100" t="str">
        <f t="shared" si="389"/>
        <v>plays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5">
        <f t="shared" si="384"/>
        <v>42570.850381944445</v>
      </c>
      <c r="L4101" s="5">
        <f t="shared" si="385"/>
        <v>42615.850381944445</v>
      </c>
      <c r="M4101" t="b">
        <v>0</v>
      </c>
      <c r="N4101">
        <v>1</v>
      </c>
      <c r="O4101" t="b">
        <v>0</v>
      </c>
      <c r="P4101" t="s">
        <v>8271</v>
      </c>
      <c r="Q4101" s="7">
        <f t="shared" si="386"/>
        <v>1.1111111111111112E-2</v>
      </c>
      <c r="R4101" s="8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5">
        <f t="shared" si="384"/>
        <v>41927.124884259261</v>
      </c>
      <c r="L4102" s="5">
        <f t="shared" si="385"/>
        <v>41937.124884259261</v>
      </c>
      <c r="M4102" t="b">
        <v>0</v>
      </c>
      <c r="N4102">
        <v>0</v>
      </c>
      <c r="O4102" t="b">
        <v>0</v>
      </c>
      <c r="P4102" t="s">
        <v>8271</v>
      </c>
      <c r="Q4102" s="7">
        <f t="shared" si="386"/>
        <v>0</v>
      </c>
      <c r="R4102" s="8">
        <f t="shared" si="387"/>
        <v>0</v>
      </c>
      <c r="S4102" t="str">
        <f t="shared" si="388"/>
        <v>theater</v>
      </c>
      <c r="T4102" t="str">
        <f t="shared" si="389"/>
        <v>plays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5">
        <f t="shared" si="384"/>
        <v>42730.903726851851</v>
      </c>
      <c r="L4103" s="5">
        <f t="shared" si="385"/>
        <v>42760.903726851851</v>
      </c>
      <c r="M4103" t="b">
        <v>0</v>
      </c>
      <c r="N4103">
        <v>0</v>
      </c>
      <c r="O4103" t="b">
        <v>0</v>
      </c>
      <c r="P4103" t="s">
        <v>8271</v>
      </c>
      <c r="Q4103" s="7">
        <f t="shared" si="386"/>
        <v>0</v>
      </c>
      <c r="R4103" s="8">
        <f t="shared" si="387"/>
        <v>0</v>
      </c>
      <c r="S4103" t="str">
        <f t="shared" si="388"/>
        <v>theater</v>
      </c>
      <c r="T4103" t="str">
        <f t="shared" si="389"/>
        <v>plays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5">
        <f t="shared" si="384"/>
        <v>42475.848067129627</v>
      </c>
      <c r="L4104" s="5">
        <f t="shared" si="385"/>
        <v>42505.848067129627</v>
      </c>
      <c r="M4104" t="b">
        <v>0</v>
      </c>
      <c r="N4104">
        <v>6</v>
      </c>
      <c r="O4104" t="b">
        <v>0</v>
      </c>
      <c r="P4104" t="s">
        <v>8271</v>
      </c>
      <c r="Q4104" s="7">
        <f t="shared" si="386"/>
        <v>0.27400000000000002</v>
      </c>
      <c r="R4104" s="8">
        <f t="shared" si="387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5">
        <f t="shared" si="384"/>
        <v>42188.83293981482</v>
      </c>
      <c r="L4105" s="5">
        <f t="shared" si="385"/>
        <v>42242.772222222222</v>
      </c>
      <c r="M4105" t="b">
        <v>0</v>
      </c>
      <c r="N4105">
        <v>6</v>
      </c>
      <c r="O4105" t="b">
        <v>0</v>
      </c>
      <c r="P4105" t="s">
        <v>8271</v>
      </c>
      <c r="Q4105" s="7">
        <f t="shared" si="386"/>
        <v>0.1</v>
      </c>
      <c r="R4105" s="8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5">
        <f t="shared" si="384"/>
        <v>42640.278171296297</v>
      </c>
      <c r="L4106" s="5">
        <f t="shared" si="385"/>
        <v>42670.278171296297</v>
      </c>
      <c r="M4106" t="b">
        <v>0</v>
      </c>
      <c r="N4106">
        <v>14</v>
      </c>
      <c r="O4106" t="b">
        <v>0</v>
      </c>
      <c r="P4106" t="s">
        <v>8271</v>
      </c>
      <c r="Q4106" s="7">
        <f t="shared" si="386"/>
        <v>0.21366666666666667</v>
      </c>
      <c r="R4106" s="8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5">
        <f t="shared" si="384"/>
        <v>42697.010520833333</v>
      </c>
      <c r="L4107" s="5">
        <f t="shared" si="385"/>
        <v>42730.010520833333</v>
      </c>
      <c r="M4107" t="b">
        <v>0</v>
      </c>
      <c r="N4107">
        <v>6</v>
      </c>
      <c r="O4107" t="b">
        <v>0</v>
      </c>
      <c r="P4107" t="s">
        <v>8271</v>
      </c>
      <c r="Q4107" s="7">
        <f t="shared" si="386"/>
        <v>6.9696969696969702E-2</v>
      </c>
      <c r="R4107" s="8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5">
        <f t="shared" si="384"/>
        <v>42053.049375000002</v>
      </c>
      <c r="L4108" s="5">
        <f t="shared" si="385"/>
        <v>42096.041666666672</v>
      </c>
      <c r="M4108" t="b">
        <v>0</v>
      </c>
      <c r="N4108">
        <v>33</v>
      </c>
      <c r="O4108" t="b">
        <v>0</v>
      </c>
      <c r="P4108" t="s">
        <v>8271</v>
      </c>
      <c r="Q4108" s="7">
        <f t="shared" si="386"/>
        <v>0.70599999999999996</v>
      </c>
      <c r="R4108" s="8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5">
        <f t="shared" si="384"/>
        <v>41883.916678240741</v>
      </c>
      <c r="L4109" s="5">
        <f t="shared" si="385"/>
        <v>41906.916678240741</v>
      </c>
      <c r="M4109" t="b">
        <v>0</v>
      </c>
      <c r="N4109">
        <v>4</v>
      </c>
      <c r="O4109" t="b">
        <v>0</v>
      </c>
      <c r="P4109" t="s">
        <v>8271</v>
      </c>
      <c r="Q4109" s="7">
        <f t="shared" si="386"/>
        <v>2.0500000000000001E-2</v>
      </c>
      <c r="R4109" s="8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5">
        <f t="shared" si="384"/>
        <v>42767.031678240746</v>
      </c>
      <c r="L4110" s="5">
        <f t="shared" si="385"/>
        <v>42797.208333333328</v>
      </c>
      <c r="M4110" t="b">
        <v>0</v>
      </c>
      <c r="N4110">
        <v>1</v>
      </c>
      <c r="O4110" t="b">
        <v>0</v>
      </c>
      <c r="P4110" t="s">
        <v>8271</v>
      </c>
      <c r="Q4110" s="7">
        <f t="shared" si="386"/>
        <v>1.9666666666666666E-2</v>
      </c>
      <c r="R4110" s="8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5">
        <f t="shared" si="384"/>
        <v>42307.539398148147</v>
      </c>
      <c r="L4111" s="5">
        <f t="shared" si="385"/>
        <v>42337.581064814818</v>
      </c>
      <c r="M4111" t="b">
        <v>0</v>
      </c>
      <c r="N4111">
        <v>0</v>
      </c>
      <c r="O4111" t="b">
        <v>0</v>
      </c>
      <c r="P4111" t="s">
        <v>8271</v>
      </c>
      <c r="Q4111" s="7">
        <f t="shared" si="386"/>
        <v>0</v>
      </c>
      <c r="R4111" s="8">
        <f t="shared" si="387"/>
        <v>0</v>
      </c>
      <c r="S4111" t="str">
        <f t="shared" si="388"/>
        <v>theater</v>
      </c>
      <c r="T4111" t="str">
        <f t="shared" si="389"/>
        <v>plays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5">
        <f t="shared" si="384"/>
        <v>42512.626747685179</v>
      </c>
      <c r="L4112" s="5">
        <f t="shared" si="385"/>
        <v>42572.626747685179</v>
      </c>
      <c r="M4112" t="b">
        <v>0</v>
      </c>
      <c r="N4112">
        <v>6</v>
      </c>
      <c r="O4112" t="b">
        <v>0</v>
      </c>
      <c r="P4112" t="s">
        <v>8271</v>
      </c>
      <c r="Q4112" s="7">
        <f t="shared" si="386"/>
        <v>0.28666666666666668</v>
      </c>
      <c r="R4112" s="8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5">
        <f t="shared" si="384"/>
        <v>42029.135879629626</v>
      </c>
      <c r="L4113" s="5">
        <f t="shared" si="385"/>
        <v>42059.135879629626</v>
      </c>
      <c r="M4113" t="b">
        <v>0</v>
      </c>
      <c r="N4113">
        <v>6</v>
      </c>
      <c r="O4113" t="b">
        <v>0</v>
      </c>
      <c r="P4113" t="s">
        <v>8271</v>
      </c>
      <c r="Q4113" s="7">
        <f t="shared" si="386"/>
        <v>3.1333333333333331E-2</v>
      </c>
      <c r="R4113" s="8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5">
        <f t="shared" si="384"/>
        <v>42400.946597222224</v>
      </c>
      <c r="L4114" s="5">
        <f t="shared" si="385"/>
        <v>42428</v>
      </c>
      <c r="M4114" t="b">
        <v>0</v>
      </c>
      <c r="N4114">
        <v>1</v>
      </c>
      <c r="O4114" t="b">
        <v>0</v>
      </c>
      <c r="P4114" t="s">
        <v>8271</v>
      </c>
      <c r="Q4114" s="7">
        <f t="shared" si="386"/>
        <v>4.0000000000000002E-4</v>
      </c>
      <c r="R4114" s="8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5">
        <f t="shared" si="384"/>
        <v>42358.573182870372</v>
      </c>
      <c r="L4115" s="5">
        <f t="shared" si="385"/>
        <v>42377.273611111115</v>
      </c>
      <c r="M4115" t="b">
        <v>0</v>
      </c>
      <c r="N4115">
        <v>3</v>
      </c>
      <c r="O4115" t="b">
        <v>0</v>
      </c>
      <c r="P4115" t="s">
        <v>8271</v>
      </c>
      <c r="Q4115" s="7">
        <f t="shared" si="386"/>
        <v>2E-3</v>
      </c>
      <c r="R4115" s="8">
        <f t="shared" si="387"/>
        <v>1</v>
      </c>
      <c r="S4115" t="str">
        <f t="shared" si="388"/>
        <v>theater</v>
      </c>
      <c r="T4115" t="str">
        <f t="shared" si="389"/>
        <v>plays</v>
      </c>
    </row>
  </sheetData>
  <autoFilter ref="A1:T4115" xr:uid="{8DE24115-CEA3-4421-96D6-3294318E4EE3}"/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"live"</formula>
    </cfRule>
    <cfRule type="cellIs" dxfId="0" priority="7" operator="equal">
      <formula>"successful"</formula>
    </cfRule>
  </conditionalFormatting>
  <conditionalFormatting sqref="Q1:Q1048576">
    <cfRule type="colorScale" priority="3">
      <colorScale>
        <cfvo type="num" val="0"/>
        <cfvo type="num" val="1"/>
        <cfvo type="num" val="2"/>
        <color rgb="FFFF4F4F"/>
        <color theme="9" tint="0.39997558519241921"/>
        <color rgb="FF0070C0"/>
      </colorScale>
    </cfRule>
  </conditionalFormatting>
  <conditionalFormatting sqref="R1">
    <cfRule type="colorScale" priority="2">
      <colorScale>
        <cfvo type="num" val="0"/>
        <cfvo type="num" val="1"/>
        <cfvo type="num" val="2"/>
        <color theme="5" tint="-0.499984740745262"/>
        <color theme="9" tint="0.39997558519241921"/>
        <color rgb="FF0070C0"/>
      </colorScale>
    </cfRule>
  </conditionalFormatting>
  <conditionalFormatting sqref="S1:T1">
    <cfRule type="colorScale" priority="1">
      <colorScale>
        <cfvo type="num" val="0"/>
        <cfvo type="num" val="1"/>
        <cfvo type="num" val="2"/>
        <color theme="5" tint="-0.499984740745262"/>
        <color theme="9" tint="0.39997558519241921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CategoryStats</vt:lpstr>
      <vt:lpstr>SubcategotyStats</vt:lpstr>
      <vt:lpstr>LaunchDateOutcomes</vt:lpstr>
      <vt:lpstr>Bonus</vt:lpstr>
      <vt:lpstr>Bonus Statistical Analysis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Meriane Wittig Franco</cp:lastModifiedBy>
  <dcterms:created xsi:type="dcterms:W3CDTF">2017-04-20T15:17:24Z</dcterms:created>
  <dcterms:modified xsi:type="dcterms:W3CDTF">2021-02-03T01:32:50Z</dcterms:modified>
</cp:coreProperties>
</file>